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Đảm bảo chất lượng\bản scan các văn bản\Phòng Thanh tra\"/>
    </mc:Choice>
  </mc:AlternateContent>
  <bookViews>
    <workbookView xWindow="0" yWindow="0" windowWidth="28800" windowHeight="12210"/>
  </bookViews>
  <sheets>
    <sheet name="dự toán 2020" sheetId="2" r:id="rId1"/>
    <sheet name="Phụ lục 2. Chi cho chuyên môn" sheetId="4" r:id="rId2"/>
    <sheet name="Biểu Số liệu chi cho con người " sheetId="3" r:id="rId3"/>
    <sheet name="VPP" sheetId="5" r:id="rId4"/>
  </sheets>
  <definedNames>
    <definedName name="_xlnm.Print_Titles" localSheetId="0">'dự toán 2020'!$6:$6</definedName>
    <definedName name="_xlnm.Print_Titles" localSheetId="1">'Phụ lục 2. Chi cho chuyên môn'!$8:$8</definedName>
  </definedNames>
  <calcPr calcId="162913"/>
</workbook>
</file>

<file path=xl/calcChain.xml><?xml version="1.0" encoding="utf-8"?>
<calcChain xmlns="http://schemas.openxmlformats.org/spreadsheetml/2006/main">
  <c r="H9" i="4" l="1"/>
  <c r="H37" i="4"/>
  <c r="H24" i="4"/>
  <c r="H23" i="4"/>
  <c r="H22" i="4" s="1"/>
  <c r="H12" i="4"/>
  <c r="H11" i="4"/>
  <c r="H27" i="4"/>
  <c r="H26" i="4" s="1"/>
  <c r="H25" i="4"/>
  <c r="H21" i="4"/>
  <c r="H20" i="4"/>
  <c r="H18" i="4"/>
  <c r="H17" i="4"/>
  <c r="H15" i="4"/>
  <c r="H14" i="4"/>
  <c r="H16" i="4" l="1"/>
  <c r="H19" i="4"/>
  <c r="H13" i="4"/>
  <c r="H10" i="4" s="1"/>
  <c r="E14" i="2" l="1"/>
  <c r="H61" i="4"/>
  <c r="H60" i="4"/>
  <c r="H59" i="4"/>
  <c r="H58" i="4"/>
  <c r="H57" i="4"/>
  <c r="H42" i="4"/>
  <c r="H56" i="4" l="1"/>
  <c r="H62" i="4"/>
  <c r="H41" i="4"/>
  <c r="H40" i="4"/>
  <c r="H39" i="4"/>
  <c r="H38" i="4"/>
  <c r="H35" i="4" s="1"/>
  <c r="H54" i="4"/>
  <c r="H52" i="4"/>
  <c r="H53" i="4"/>
  <c r="H55" i="4"/>
  <c r="H51" i="4"/>
  <c r="H31" i="4"/>
  <c r="E43" i="3"/>
  <c r="D43" i="3"/>
  <c r="C43" i="3"/>
  <c r="F42" i="3"/>
  <c r="F41" i="3"/>
  <c r="F40" i="3"/>
  <c r="F39" i="3"/>
  <c r="F38" i="3"/>
  <c r="F37" i="3"/>
  <c r="F36" i="3"/>
  <c r="F35" i="3"/>
  <c r="F34" i="3"/>
  <c r="F33" i="3"/>
  <c r="F32" i="3"/>
  <c r="F31" i="3"/>
  <c r="F30" i="3"/>
  <c r="F29" i="3"/>
  <c r="F28" i="3"/>
  <c r="F27" i="3"/>
  <c r="F26" i="3"/>
  <c r="F25" i="3"/>
  <c r="F24" i="3"/>
  <c r="E8" i="2" s="1"/>
  <c r="F23" i="3"/>
  <c r="F22" i="3"/>
  <c r="F21" i="3"/>
  <c r="F20" i="3"/>
  <c r="F19" i="3"/>
  <c r="F18" i="3"/>
  <c r="F17" i="3"/>
  <c r="F16" i="3"/>
  <c r="F15" i="3"/>
  <c r="F14" i="3"/>
  <c r="F13" i="3"/>
  <c r="F12" i="3"/>
  <c r="F11" i="3"/>
  <c r="F10" i="3"/>
  <c r="F9" i="3"/>
  <c r="F8" i="3"/>
  <c r="F7" i="3"/>
  <c r="F6" i="3"/>
  <c r="F5" i="3"/>
  <c r="F43" i="3" l="1"/>
  <c r="H50" i="4"/>
  <c r="H33" i="4"/>
  <c r="E17" i="2" s="1"/>
  <c r="E18" i="2" l="1"/>
  <c r="E23" i="2"/>
  <c r="H32" i="4" l="1"/>
  <c r="E22" i="2" l="1"/>
  <c r="E21" i="2"/>
  <c r="H64" i="4"/>
  <c r="E15" i="2" l="1"/>
  <c r="H49" i="4" l="1"/>
  <c r="H48" i="4"/>
  <c r="H47" i="4"/>
  <c r="H30" i="4"/>
  <c r="H29" i="4"/>
  <c r="H28" i="4" s="1"/>
  <c r="E13" i="2" l="1"/>
  <c r="H46" i="4"/>
  <c r="H45" i="4" s="1"/>
  <c r="H68" i="4" s="1"/>
  <c r="E7" i="2"/>
  <c r="E16" i="2" l="1"/>
  <c r="E19" i="2"/>
  <c r="E12" i="2" l="1"/>
  <c r="E29" i="2" s="1"/>
</calcChain>
</file>

<file path=xl/sharedStrings.xml><?xml version="1.0" encoding="utf-8"?>
<sst xmlns="http://schemas.openxmlformats.org/spreadsheetml/2006/main" count="236" uniqueCount="177">
  <si>
    <t>TT</t>
  </si>
  <si>
    <t>Bình quân/tháng</t>
  </si>
  <si>
    <t>Thành tiền</t>
  </si>
  <si>
    <t>Ghi chú</t>
  </si>
  <si>
    <t>Nội dung</t>
  </si>
  <si>
    <t>Chi cho con người</t>
  </si>
  <si>
    <t>Lương, lương tăng thêm, phụ cấp lương</t>
  </si>
  <si>
    <t>Trợ cấp khó khăn, thăm viếng, nghỉ phép</t>
  </si>
  <si>
    <t>Chi cho chuyên môn</t>
  </si>
  <si>
    <t>Tiền điện, nước, vệ sinh, xăng dầu</t>
  </si>
  <si>
    <t>Tiền VPP</t>
  </si>
  <si>
    <t>Tiền điện thoại, sách báo, tạp chí, internet</t>
  </si>
  <si>
    <t>Công tác phí</t>
  </si>
  <si>
    <t>Mua sắm, sửa chữa</t>
  </si>
  <si>
    <t>Tiền thưởng các loại (cấp Trường, Tỉnh, Bộ, cá nhân, tập thể)</t>
  </si>
  <si>
    <t>Nguyễn Văn Phú</t>
  </si>
  <si>
    <t>TRƯỞNG PHÒNG</t>
  </si>
  <si>
    <t>ĐVT: đồng.</t>
  </si>
  <si>
    <t xml:space="preserve">Theo bảng lương hiện tại </t>
  </si>
  <si>
    <t>BỘ GIÁO DỤC VÀ ĐÀO TẠO</t>
  </si>
  <si>
    <t>TRƯỜNG ĐẠI HỌC VINH</t>
  </si>
  <si>
    <t>STT</t>
  </si>
  <si>
    <t>Đơn vị</t>
  </si>
  <si>
    <t>Các khoản đóng góp theo lương 22% lương đóng BHXH</t>
  </si>
  <si>
    <t>Tổng các khoản chi</t>
  </si>
  <si>
    <t xml:space="preserve">Viện Kỹ thuật - Công nghệ </t>
  </si>
  <si>
    <t xml:space="preserve">Trung tâm Thực hành - Thí nghiệm </t>
  </si>
  <si>
    <t xml:space="preserve">Viện Công nghệ Hóa sinh - Môi trường </t>
  </si>
  <si>
    <t xml:space="preserve">Trung tâm Đảm bảo chất lượng </t>
  </si>
  <si>
    <t xml:space="preserve">Phòng Hành chính Tổng hợp </t>
  </si>
  <si>
    <t xml:space="preserve">Trung tâm Nội trú </t>
  </si>
  <si>
    <t xml:space="preserve">Phòng Đào tạo Sau Đại học </t>
  </si>
  <si>
    <t xml:space="preserve">Trung tâm Giáo dục Thường xuyên </t>
  </si>
  <si>
    <t xml:space="preserve">Phòng Đào tạo </t>
  </si>
  <si>
    <t xml:space="preserve">Trung tâm Công nghệ thông tin </t>
  </si>
  <si>
    <t xml:space="preserve">Phòng Khoa học và Hợp tác quốc tế </t>
  </si>
  <si>
    <t>Cộng</t>
  </si>
  <si>
    <t>Kinh phí hỗ trợ học tập nâng cao trình độ chuyên môn, nghiệp vụ</t>
  </si>
  <si>
    <t>DỰ TOÁN KINH PHÍ</t>
  </si>
  <si>
    <t>NỘI DUNG</t>
  </si>
  <si>
    <t>ĐVT</t>
  </si>
  <si>
    <t>Số người</t>
  </si>
  <si>
    <t>Đơn giá</t>
  </si>
  <si>
    <t>Số lượt (lần, tháng)</t>
  </si>
  <si>
    <t>Buổi</t>
  </si>
  <si>
    <t>2.1</t>
  </si>
  <si>
    <t>Lượt ca</t>
  </si>
  <si>
    <t>2.2</t>
  </si>
  <si>
    <t>Thanh tra, kiểm tra chuyên đề</t>
  </si>
  <si>
    <t>Cuộc</t>
  </si>
  <si>
    <t>- Xây dựng kế hoạch, nội dung và báo cáo kết quả thanh tra</t>
  </si>
  <si>
    <t>- Bồi dưỡng cán bộ tham dự tập huấn</t>
  </si>
  <si>
    <t>- Chuẩn bị tài liệu cho cán bộ dự tập huấn</t>
  </si>
  <si>
    <t>- Bồi dưỡng báo cáo viên</t>
  </si>
  <si>
    <t>Báo cáo</t>
  </si>
  <si>
    <t>- Chuẩn bị tài liệu</t>
  </si>
  <si>
    <t>Tập tài liệu</t>
  </si>
  <si>
    <t>Các hoạt động chuyên môn khác</t>
  </si>
  <si>
    <t>Chi khác</t>
  </si>
  <si>
    <t>Khấu hao tài sản cố định</t>
  </si>
  <si>
    <t>CỘNG HÒA XÃ HỘI CHỦ NGHĨA VIỆT NAM</t>
  </si>
  <si>
    <t>Độc lập - Tự do- Hạnh phúc</t>
  </si>
  <si>
    <t xml:space="preserve">Khoa Kinh tế </t>
  </si>
  <si>
    <t xml:space="preserve">Khoa Luật </t>
  </si>
  <si>
    <t xml:space="preserve">Trung tâm Dịch vụ, hỗ trợ sinh viên </t>
  </si>
  <si>
    <t xml:space="preserve">Viện Nông nghiệp và Tài nguyên </t>
  </si>
  <si>
    <t>Thanh tra thi giữa học kỳ I, giừa học kỳ II, kỳ hè</t>
  </si>
  <si>
    <t>Công tác tiếp công dân, giải quyết đơn thư</t>
  </si>
  <si>
    <t>Công tác phòng chống tham nhũng</t>
  </si>
  <si>
    <t>Công tác pháp chế</t>
  </si>
  <si>
    <t>Tổ chức hội nghị báo cáo kết quả thanh tra trong năm học 2019 - 2020</t>
  </si>
  <si>
    <t>Chi phí Tiếp khách</t>
  </si>
  <si>
    <t>Tiền Văn phòng phẩm</t>
  </si>
  <si>
    <t>Đơn vị tính: nghìn đồng</t>
  </si>
  <si>
    <t>Biểu số 12</t>
  </si>
  <si>
    <t>Tổng kinh phí lương, các khoản có tính chất lương chi trả hàng tháng (chưa trừ BHXH)</t>
  </si>
  <si>
    <t>Các khoản phúc lợi khác (3 tháng lương cuối năm + 1,5 tháng phúc lợi lễ, tết)</t>
  </si>
  <si>
    <t xml:space="preserve">Phòng Thanh tra - Pháp chế </t>
  </si>
  <si>
    <t>Tiếp công dân và giải quyết đơn thư khiếu nại tố cáo ( nếu có)</t>
  </si>
  <si>
    <t>Xem Phụ lục kèm theo</t>
  </si>
  <si>
    <t>PHÒNG THANH TRA - PHÁP CHẾ</t>
  </si>
  <si>
    <t>Số lần (tháng)</t>
  </si>
  <si>
    <t>Thanh tra chuyên đề</t>
  </si>
  <si>
    <t xml:space="preserve">Thanh tra, kiểm tra nề nếp dạy học các ngày thứ bảy, chủ nhật, ngoài giờ hành chính (cả năm học)                     </t>
  </si>
  <si>
    <t xml:space="preserve">Thanh tra thi học kỳ I, học kỳ II và học kỳ hè                           </t>
  </si>
  <si>
    <t>văn bản</t>
  </si>
  <si>
    <t>Số lượng</t>
  </si>
  <si>
    <r>
      <rPr>
        <i/>
        <u/>
        <sz val="12"/>
        <color theme="1"/>
        <rFont val="Times New Roman"/>
        <family val="1"/>
      </rPr>
      <t>Phụ lục</t>
    </r>
    <r>
      <rPr>
        <i/>
        <sz val="12"/>
        <color theme="1"/>
        <rFont val="Times New Roman"/>
        <family val="1"/>
      </rPr>
      <t xml:space="preserve"> </t>
    </r>
  </si>
  <si>
    <t>PHÒNG TTr-PC</t>
  </si>
  <si>
    <t>TỔNG HỢP CÁC KHOẢN CHI NĂM HỌC 2020 - 2021</t>
  </si>
  <si>
    <t>Nội dung công việc: Dự toán kinh phí chi cho chuyên môn năm học 2020 - 2021</t>
  </si>
  <si>
    <t xml:space="preserve">Tài liệu (bộ) </t>
  </si>
  <si>
    <t>Tiết</t>
  </si>
  <si>
    <t xml:space="preserve">    TRƯỜNG ĐẠI HỌC VINH</t>
  </si>
  <si>
    <t>Biểu số 5</t>
  </si>
  <si>
    <t xml:space="preserve">      Tên đơn vị:…………….</t>
  </si>
  <si>
    <t>BẢNG TỔNG HỢP TÀI SẢN, CÔNG CỤ, DỤNG CỤ ĐỀ NGHỊ NHÀ TRƯỜNG MUA SẮM 
NĂM HỌC 2020-2021</t>
  </si>
  <si>
    <t>Các nội dung cần mua sắm tài sản</t>
  </si>
  <si>
    <t>Đơn vị tính</t>
  </si>
  <si>
    <t>Trang thiết bị văn phòng</t>
  </si>
  <si>
    <t>Tài liệu giáo trình</t>
  </si>
  <si>
    <t>Văn phòng phẩm</t>
  </si>
  <si>
    <t>Theo QC CTNB</t>
  </si>
  <si>
    <t xml:space="preserve">Sửa chữa, bảo dưỡng tài sản có giá trị </t>
  </si>
  <si>
    <t>Khác</t>
  </si>
  <si>
    <t>Tổng cộng:</t>
  </si>
  <si>
    <t>Nghệ An, ngày      tháng      năm 2020</t>
  </si>
  <si>
    <t>TRƯỞNG ĐƠN VỊ</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</si>
  <si>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</si>
  <si>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CHI PHÍ TIỀN LƯƠNG, CÁC KHOẢN TRÍCH THEO LƯƠNG, THU NHẬP TĂNG THÊM VÀ PHÚC LỢI NGÀY LỄ TẾT CỦA CÁC ĐƠN VỊ TÍNH THEO MỨC LƯƠNG CƠ BẢN 1.600.000 ĐỒNG NĂM HỌC 2020-2021 ( THEO DANH SÁCH, HỆ SỐ LƯƠNG THÁNG 7.2020</t>
  </si>
  <si>
    <t xml:space="preserve"> Ban quản lý cơ sở II </t>
  </si>
  <si>
    <t xml:space="preserve"> Nhà Xuất bản </t>
  </si>
  <si>
    <t xml:space="preserve"> Trạm Y tế </t>
  </si>
  <si>
    <t xml:space="preserve"> Trung tâm GDQPAN Vinh </t>
  </si>
  <si>
    <t xml:space="preserve"> Văn phòng đại diện tỉnh Thanh Hóa </t>
  </si>
  <si>
    <t xml:space="preserve"> Văn phòng Đảng - Đoàn thể </t>
  </si>
  <si>
    <t xml:space="preserve">Khoa Giáo dục </t>
  </si>
  <si>
    <t xml:space="preserve">Khoa Giáo dục thể chất </t>
  </si>
  <si>
    <t xml:space="preserve">Khoa Sư phạm Ngoại ngữ </t>
  </si>
  <si>
    <t xml:space="preserve">Khoa Xây dựng </t>
  </si>
  <si>
    <t xml:space="preserve">Phòng Công tác Chính trị và HS-SV </t>
  </si>
  <si>
    <t xml:space="preserve">Phòng Kế hoạch-Tài chính </t>
  </si>
  <si>
    <t xml:space="preserve">Phòng Quản Trị và Đầu tư </t>
  </si>
  <si>
    <t xml:space="preserve">Phòng Tổ chức Cán bộ </t>
  </si>
  <si>
    <t xml:space="preserve">Trung tâm Bồi dưỡng Nghiệp vụ sư phạm </t>
  </si>
  <si>
    <t xml:space="preserve">Trung tâm Kiểm định chất lượng giáo dục </t>
  </si>
  <si>
    <t xml:space="preserve">Trung tâm Thông tin - Thư viện </t>
  </si>
  <si>
    <t xml:space="preserve">Trường Thực hành sư phạm </t>
  </si>
  <si>
    <t xml:space="preserve">Trường Trung học Phổ thông Chuyên </t>
  </si>
  <si>
    <t xml:space="preserve">Viện Khoa học Xã hội và Nhân văn </t>
  </si>
  <si>
    <t xml:space="preserve">Viện Sư phạm Tự nhiên </t>
  </si>
  <si>
    <t xml:space="preserve">Viện Sư phạm Xã hội </t>
  </si>
  <si>
    <t xml:space="preserve">Họp triển khai công việc (ngoài giờ) </t>
  </si>
  <si>
    <t>- Bồi dưỡng thanh tra: 5 người/đoàn x 10 buổi/cuộc  (Trong giờ HC)</t>
  </si>
  <si>
    <t>- Bồi dưỡng thanh tra: 5 người/đoàn x 5 buổi/cuộc  (ngoài giờ HC)</t>
  </si>
  <si>
    <t>Bồi dưỡng công tác Xây dựng văn bản mới</t>
  </si>
  <si>
    <t>- Đại biểu tham dự</t>
  </si>
  <si>
    <t>Ăn nhẹ giữa giờ</t>
  </si>
  <si>
    <t>suất</t>
  </si>
  <si>
    <t xml:space="preserve">Tập huấn nghiệp vụ thanh tra cho cán bộ làm công tác thanh tra, Pháp chế </t>
  </si>
  <si>
    <t>Nghệ An, ngày  30 tháng  8 năm 2020</t>
  </si>
  <si>
    <t xml:space="preserve"> CỘNG HÒA XÃ HỘI CHỦ NGHĨA VIỆT NAM</t>
  </si>
  <si>
    <t>Phục vụ, kê bàn ghế, loa đài, phát tài liệu, phục vụ nước</t>
  </si>
  <si>
    <t xml:space="preserve">Công tác phí </t>
  </si>
  <si>
    <t>- Bồi dưỡng báo cáo viên 4 tiết/buổi x 4 buổi x 2 người</t>
  </si>
  <si>
    <t>Kiểm tra rà soát, thẩm định văn bản</t>
  </si>
  <si>
    <t>Tổ chức hội nghị, tập huấn nghiệp vụ thanh tra - Pháp chế, tham quan học tập</t>
  </si>
  <si>
    <t>buổi</t>
  </si>
  <si>
    <t>Rà soát văn bằng, chứng chỉ (ngoài giờ HC) 1 buổi/tuần</t>
  </si>
  <si>
    <t>Tổ chức tuyên truyền phổ biến giáo dục pháp luật (4 đợt/năm học, 50 người)</t>
  </si>
  <si>
    <t>Lượt</t>
  </si>
  <si>
    <t>Thanh tra học kỳ (Học kỳ 1, học kỳ 2)</t>
  </si>
  <si>
    <t>+ Thi viết (1 tuần x 5 ngày x 4 ca/ngày x 1 người/ca) 1 đợt (ngày trong tuần</t>
  </si>
  <si>
    <t>lượt ca</t>
  </si>
  <si>
    <t>+ Thi trắc nghiệm trên máy (1 tuần x 5 ngày x 6 ca/ngày x 2 người/ca ) 1 đợt</t>
  </si>
  <si>
    <t>Thanh tra, kiểm tra nền nếp ngoài giờ và thứ bảy, chủ nhật</t>
  </si>
  <si>
    <t xml:space="preserve">+ Thi viết (5 tuần x 2 ngày/ tuần x4 ca/ngày T7,CN): 2 đợt </t>
  </si>
  <si>
    <t xml:space="preserve">+ Thi trắc nghiệm trên máy (5 tuần x 2 ngày /tuần/ x 6 ca/ ngày x 2 người/ca)  </t>
  </si>
  <si>
    <t>+ Thi viết (5 tuần x 5 ngày x4 ca/ngày x 2 người/ca) 2 đợt</t>
  </si>
  <si>
    <t>+ Thi trắc nghiệm trên máy (5 tuần x 5 ngày x 6 ca/ngày x 2 người/ca ) 2 đợt</t>
  </si>
  <si>
    <t>- Thanh tra vào thứ 7, chủ nhật 5 tuần x 2 ngày/tuần x 8 ca/ ngày/2 người/ca x2 đợt</t>
  </si>
  <si>
    <t>Thanh tra thi giữa kỳhọc kỳ hè (TN máy)</t>
  </si>
  <si>
    <t>+ Thi TN trên máy tính (2 tuần x 2 ngày/tuần x 8 ca/ngày x 1 người/ca) 1 đợt (ngày trong tuần</t>
  </si>
  <si>
    <t>KP bồi dưỡng công tác đăng tin bài</t>
  </si>
  <si>
    <t>Lập kế hoạch, xây dựng nội dung, viết báo cáo</t>
  </si>
  <si>
    <t>nội dung</t>
  </si>
  <si>
    <t xml:space="preserve">Bồi dưỡng thanh tra thi học kỳ 1, 2 vào thứ 7, chủ nhật </t>
  </si>
  <si>
    <t>Bồi dưỡng thanh tra thi học kỳ 1, 2 vào các ngày trong tuần</t>
  </si>
  <si>
    <t>Thanh tra thi giữa kỳ Học kỳ I, học kỳ II (TN máy)</t>
  </si>
  <si>
    <t xml:space="preserve"> Học tập, trao đổi kinh nghiệm trường bạn (lưu trú + tàu xe)</t>
  </si>
  <si>
    <t>Tổ chức Hội nghị tuyên truyền phổ biến pháp luật  (04 đợt x 1 buổi/đợt)</t>
  </si>
  <si>
    <t>Tổ chức hội nghị, tập huấn nghiệp vụ thanh tra, học tập trao đổi kinh nghiệm</t>
  </si>
  <si>
    <t xml:space="preserve">- Thanh tra thi kết thúc học kỳ  hè </t>
  </si>
  <si>
    <r>
      <t>(Bằng chữ: Bảy trăm sáu mươi triệu năm trăm nghìn đồng</t>
    </r>
    <r>
      <rPr>
        <sz val="11"/>
        <color indexed="8"/>
        <rFont val="Times New Roman"/>
        <family val="1"/>
        <charset val="163"/>
      </rPr>
      <t>)</t>
    </r>
  </si>
  <si>
    <t>Vé tàu xe, lưu trú 5 ngày/ đợt/ người, BQ 4000.000đ/ người, 7 người</t>
  </si>
  <si>
    <t>Tổng cộng: (Hai tỷ một trăm hai mươi hai nghìn năm trăm bảy mươi bảy nghìn 
năm trăm bốn mươi ba đồng )</t>
  </si>
  <si>
    <t>2 tin/tháng x 12 tháng x 50.000/tin; 
6 bài/năm x 300.000đ/bài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</si>
</sst>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 _₫_-;\-* #,##0\ _₫_-;_-* &quot;-&quot;??\ _₫_-;_-@_-"/>
    <numFmt numFmtId="165" formatCode="#,##0_ ;\-#,##0\ "/>
    <numFmt numFmtId="166" formatCode="_(* #,##0_);_(* \(#,##0\);_(* &quot;-&quot;??_);_(@_)"/>
  </numFmts>
  <fonts count="43" x14ac:knownFonts="1">
    <font>
      <sz val="11"/>
      <color theme="1"/>
      <name val="Calibri"/>
      <family val="2"/>
      <scheme val="minor"/>
    </font>
    <font>
      <sz val="13"/>
      <color theme="1"/>
      <name val="Times New Roman"/>
      <family val="1"/>
      <charset val="163"/>
    </font>
    <font>
      <b/>
      <sz val="13"/>
      <color theme="1"/>
      <name val="Times New Roman"/>
      <family val="1"/>
      <charset val="163"/>
    </font>
    <font>
      <b/>
      <sz val="12"/>
      <color theme="1"/>
      <name val="Times New Roman"/>
      <family val="1"/>
      <charset val="163"/>
    </font>
    <font>
      <i/>
      <sz val="13"/>
      <color theme="1"/>
      <name val="Times New Roman"/>
      <family val="1"/>
      <charset val="163"/>
    </font>
    <font>
      <sz val="11"/>
      <color theme="1"/>
      <name val="Calibri"/>
      <family val="2"/>
      <scheme val="minor"/>
    </font>
    <font>
      <sz val="12"/>
      <color theme="1"/>
      <name val="Times New Roman"/>
      <family val="1"/>
    </font>
    <font>
      <sz val="13"/>
      <color rgb="FFFF0000"/>
      <name val="Times New Roman"/>
      <family val="1"/>
      <charset val="163"/>
    </font>
    <font>
      <b/>
      <sz val="14"/>
      <color theme="1"/>
      <name val="Times New Roman"/>
      <family val="1"/>
      <charset val="163"/>
    </font>
    <font>
      <b/>
      <sz val="12"/>
      <color theme="1"/>
      <name val="Times New Roman"/>
      <family val="1"/>
    </font>
    <font>
      <sz val="10"/>
      <color theme="1"/>
      <name val="Times New Roman"/>
      <family val="1"/>
    </font>
    <font>
      <sz val="12"/>
      <name val="Times New Roman"/>
      <family val="1"/>
    </font>
    <font>
      <b/>
      <sz val="12"/>
      <name val="Times New Roman"/>
      <family val="1"/>
    </font>
    <font>
      <b/>
      <sz val="15"/>
      <name val="Times New Roman"/>
      <family val="1"/>
    </font>
    <font>
      <b/>
      <i/>
      <sz val="12"/>
      <name val="Times New Roman"/>
      <family val="1"/>
    </font>
    <font>
      <i/>
      <sz val="12"/>
      <name val="Times New Roman"/>
      <family val="1"/>
      <charset val="163"/>
    </font>
    <font>
      <b/>
      <sz val="11"/>
      <color theme="1"/>
      <name val="Times New Roman"/>
      <family val="1"/>
    </font>
    <font>
      <b/>
      <i/>
      <sz val="11"/>
      <color theme="1"/>
      <name val="Times New Roman"/>
      <family val="1"/>
    </font>
    <font>
      <sz val="11"/>
      <color theme="1"/>
      <name val="Times New Roman"/>
      <family val="1"/>
      <charset val="163"/>
    </font>
    <font>
      <b/>
      <sz val="11"/>
      <color theme="1"/>
      <name val="Times New Roman"/>
      <family val="1"/>
      <charset val="163"/>
    </font>
    <font>
      <sz val="11"/>
      <color indexed="8"/>
      <name val="Times New Roman"/>
      <family val="1"/>
      <charset val="163"/>
    </font>
    <font>
      <sz val="11"/>
      <color theme="1"/>
      <name val="Times New Roman"/>
      <family val="1"/>
    </font>
    <font>
      <b/>
      <sz val="13"/>
      <name val="Times New Roman"/>
      <family val="1"/>
    </font>
    <font>
      <b/>
      <sz val="11"/>
      <color theme="1"/>
      <name val="Calibri"/>
      <family val="2"/>
      <scheme val="minor"/>
    </font>
    <font>
      <b/>
      <sz val="10"/>
      <color theme="1"/>
      <name val="Times New Roman"/>
      <family val="1"/>
      <charset val="163"/>
    </font>
    <font>
      <i/>
      <u/>
      <sz val="12"/>
      <color theme="1"/>
      <name val="Times New Roman"/>
      <family val="1"/>
    </font>
    <font>
      <i/>
      <sz val="12"/>
      <color theme="1"/>
      <name val="Times New Roman"/>
      <family val="1"/>
    </font>
    <font>
      <sz val="11"/>
      <name val="Times New Roman"/>
      <family val="1"/>
    </font>
    <font>
      <b/>
      <sz val="10"/>
      <color theme="1"/>
      <name val="Times New Roman"/>
      <family val="1"/>
    </font>
    <font>
      <i/>
      <sz val="10"/>
      <color rgb="FFFF0000"/>
      <name val="Times New Roman"/>
      <family val="1"/>
    </font>
    <font>
      <i/>
      <sz val="10"/>
      <name val="Times New Roman"/>
      <family val="1"/>
    </font>
    <font>
      <b/>
      <sz val="10"/>
      <name val="Arial"/>
      <family val="2"/>
    </font>
    <font>
      <b/>
      <i/>
      <sz val="10"/>
      <color theme="1"/>
      <name val="Times New Roman"/>
      <family val="1"/>
    </font>
    <font>
      <sz val="10"/>
      <name val="Arial"/>
      <family val="2"/>
    </font>
    <font>
      <i/>
      <sz val="10"/>
      <color theme="1"/>
      <name val="Times New Roman"/>
      <family val="1"/>
    </font>
    <font>
      <sz val="10"/>
      <color indexed="8"/>
      <name val="Times New Roman"/>
      <family val="1"/>
    </font>
    <font>
      <sz val="10"/>
      <name val="Times New Roman"/>
      <family val="1"/>
    </font>
    <font>
      <i/>
      <sz val="11"/>
      <color theme="1"/>
      <name val="Times New Roman"/>
      <family val="1"/>
    </font>
    <font>
      <b/>
      <sz val="11"/>
      <name val="Times New Roman"/>
      <family val="1"/>
    </font>
    <font>
      <sz val="13"/>
      <name val="Times New Roman"/>
      <family val="1"/>
      <charset val="163"/>
    </font>
    <font>
      <b/>
      <sz val="13"/>
      <name val="Times New Roman"/>
      <family val="1"/>
      <charset val="163"/>
    </font>
    <font>
      <b/>
      <i/>
      <sz val="13"/>
      <color theme="1"/>
      <name val="Times New Roman"/>
      <family val="1"/>
      <charset val="163"/>
    </font>
    <font>
      <b/>
      <sz val="14"/>
      <name val="Times New Roman"/>
      <family val="1"/>
      <charset val="16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right/>
      <top/>
      <bottom style="thin">
        <color indexed="64"/>
      </bottom>
      <diagonal/>
    </border>
  </borders>
  <cellStyleXfs count="3">
    <xf numFmtId="0" fontId="0" fillId="0" borderId="0"/>
    <xf numFmtId="0" fontId="5" fillId="0" borderId="0"/>
    <xf numFmtId="43" fontId="5" fillId="0" borderId="0" applyFont="0" applyFill="0" applyBorder="0" applyAlignment="0" applyProtection="0"/>
  </cellStyleXfs>
  <cellXfs count="306">
    <xf numFmtId="0" fontId="0" fillId="0" borderId="0" xfId="0"/>
    <xf numFmtId="0" fontId="1" fillId="0" borderId="0" xfId="0" applyFont="1"/>
    <xf numFmtId="0" fontId="2" fillId="0" borderId="0" xfId="0" applyFont="1"/>
    <xf numFmtId="3" fontId="1" fillId="0" borderId="0" xfId="0" applyNumberFormat="1" applyFont="1"/>
    <xf numFmtId="0" fontId="2" fillId="0" borderId="0" xfId="0" applyFont="1" applyAlignment="1">
      <alignment horizontal="center"/>
    </xf>
    <xf numFmtId="3" fontId="6" fillId="0" borderId="2" xfId="1" applyNumberFormat="1" applyFont="1" applyFill="1" applyBorder="1"/>
    <xf numFmtId="0" fontId="7" fillId="0" borderId="0" xfId="0" applyFont="1"/>
    <xf numFmtId="0" fontId="2" fillId="0" borderId="0" xfId="0" applyFont="1" applyAlignment="1">
      <alignment horizontal="center"/>
    </xf>
    <xf numFmtId="0" fontId="11" fillId="0" borderId="0" xfId="0" applyFont="1" applyFill="1" applyAlignment="1">
      <alignment horizontal="center" vertical="center" wrapText="1"/>
    </xf>
    <xf numFmtId="164" fontId="11" fillId="0" borderId="0" xfId="2" applyNumberFormat="1" applyFont="1" applyFill="1" applyAlignment="1">
      <alignment vertical="center" wrapText="1"/>
    </xf>
    <xf numFmtId="0" fontId="11"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14" fillId="0" borderId="0" xfId="0" applyFont="1" applyFill="1" applyAlignment="1">
      <alignment vertical="center" wrapText="1"/>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64" fontId="12" fillId="0" borderId="2" xfId="2" applyNumberFormat="1" applyFont="1" applyFill="1" applyBorder="1" applyAlignment="1">
      <alignment horizontal="center" vertical="center" wrapText="1"/>
    </xf>
    <xf numFmtId="0" fontId="6" fillId="0" borderId="0" xfId="0" applyFont="1" applyFill="1" applyAlignment="1">
      <alignment vertical="center"/>
    </xf>
    <xf numFmtId="0" fontId="16" fillId="0" borderId="5" xfId="0" applyFont="1" applyBorder="1" applyAlignment="1">
      <alignment horizontal="center" vertical="center"/>
    </xf>
    <xf numFmtId="165" fontId="16" fillId="0" borderId="5" xfId="2" applyNumberFormat="1" applyFont="1" applyBorder="1" applyAlignment="1">
      <alignment vertical="center"/>
    </xf>
    <xf numFmtId="0" fontId="6" fillId="0" borderId="0" xfId="0" applyFont="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xf>
    <xf numFmtId="164" fontId="18" fillId="0" borderId="6" xfId="2" applyNumberFormat="1" applyFont="1" applyBorder="1" applyAlignment="1">
      <alignment vertical="center"/>
    </xf>
    <xf numFmtId="165" fontId="17" fillId="0" borderId="6" xfId="2" applyNumberFormat="1" applyFont="1" applyBorder="1" applyAlignment="1">
      <alignment vertical="center"/>
    </xf>
    <xf numFmtId="165" fontId="18" fillId="0" borderId="6" xfId="2" applyNumberFormat="1" applyFont="1" applyBorder="1" applyAlignment="1">
      <alignment vertical="center"/>
    </xf>
    <xf numFmtId="164" fontId="17" fillId="0" borderId="6" xfId="2" applyNumberFormat="1" applyFont="1" applyBorder="1" applyAlignment="1">
      <alignment vertical="center"/>
    </xf>
    <xf numFmtId="0" fontId="18" fillId="0" borderId="7" xfId="0" quotePrefix="1" applyFont="1" applyBorder="1" applyAlignment="1">
      <alignment vertical="center" wrapText="1"/>
    </xf>
    <xf numFmtId="0" fontId="17" fillId="0" borderId="7" xfId="0" quotePrefix="1" applyFont="1" applyBorder="1" applyAlignment="1">
      <alignment vertical="center" wrapText="1"/>
    </xf>
    <xf numFmtId="0" fontId="19" fillId="0" borderId="1" xfId="0" applyFont="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64" fontId="12" fillId="0" borderId="0" xfId="2" applyNumberFormat="1"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6" fillId="0" borderId="0" xfId="0" applyFont="1" applyAlignment="1">
      <alignment horizontal="center" vertical="center"/>
    </xf>
    <xf numFmtId="164" fontId="6" fillId="0" borderId="0" xfId="2" applyNumberFormat="1" applyFont="1" applyAlignment="1">
      <alignment vertical="center"/>
    </xf>
    <xf numFmtId="164" fontId="12" fillId="0" borderId="2" xfId="2" applyNumberFormat="1" applyFont="1" applyFill="1" applyBorder="1" applyAlignment="1">
      <alignment vertical="center" wrapText="1"/>
    </xf>
    <xf numFmtId="164" fontId="16" fillId="0" borderId="5" xfId="2" applyNumberFormat="1" applyFont="1" applyBorder="1" applyAlignment="1">
      <alignment vertical="center"/>
    </xf>
    <xf numFmtId="0" fontId="19" fillId="0" borderId="4" xfId="0" applyFont="1" applyBorder="1" applyAlignment="1">
      <alignment vertical="center"/>
    </xf>
    <xf numFmtId="0" fontId="9" fillId="0" borderId="0" xfId="0" applyFont="1" applyAlignment="1">
      <alignment vertical="center"/>
    </xf>
    <xf numFmtId="0" fontId="18" fillId="0" borderId="8" xfId="0" applyFont="1" applyBorder="1" applyAlignment="1">
      <alignment horizontal="center" vertical="center"/>
    </xf>
    <xf numFmtId="164" fontId="18" fillId="0" borderId="8" xfId="2" applyNumberFormat="1" applyFont="1" applyBorder="1" applyAlignment="1">
      <alignment vertical="center"/>
    </xf>
    <xf numFmtId="165" fontId="18" fillId="0" borderId="8" xfId="2" applyNumberFormat="1" applyFont="1" applyBorder="1" applyAlignment="1">
      <alignment vertical="center"/>
    </xf>
    <xf numFmtId="0" fontId="18" fillId="0" borderId="7" xfId="0" applyFont="1" applyBorder="1" applyAlignment="1">
      <alignment horizontal="center" vertical="center"/>
    </xf>
    <xf numFmtId="164" fontId="18" fillId="0" borderId="7" xfId="2" applyNumberFormat="1" applyFont="1" applyBorder="1" applyAlignment="1">
      <alignment vertical="center"/>
    </xf>
    <xf numFmtId="0" fontId="7" fillId="0" borderId="8" xfId="0" applyFont="1" applyBorder="1" applyAlignment="1">
      <alignment wrapText="1"/>
    </xf>
    <xf numFmtId="3" fontId="1" fillId="0" borderId="9" xfId="0" applyNumberFormat="1" applyFont="1" applyBorder="1"/>
    <xf numFmtId="0" fontId="16" fillId="0" borderId="2" xfId="0" applyFont="1" applyFill="1" applyBorder="1" applyAlignment="1">
      <alignment horizontal="center" vertical="center" wrapText="1"/>
    </xf>
    <xf numFmtId="0" fontId="16" fillId="0" borderId="2" xfId="0" applyFont="1" applyBorder="1" applyAlignment="1">
      <alignment horizontal="center" vertical="center"/>
    </xf>
    <xf numFmtId="165" fontId="16" fillId="0" borderId="2" xfId="2" applyNumberFormat="1" applyFont="1" applyBorder="1" applyAlignment="1">
      <alignment vertical="center"/>
    </xf>
    <xf numFmtId="0" fontId="18" fillId="0" borderId="5" xfId="0" applyFont="1" applyBorder="1" applyAlignment="1">
      <alignment horizontal="center" vertical="center"/>
    </xf>
    <xf numFmtId="0" fontId="17" fillId="0" borderId="8" xfId="0" applyFont="1" applyBorder="1" applyAlignment="1">
      <alignment horizontal="center" vertical="center"/>
    </xf>
    <xf numFmtId="0" fontId="18" fillId="0" borderId="9" xfId="0" applyFont="1" applyBorder="1" applyAlignment="1">
      <alignment horizontal="center" vertical="center"/>
    </xf>
    <xf numFmtId="164" fontId="18" fillId="0" borderId="9" xfId="2" applyNumberFormat="1" applyFont="1" applyBorder="1" applyAlignment="1">
      <alignment vertical="center"/>
    </xf>
    <xf numFmtId="0" fontId="18" fillId="0" borderId="8" xfId="0" quotePrefix="1" applyFont="1" applyBorder="1" applyAlignment="1">
      <alignment vertical="center" wrapText="1"/>
    </xf>
    <xf numFmtId="0" fontId="16" fillId="0" borderId="9" xfId="0" applyFont="1" applyBorder="1" applyAlignment="1">
      <alignment horizontal="center" vertical="center"/>
    </xf>
    <xf numFmtId="0" fontId="16" fillId="0" borderId="9" xfId="0" quotePrefix="1" applyFont="1" applyBorder="1" applyAlignment="1">
      <alignment vertical="center" wrapText="1"/>
    </xf>
    <xf numFmtId="164" fontId="16" fillId="0" borderId="9" xfId="2" applyNumberFormat="1" applyFont="1" applyBorder="1" applyAlignment="1">
      <alignment vertical="center"/>
    </xf>
    <xf numFmtId="165" fontId="16" fillId="0" borderId="9" xfId="2" applyNumberFormat="1" applyFont="1" applyBorder="1" applyAlignment="1">
      <alignment vertical="center"/>
    </xf>
    <xf numFmtId="0" fontId="21" fillId="0" borderId="2" xfId="0" applyFont="1" applyBorder="1" applyAlignment="1">
      <alignment horizontal="center" vertical="center"/>
    </xf>
    <xf numFmtId="164" fontId="21" fillId="0" borderId="2" xfId="2" applyNumberFormat="1" applyFont="1" applyBorder="1" applyAlignment="1">
      <alignment horizontal="right" vertical="center"/>
    </xf>
    <xf numFmtId="164" fontId="21" fillId="0" borderId="2" xfId="2" applyNumberFormat="1" applyFont="1" applyBorder="1" applyAlignment="1">
      <alignment vertical="center"/>
    </xf>
    <xf numFmtId="0" fontId="1" fillId="0" borderId="0" xfId="0" applyFont="1" applyAlignment="1">
      <alignment horizontal="center"/>
    </xf>
    <xf numFmtId="3" fontId="10" fillId="0" borderId="2" xfId="1" applyNumberFormat="1" applyFont="1" applyFill="1" applyBorder="1"/>
    <xf numFmtId="3" fontId="6" fillId="0" borderId="0" xfId="1" applyNumberFormat="1" applyFont="1" applyFill="1"/>
    <xf numFmtId="0" fontId="6" fillId="0" borderId="0" xfId="1" applyFont="1" applyFill="1"/>
    <xf numFmtId="0" fontId="9" fillId="0" borderId="0" xfId="1" applyFont="1" applyFill="1" applyAlignment="1">
      <alignment horizontal="right"/>
    </xf>
    <xf numFmtId="0" fontId="9" fillId="0" borderId="2" xfId="1" applyFont="1" applyFill="1" applyBorder="1" applyAlignment="1">
      <alignment horizontal="center" vertical="center" wrapText="1"/>
    </xf>
    <xf numFmtId="3" fontId="9" fillId="0" borderId="2" xfId="1" applyNumberFormat="1" applyFont="1" applyFill="1" applyBorder="1" applyAlignment="1">
      <alignment horizontal="center" vertical="center" wrapText="1"/>
    </xf>
    <xf numFmtId="0" fontId="9" fillId="0" borderId="0" xfId="1" applyFont="1" applyFill="1"/>
    <xf numFmtId="0" fontId="5" fillId="0" borderId="2" xfId="1" applyFill="1" applyBorder="1" applyAlignment="1">
      <alignment horizontal="center"/>
    </xf>
    <xf numFmtId="0" fontId="5" fillId="0" borderId="0" xfId="1" applyFill="1"/>
    <xf numFmtId="0" fontId="5" fillId="2" borderId="2" xfId="1" applyFill="1" applyBorder="1" applyAlignment="1">
      <alignment horizontal="center"/>
    </xf>
    <xf numFmtId="3" fontId="6" fillId="2" borderId="2" xfId="1" applyNumberFormat="1" applyFont="1" applyFill="1" applyBorder="1"/>
    <xf numFmtId="0" fontId="5" fillId="2" borderId="0" xfId="1" applyFill="1"/>
    <xf numFmtId="3" fontId="9" fillId="0" borderId="2" xfId="1" applyNumberFormat="1" applyFont="1" applyFill="1" applyBorder="1"/>
    <xf numFmtId="0" fontId="23" fillId="0" borderId="0" xfId="1" applyFont="1" applyFill="1"/>
    <xf numFmtId="0" fontId="5" fillId="0" borderId="0" xfId="1" applyFill="1" applyAlignment="1">
      <alignment horizontal="center"/>
    </xf>
    <xf numFmtId="3" fontId="5" fillId="0" borderId="0" xfId="1" applyNumberFormat="1" applyFill="1"/>
    <xf numFmtId="0" fontId="1" fillId="0" borderId="0" xfId="0" applyFont="1" applyAlignment="1"/>
    <xf numFmtId="164" fontId="11" fillId="0" borderId="0" xfId="2" applyNumberFormat="1" applyFont="1" applyFill="1" applyAlignment="1">
      <alignment horizontal="center" vertical="center" wrapText="1"/>
    </xf>
    <xf numFmtId="0" fontId="12" fillId="0" borderId="0" xfId="0" applyFont="1" applyFill="1" applyAlignment="1">
      <alignment horizontal="center" vertical="center" wrapText="1"/>
    </xf>
    <xf numFmtId="0" fontId="6" fillId="0" borderId="0" xfId="0" applyFont="1" applyAlignment="1">
      <alignment horizontal="center" vertical="center"/>
    </xf>
    <xf numFmtId="0" fontId="9"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5" xfId="0" applyFont="1" applyBorder="1" applyAlignment="1">
      <alignment vertical="center" wrapText="1"/>
    </xf>
    <xf numFmtId="0" fontId="6" fillId="0" borderId="0" xfId="0" applyFont="1" applyAlignment="1">
      <alignment vertical="center" wrapText="1"/>
    </xf>
    <xf numFmtId="0" fontId="12" fillId="0" borderId="0" xfId="0" applyFont="1" applyFill="1" applyBorder="1" applyAlignment="1">
      <alignment horizontal="left" vertical="center" wrapText="1"/>
    </xf>
    <xf numFmtId="0" fontId="1" fillId="0" borderId="0" xfId="0" applyFont="1" applyAlignment="1">
      <alignment wrapText="1"/>
    </xf>
    <xf numFmtId="164" fontId="24" fillId="3" borderId="2" xfId="2" applyNumberFormat="1" applyFont="1" applyFill="1" applyBorder="1" applyAlignment="1">
      <alignment horizontal="right" vertical="center"/>
    </xf>
    <xf numFmtId="0" fontId="26" fillId="0" borderId="0" xfId="0" applyFont="1" applyAlignment="1">
      <alignment vertical="center"/>
    </xf>
    <xf numFmtId="0" fontId="17" fillId="0" borderId="10" xfId="0" applyFont="1" applyBorder="1" applyAlignment="1">
      <alignment horizontal="center" vertical="center"/>
    </xf>
    <xf numFmtId="0" fontId="17" fillId="0" borderId="9" xfId="0" quotePrefix="1" applyFont="1" applyBorder="1" applyAlignment="1">
      <alignment vertical="center" wrapText="1"/>
    </xf>
    <xf numFmtId="164" fontId="17" fillId="0" borderId="10" xfId="2" applyNumberFormat="1" applyFont="1" applyBorder="1" applyAlignment="1">
      <alignment vertical="center"/>
    </xf>
    <xf numFmtId="165" fontId="17" fillId="0" borderId="10" xfId="2" applyNumberFormat="1" applyFont="1" applyBorder="1" applyAlignment="1">
      <alignment vertical="center"/>
    </xf>
    <xf numFmtId="0" fontId="16" fillId="0" borderId="2" xfId="0" quotePrefix="1" applyFont="1" applyBorder="1" applyAlignment="1">
      <alignment vertical="center" wrapText="1"/>
    </xf>
    <xf numFmtId="164" fontId="16" fillId="0" borderId="2" xfId="2" applyNumberFormat="1" applyFont="1" applyBorder="1" applyAlignment="1">
      <alignment vertical="center"/>
    </xf>
    <xf numFmtId="164" fontId="16" fillId="0" borderId="2" xfId="2" applyNumberFormat="1" applyFont="1" applyBorder="1" applyAlignment="1">
      <alignment horizontal="right" vertical="center"/>
    </xf>
    <xf numFmtId="0" fontId="0" fillId="0" borderId="0" xfId="0" applyAlignment="1">
      <alignment vertical="center" wrapText="1"/>
    </xf>
    <xf numFmtId="0" fontId="12" fillId="0" borderId="0" xfId="0" applyFont="1" applyAlignment="1">
      <alignment horizontal="right" vertical="center"/>
    </xf>
    <xf numFmtId="0" fontId="0" fillId="0" borderId="0" xfId="0" applyAlignment="1">
      <alignment vertical="center"/>
    </xf>
    <xf numFmtId="0" fontId="29" fillId="0" borderId="14" xfId="0" applyFont="1" applyBorder="1" applyAlignment="1">
      <alignment vertical="center"/>
    </xf>
    <xf numFmtId="0" fontId="30" fillId="0" borderId="14" xfId="0" applyFont="1" applyBorder="1" applyAlignment="1">
      <alignment horizontal="center" vertical="center"/>
    </xf>
    <xf numFmtId="166" fontId="28" fillId="0" borderId="15" xfId="2" applyNumberFormat="1" applyFont="1" applyBorder="1" applyAlignment="1">
      <alignment horizontal="center" vertical="center" wrapText="1"/>
    </xf>
    <xf numFmtId="166" fontId="28" fillId="0" borderId="16" xfId="2" applyNumberFormat="1" applyFont="1" applyBorder="1" applyAlignment="1">
      <alignment horizontal="center" vertical="center" wrapText="1"/>
    </xf>
    <xf numFmtId="166" fontId="28" fillId="0" borderId="17" xfId="2" applyNumberFormat="1" applyFont="1" applyBorder="1" applyAlignment="1">
      <alignment horizontal="center" vertical="center" wrapText="1"/>
    </xf>
    <xf numFmtId="0" fontId="10" fillId="0" borderId="18" xfId="0" applyFont="1" applyBorder="1" applyAlignment="1">
      <alignment horizontal="center" vertical="center"/>
    </xf>
    <xf numFmtId="0" fontId="10" fillId="0" borderId="5" xfId="0" applyFont="1" applyBorder="1" applyAlignment="1">
      <alignment vertical="center"/>
    </xf>
    <xf numFmtId="166" fontId="10" fillId="0" borderId="5" xfId="2" applyNumberFormat="1" applyFont="1" applyBorder="1" applyAlignment="1">
      <alignment horizontal="center" vertical="center" wrapText="1"/>
    </xf>
    <xf numFmtId="166" fontId="10" fillId="0" borderId="19" xfId="2" applyNumberFormat="1" applyFont="1" applyBorder="1" applyAlignment="1">
      <alignment horizontal="center" vertical="center" wrapText="1"/>
    </xf>
    <xf numFmtId="0" fontId="10" fillId="0" borderId="20" xfId="0" applyFont="1" applyBorder="1" applyAlignment="1">
      <alignment horizontal="center" vertical="center"/>
    </xf>
    <xf numFmtId="0" fontId="10" fillId="0" borderId="6" xfId="0" applyFont="1" applyBorder="1" applyAlignment="1">
      <alignment vertical="center"/>
    </xf>
    <xf numFmtId="166" fontId="10" fillId="0" borderId="6" xfId="2" applyNumberFormat="1" applyFont="1" applyBorder="1" applyAlignment="1">
      <alignment horizontal="center" vertical="center" wrapText="1"/>
    </xf>
    <xf numFmtId="166" fontId="10" fillId="0" borderId="21" xfId="2" applyNumberFormat="1" applyFont="1" applyBorder="1" applyAlignment="1">
      <alignment horizontal="center" vertical="center" wrapText="1"/>
    </xf>
    <xf numFmtId="0" fontId="10" fillId="0" borderId="6" xfId="0" applyFont="1" applyBorder="1" applyAlignment="1">
      <alignment horizontal="justify" vertical="center" wrapText="1"/>
    </xf>
    <xf numFmtId="0" fontId="10" fillId="0" borderId="6" xfId="0" applyFont="1" applyBorder="1" applyAlignment="1">
      <alignment horizontal="center" vertical="center" wrapText="1"/>
    </xf>
    <xf numFmtId="0" fontId="10" fillId="0" borderId="21" xfId="0" applyFont="1" applyBorder="1" applyAlignment="1">
      <alignment vertical="center"/>
    </xf>
    <xf numFmtId="0" fontId="31" fillId="0" borderId="0" xfId="0" applyFont="1" applyAlignment="1">
      <alignment vertical="center"/>
    </xf>
    <xf numFmtId="0" fontId="31" fillId="0" borderId="22" xfId="0" applyFont="1" applyBorder="1" applyAlignment="1">
      <alignment vertical="center"/>
    </xf>
    <xf numFmtId="0" fontId="10" fillId="0" borderId="23" xfId="0" applyFont="1" applyBorder="1" applyAlignment="1">
      <alignment horizontal="center" vertical="center" wrapText="1"/>
    </xf>
    <xf numFmtId="0" fontId="10"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0" borderId="24" xfId="0" applyFont="1" applyBorder="1" applyAlignment="1">
      <alignment vertical="center"/>
    </xf>
    <xf numFmtId="0" fontId="10" fillId="0" borderId="27" xfId="0" applyFont="1" applyBorder="1" applyAlignment="1">
      <alignment horizontal="justify" vertical="center" wrapText="1"/>
    </xf>
    <xf numFmtId="0" fontId="10" fillId="0" borderId="27" xfId="0" applyFont="1" applyBorder="1" applyAlignment="1">
      <alignment horizontal="center" vertical="center" wrapText="1"/>
    </xf>
    <xf numFmtId="0" fontId="10" fillId="0" borderId="28" xfId="0" applyFont="1" applyBorder="1" applyAlignment="1">
      <alignment vertical="center"/>
    </xf>
    <xf numFmtId="0" fontId="33" fillId="0" borderId="0" xfId="0" applyFont="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34" fillId="0" borderId="0" xfId="0" applyFont="1" applyBorder="1" applyAlignment="1">
      <alignment horizontal="center" vertical="center"/>
    </xf>
    <xf numFmtId="0" fontId="0" fillId="0" borderId="0" xfId="0" applyBorder="1" applyAlignment="1">
      <alignment vertical="center"/>
    </xf>
    <xf numFmtId="0" fontId="28"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vertical="center"/>
    </xf>
    <xf numFmtId="0" fontId="0" fillId="0" borderId="0" xfId="0" applyAlignment="1">
      <alignment horizontal="center" vertical="center"/>
    </xf>
    <xf numFmtId="0" fontId="17" fillId="0" borderId="7" xfId="0"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19" fillId="0" borderId="4" xfId="0" applyFont="1" applyBorder="1" applyAlignment="1">
      <alignment horizontal="center" vertical="center"/>
    </xf>
    <xf numFmtId="0" fontId="12" fillId="0" borderId="0" xfId="0" applyFont="1" applyFill="1" applyAlignment="1">
      <alignment horizontal="center" vertical="center"/>
    </xf>
    <xf numFmtId="0" fontId="4" fillId="0" borderId="0" xfId="0" applyFont="1" applyAlignment="1">
      <alignment horizontal="center"/>
    </xf>
    <xf numFmtId="0" fontId="17" fillId="0" borderId="9" xfId="0" applyFont="1" applyBorder="1" applyAlignment="1">
      <alignment horizontal="center" vertical="center"/>
    </xf>
    <xf numFmtId="0" fontId="21" fillId="0" borderId="8" xfId="0" quotePrefix="1" applyFont="1" applyBorder="1" applyAlignment="1">
      <alignment vertical="center" wrapText="1"/>
    </xf>
    <xf numFmtId="0" fontId="18" fillId="0" borderId="6" xfId="0" quotePrefix="1" applyFont="1" applyBorder="1" applyAlignment="1">
      <alignment vertical="center" wrapText="1"/>
    </xf>
    <xf numFmtId="0" fontId="17" fillId="0" borderId="2" xfId="0" quotePrefix="1" applyFont="1" applyBorder="1" applyAlignment="1">
      <alignment vertical="center" wrapText="1"/>
    </xf>
    <xf numFmtId="165" fontId="37" fillId="0" borderId="2" xfId="2" applyNumberFormat="1" applyFont="1" applyBorder="1" applyAlignment="1">
      <alignment vertical="center"/>
    </xf>
    <xf numFmtId="0" fontId="17" fillId="0" borderId="2" xfId="0" applyFont="1" applyBorder="1" applyAlignment="1">
      <alignment horizontal="center" vertical="center"/>
    </xf>
    <xf numFmtId="0" fontId="21" fillId="0" borderId="6" xfId="0" quotePrefix="1" applyFont="1" applyBorder="1" applyAlignment="1">
      <alignment vertical="center" wrapText="1"/>
    </xf>
    <xf numFmtId="0" fontId="6" fillId="0" borderId="6" xfId="0" applyFont="1" applyBorder="1" applyAlignment="1">
      <alignment vertical="center"/>
    </xf>
    <xf numFmtId="0" fontId="6" fillId="0" borderId="8" xfId="0" applyFont="1" applyBorder="1" applyAlignment="1">
      <alignment vertical="center"/>
    </xf>
    <xf numFmtId="0" fontId="17" fillId="0" borderId="5" xfId="0" applyFont="1" applyBorder="1" applyAlignment="1">
      <alignment horizontal="center" vertical="center"/>
    </xf>
    <xf numFmtId="0" fontId="17" fillId="0" borderId="5" xfId="0" quotePrefix="1" applyFont="1" applyBorder="1" applyAlignment="1">
      <alignment vertical="center" wrapText="1"/>
    </xf>
    <xf numFmtId="164" fontId="18" fillId="0" borderId="5" xfId="2" applyNumberFormat="1" applyFont="1" applyBorder="1" applyAlignment="1">
      <alignment vertical="center"/>
    </xf>
    <xf numFmtId="0" fontId="6" fillId="0" borderId="5" xfId="0" applyFont="1" applyBorder="1" applyAlignment="1">
      <alignment vertical="center"/>
    </xf>
    <xf numFmtId="0" fontId="16" fillId="0" borderId="8" xfId="0" applyFont="1" applyBorder="1" applyAlignment="1">
      <alignment horizontal="center" vertical="center"/>
    </xf>
    <xf numFmtId="164" fontId="21" fillId="0" borderId="8" xfId="2" applyNumberFormat="1" applyFont="1" applyBorder="1" applyAlignment="1">
      <alignment vertical="center"/>
    </xf>
    <xf numFmtId="165" fontId="21" fillId="0" borderId="8" xfId="2" applyNumberFormat="1" applyFont="1" applyBorder="1" applyAlignment="1">
      <alignment vertical="center"/>
    </xf>
    <xf numFmtId="165" fontId="16" fillId="0" borderId="8" xfId="2" applyNumberFormat="1" applyFont="1" applyBorder="1" applyAlignment="1">
      <alignment vertical="center"/>
    </xf>
    <xf numFmtId="0" fontId="18" fillId="0" borderId="2" xfId="0" applyFont="1" applyBorder="1" applyAlignment="1">
      <alignment horizontal="center" vertical="center"/>
    </xf>
    <xf numFmtId="0" fontId="16" fillId="0" borderId="5" xfId="0" quotePrefix="1" applyFont="1" applyBorder="1" applyAlignment="1">
      <alignment vertical="center" wrapText="1"/>
    </xf>
    <xf numFmtId="0" fontId="16" fillId="0" borderId="6" xfId="0" applyFont="1" applyBorder="1" applyAlignment="1">
      <alignment horizontal="center" vertical="center"/>
    </xf>
    <xf numFmtId="0" fontId="21" fillId="0" borderId="6" xfId="0" applyFont="1" applyBorder="1" applyAlignment="1">
      <alignment horizontal="center" vertical="center"/>
    </xf>
    <xf numFmtId="164" fontId="21" fillId="0" borderId="6" xfId="2" applyNumberFormat="1" applyFont="1" applyBorder="1" applyAlignment="1">
      <alignment vertical="center"/>
    </xf>
    <xf numFmtId="164" fontId="10" fillId="0" borderId="6" xfId="2" applyNumberFormat="1" applyFont="1" applyBorder="1" applyAlignment="1">
      <alignment vertical="center"/>
    </xf>
    <xf numFmtId="165" fontId="21" fillId="0" borderId="6" xfId="2" applyNumberFormat="1" applyFont="1" applyBorder="1" applyAlignment="1">
      <alignment vertical="center"/>
    </xf>
    <xf numFmtId="164" fontId="6" fillId="0" borderId="0" xfId="2" applyNumberFormat="1" applyFont="1" applyAlignment="1">
      <alignment horizontal="center" vertical="center"/>
    </xf>
    <xf numFmtId="164" fontId="21" fillId="0" borderId="2" xfId="2" applyNumberFormat="1" applyFont="1" applyBorder="1" applyAlignment="1">
      <alignment horizontal="center" vertical="center"/>
    </xf>
    <xf numFmtId="164" fontId="16" fillId="0" borderId="5" xfId="2" applyNumberFormat="1" applyFont="1" applyBorder="1" applyAlignment="1">
      <alignment horizontal="center" vertical="center"/>
    </xf>
    <xf numFmtId="164" fontId="18" fillId="0" borderId="6" xfId="2" applyNumberFormat="1" applyFont="1" applyBorder="1" applyAlignment="1">
      <alignment horizontal="center" vertical="center"/>
    </xf>
    <xf numFmtId="164" fontId="18" fillId="0" borderId="8" xfId="2" applyNumberFormat="1" applyFont="1" applyBorder="1" applyAlignment="1">
      <alignment horizontal="center" vertical="center"/>
    </xf>
    <xf numFmtId="164" fontId="18" fillId="0" borderId="5" xfId="2" applyNumberFormat="1" applyFont="1" applyBorder="1" applyAlignment="1">
      <alignment horizontal="center" vertical="center"/>
    </xf>
    <xf numFmtId="164" fontId="21" fillId="0" borderId="8" xfId="2" applyNumberFormat="1" applyFont="1" applyBorder="1" applyAlignment="1">
      <alignment horizontal="center" vertical="center"/>
    </xf>
    <xf numFmtId="164" fontId="16" fillId="0" borderId="2" xfId="2" applyNumberFormat="1" applyFont="1" applyBorder="1" applyAlignment="1">
      <alignment horizontal="center" vertical="center"/>
    </xf>
    <xf numFmtId="164" fontId="16" fillId="0" borderId="9" xfId="2" applyNumberFormat="1" applyFont="1" applyBorder="1" applyAlignment="1">
      <alignment horizontal="center" vertical="center"/>
    </xf>
    <xf numFmtId="164" fontId="21" fillId="0" borderId="6" xfId="2" applyNumberFormat="1" applyFont="1" applyBorder="1" applyAlignment="1">
      <alignment horizontal="center" vertical="center"/>
    </xf>
    <xf numFmtId="164" fontId="17" fillId="0" borderId="10" xfId="2" applyNumberFormat="1" applyFont="1" applyBorder="1" applyAlignment="1">
      <alignment horizontal="center" vertical="center"/>
    </xf>
    <xf numFmtId="164" fontId="17" fillId="0" borderId="6" xfId="2" applyNumberFormat="1" applyFont="1" applyBorder="1" applyAlignment="1">
      <alignment horizontal="center" vertical="center"/>
    </xf>
    <xf numFmtId="164" fontId="18" fillId="0" borderId="7" xfId="2" applyNumberFormat="1" applyFont="1" applyBorder="1" applyAlignment="1">
      <alignment horizontal="center" vertical="center"/>
    </xf>
    <xf numFmtId="164" fontId="18" fillId="0" borderId="9" xfId="2" applyNumberFormat="1" applyFont="1" applyBorder="1" applyAlignment="1">
      <alignment horizontal="center" vertical="center"/>
    </xf>
    <xf numFmtId="164" fontId="12" fillId="0" borderId="0" xfId="2" applyNumberFormat="1" applyFont="1" applyFill="1" applyBorder="1" applyAlignment="1">
      <alignment horizontal="center" vertical="center"/>
    </xf>
    <xf numFmtId="0" fontId="38" fillId="0" borderId="5" xfId="0" applyFont="1" applyFill="1" applyBorder="1" applyAlignment="1">
      <alignment horizontal="center" vertical="center"/>
    </xf>
    <xf numFmtId="0" fontId="27" fillId="0" borderId="5" xfId="0" quotePrefix="1" applyFont="1" applyFill="1" applyBorder="1" applyAlignment="1">
      <alignment vertical="center" wrapText="1"/>
    </xf>
    <xf numFmtId="0" fontId="27" fillId="0" borderId="5" xfId="0" applyFont="1" applyFill="1" applyBorder="1" applyAlignment="1">
      <alignment horizontal="center" vertical="center"/>
    </xf>
    <xf numFmtId="164" fontId="27" fillId="0" borderId="5" xfId="2" applyNumberFormat="1" applyFont="1" applyFill="1" applyBorder="1" applyAlignment="1">
      <alignment vertical="center"/>
    </xf>
    <xf numFmtId="164" fontId="36" fillId="0" borderId="5" xfId="2" applyNumberFormat="1" applyFont="1" applyFill="1" applyBorder="1" applyAlignment="1">
      <alignment vertical="center"/>
    </xf>
    <xf numFmtId="164" fontId="27" fillId="0" borderId="5" xfId="2" applyNumberFormat="1" applyFont="1" applyFill="1" applyBorder="1" applyAlignment="1">
      <alignment horizontal="center" vertical="center"/>
    </xf>
    <xf numFmtId="165" fontId="27" fillId="0" borderId="5" xfId="2" applyNumberFormat="1" applyFont="1" applyFill="1" applyBorder="1" applyAlignment="1">
      <alignment vertical="center"/>
    </xf>
    <xf numFmtId="0" fontId="38" fillId="0" borderId="6" xfId="0" applyFont="1" applyFill="1" applyBorder="1" applyAlignment="1">
      <alignment horizontal="center" vertical="center"/>
    </xf>
    <xf numFmtId="0" fontId="27" fillId="0" borderId="6" xfId="0" quotePrefix="1" applyFont="1" applyFill="1" applyBorder="1" applyAlignment="1">
      <alignment vertical="center" wrapText="1"/>
    </xf>
    <xf numFmtId="0" fontId="27" fillId="0" borderId="6" xfId="0" applyFont="1" applyFill="1" applyBorder="1" applyAlignment="1">
      <alignment horizontal="center" vertical="center"/>
    </xf>
    <xf numFmtId="164" fontId="27" fillId="0" borderId="6" xfId="2" applyNumberFormat="1" applyFont="1" applyFill="1" applyBorder="1" applyAlignment="1">
      <alignment vertical="center"/>
    </xf>
    <xf numFmtId="164" fontId="36" fillId="0" borderId="6" xfId="2" applyNumberFormat="1" applyFont="1" applyFill="1" applyBorder="1" applyAlignment="1">
      <alignment vertical="center"/>
    </xf>
    <xf numFmtId="164" fontId="27" fillId="0" borderId="6" xfId="2" applyNumberFormat="1" applyFont="1" applyFill="1" applyBorder="1" applyAlignment="1">
      <alignment horizontal="center" vertical="center"/>
    </xf>
    <xf numFmtId="165" fontId="27" fillId="0" borderId="6" xfId="2" applyNumberFormat="1" applyFont="1" applyFill="1" applyBorder="1" applyAlignment="1">
      <alignment vertical="center"/>
    </xf>
    <xf numFmtId="0" fontId="9" fillId="0" borderId="8" xfId="0" applyFont="1" applyBorder="1" applyAlignment="1">
      <alignment vertical="center"/>
    </xf>
    <xf numFmtId="0" fontId="6" fillId="0" borderId="8" xfId="0" applyFont="1" applyBorder="1" applyAlignment="1">
      <alignment vertical="center" wrapText="1"/>
    </xf>
    <xf numFmtId="0" fontId="21" fillId="0" borderId="8" xfId="0" applyFont="1" applyBorder="1" applyAlignment="1">
      <alignment horizontal="center" vertical="center"/>
    </xf>
    <xf numFmtId="164" fontId="10" fillId="0" borderId="8" xfId="2" applyNumberFormat="1" applyFont="1" applyBorder="1" applyAlignment="1">
      <alignment vertical="center"/>
    </xf>
    <xf numFmtId="3" fontId="16" fillId="0" borderId="9" xfId="2" applyNumberFormat="1" applyFont="1" applyBorder="1" applyAlignment="1">
      <alignment vertical="center"/>
    </xf>
    <xf numFmtId="3" fontId="6" fillId="0" borderId="0" xfId="2" applyNumberFormat="1" applyFont="1" applyAlignment="1">
      <alignment vertical="center"/>
    </xf>
    <xf numFmtId="3" fontId="11" fillId="0" borderId="0" xfId="2" applyNumberFormat="1" applyFont="1" applyFill="1" applyAlignment="1">
      <alignment vertical="center" wrapText="1"/>
    </xf>
    <xf numFmtId="3" fontId="12" fillId="0" borderId="2" xfId="2" applyNumberFormat="1" applyFont="1" applyFill="1" applyBorder="1" applyAlignment="1">
      <alignment horizontal="center" vertical="center" wrapText="1"/>
    </xf>
    <xf numFmtId="3" fontId="16" fillId="0" borderId="2" xfId="2" applyNumberFormat="1" applyFont="1" applyBorder="1" applyAlignment="1">
      <alignment vertical="center"/>
    </xf>
    <xf numFmtId="3" fontId="16" fillId="0" borderId="5" xfId="2" applyNumberFormat="1" applyFont="1" applyBorder="1" applyAlignment="1">
      <alignment vertical="center"/>
    </xf>
    <xf numFmtId="3" fontId="18" fillId="0" borderId="6" xfId="2" applyNumberFormat="1" applyFont="1" applyBorder="1" applyAlignment="1">
      <alignment vertical="center"/>
    </xf>
    <xf numFmtId="3" fontId="18" fillId="0" borderId="8" xfId="2" applyNumberFormat="1" applyFont="1" applyBorder="1" applyAlignment="1">
      <alignment vertical="center"/>
    </xf>
    <xf numFmtId="3" fontId="17" fillId="0" borderId="5" xfId="2" applyNumberFormat="1" applyFont="1" applyBorder="1" applyAlignment="1">
      <alignment vertical="center"/>
    </xf>
    <xf numFmtId="3" fontId="21" fillId="0" borderId="8" xfId="2" applyNumberFormat="1" applyFont="1" applyBorder="1" applyAlignment="1">
      <alignment vertical="center"/>
    </xf>
    <xf numFmtId="3" fontId="21" fillId="0" borderId="6" xfId="2" applyNumberFormat="1" applyFont="1" applyBorder="1" applyAlignment="1">
      <alignment vertical="center"/>
    </xf>
    <xf numFmtId="3" fontId="27" fillId="0" borderId="5" xfId="2" applyNumberFormat="1" applyFont="1" applyFill="1" applyBorder="1" applyAlignment="1">
      <alignment vertical="center"/>
    </xf>
    <xf numFmtId="3" fontId="27" fillId="0" borderId="6" xfId="2" applyNumberFormat="1" applyFont="1" applyFill="1" applyBorder="1" applyAlignment="1">
      <alignment vertical="center"/>
    </xf>
    <xf numFmtId="3" fontId="17" fillId="0" borderId="10" xfId="2" applyNumberFormat="1" applyFont="1" applyBorder="1" applyAlignment="1">
      <alignment vertical="center"/>
    </xf>
    <xf numFmtId="3" fontId="17" fillId="0" borderId="6" xfId="2" applyNumberFormat="1" applyFont="1" applyBorder="1" applyAlignment="1">
      <alignment vertical="center"/>
    </xf>
    <xf numFmtId="3" fontId="3" fillId="3" borderId="2" xfId="2" applyNumberFormat="1" applyFont="1" applyFill="1" applyBorder="1" applyAlignment="1">
      <alignment horizontal="right" vertical="center"/>
    </xf>
    <xf numFmtId="3" fontId="12" fillId="0" borderId="0" xfId="2" applyNumberFormat="1" applyFont="1" applyFill="1" applyBorder="1" applyAlignment="1">
      <alignment vertical="center"/>
    </xf>
    <xf numFmtId="3" fontId="12" fillId="0" borderId="0" xfId="0" applyNumberFormat="1" applyFont="1" applyFill="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3" fontId="1" fillId="0" borderId="2" xfId="0" applyNumberFormat="1" applyFont="1" applyBorder="1" applyAlignment="1">
      <alignment vertical="center"/>
    </xf>
    <xf numFmtId="0" fontId="1" fillId="0" borderId="2" xfId="0" applyFont="1" applyBorder="1" applyAlignment="1">
      <alignment horizontal="center" vertical="center"/>
    </xf>
    <xf numFmtId="3" fontId="2" fillId="0" borderId="2" xfId="0" applyNumberFormat="1" applyFont="1" applyBorder="1" applyAlignment="1">
      <alignment vertical="center"/>
    </xf>
    <xf numFmtId="0" fontId="1" fillId="0" borderId="2" xfId="0" applyFont="1" applyBorder="1" applyAlignment="1">
      <alignment wrapText="1"/>
    </xf>
    <xf numFmtId="0" fontId="2" fillId="0" borderId="5" xfId="0" applyFont="1" applyBorder="1" applyAlignment="1">
      <alignment horizontal="center"/>
    </xf>
    <xf numFmtId="0" fontId="1" fillId="0" borderId="5" xfId="0" applyFont="1" applyBorder="1" applyAlignment="1">
      <alignment wrapText="1"/>
    </xf>
    <xf numFmtId="3" fontId="1" fillId="0" borderId="5" xfId="0" applyNumberFormat="1" applyFont="1" applyBorder="1"/>
    <xf numFmtId="0" fontId="1" fillId="0" borderId="5" xfId="0" applyFont="1" applyBorder="1" applyAlignment="1">
      <alignment horizontal="center"/>
    </xf>
    <xf numFmtId="0" fontId="2" fillId="0" borderId="6" xfId="0" applyFont="1" applyBorder="1" applyAlignment="1">
      <alignment horizontal="center"/>
    </xf>
    <xf numFmtId="0" fontId="1" fillId="0" borderId="6" xfId="0" applyFont="1" applyBorder="1" applyAlignment="1">
      <alignment wrapText="1"/>
    </xf>
    <xf numFmtId="3" fontId="1" fillId="0" borderId="6" xfId="0" applyNumberFormat="1" applyFont="1" applyBorder="1"/>
    <xf numFmtId="0" fontId="1" fillId="0" borderId="6" xfId="0" applyFont="1" applyBorder="1" applyAlignment="1">
      <alignment horizontal="center"/>
    </xf>
    <xf numFmtId="0" fontId="7" fillId="0" borderId="8" xfId="0" applyFont="1" applyBorder="1" applyAlignment="1">
      <alignment horizontal="center"/>
    </xf>
    <xf numFmtId="0" fontId="39" fillId="0" borderId="8" xfId="0" applyFont="1" applyBorder="1" applyAlignment="1">
      <alignment wrapText="1"/>
    </xf>
    <xf numFmtId="3" fontId="39" fillId="0" borderId="8" xfId="0" applyNumberFormat="1" applyFont="1" applyBorder="1"/>
    <xf numFmtId="0" fontId="39" fillId="0" borderId="8" xfId="0" applyFont="1" applyBorder="1" applyAlignment="1">
      <alignment horizontal="center"/>
    </xf>
    <xf numFmtId="0" fontId="40" fillId="0" borderId="5" xfId="0" applyFont="1" applyBorder="1" applyAlignment="1">
      <alignment horizontal="center"/>
    </xf>
    <xf numFmtId="0" fontId="39" fillId="0" borderId="5" xfId="0" applyFont="1" applyBorder="1" applyAlignment="1">
      <alignment wrapText="1"/>
    </xf>
    <xf numFmtId="3" fontId="39" fillId="0" borderId="5" xfId="0" applyNumberFormat="1" applyFont="1" applyBorder="1"/>
    <xf numFmtId="0" fontId="39" fillId="0" borderId="5" xfId="0" applyFont="1" applyBorder="1" applyAlignment="1">
      <alignment horizontal="center"/>
    </xf>
    <xf numFmtId="0" fontId="1" fillId="3" borderId="6" xfId="0" applyFont="1" applyFill="1" applyBorder="1" applyAlignment="1">
      <alignment wrapText="1"/>
    </xf>
    <xf numFmtId="3" fontId="1" fillId="3" borderId="6" xfId="0" applyNumberFormat="1" applyFont="1" applyFill="1" applyBorder="1"/>
    <xf numFmtId="0" fontId="1" fillId="3" borderId="6" xfId="0" applyFont="1" applyFill="1" applyBorder="1" applyAlignment="1">
      <alignment horizontal="center"/>
    </xf>
    <xf numFmtId="0" fontId="2" fillId="0" borderId="7" xfId="0" applyFont="1" applyBorder="1" applyAlignment="1">
      <alignment horizontal="center"/>
    </xf>
    <xf numFmtId="0" fontId="1" fillId="3" borderId="7" xfId="0" applyFont="1" applyFill="1" applyBorder="1" applyAlignment="1">
      <alignment wrapText="1"/>
    </xf>
    <xf numFmtId="3" fontId="1" fillId="3" borderId="7" xfId="0" applyNumberFormat="1" applyFont="1" applyFill="1" applyBorder="1"/>
    <xf numFmtId="0" fontId="1" fillId="3" borderId="7" xfId="0" applyFont="1" applyFill="1" applyBorder="1" applyAlignment="1">
      <alignment horizontal="center"/>
    </xf>
    <xf numFmtId="0" fontId="1" fillId="0" borderId="7" xfId="0" applyFont="1" applyBorder="1" applyAlignment="1">
      <alignment wrapText="1"/>
    </xf>
    <xf numFmtId="3" fontId="1" fillId="0" borderId="2" xfId="0" applyNumberFormat="1" applyFont="1" applyBorder="1"/>
    <xf numFmtId="0" fontId="1" fillId="0" borderId="2" xfId="0" applyFont="1" applyBorder="1" applyAlignment="1">
      <alignment horizontal="center"/>
    </xf>
    <xf numFmtId="0" fontId="1" fillId="0" borderId="12" xfId="0" applyFont="1" applyBorder="1" applyAlignment="1">
      <alignment wrapText="1"/>
    </xf>
    <xf numFmtId="3" fontId="1" fillId="0" borderId="12" xfId="0" applyNumberFormat="1" applyFont="1" applyBorder="1"/>
    <xf numFmtId="0" fontId="1" fillId="0" borderId="12"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vertical="center" wrapText="1"/>
    </xf>
    <xf numFmtId="3" fontId="1" fillId="0" borderId="11" xfId="0" applyNumberFormat="1" applyFont="1" applyBorder="1" applyAlignment="1">
      <alignment vertical="center"/>
    </xf>
    <xf numFmtId="0" fontId="1" fillId="0" borderId="11" xfId="0" applyFont="1" applyBorder="1" applyAlignment="1">
      <alignment horizontal="center" vertical="center"/>
    </xf>
    <xf numFmtId="0" fontId="1" fillId="0" borderId="11" xfId="0" applyFont="1" applyBorder="1" applyAlignment="1">
      <alignment wrapText="1"/>
    </xf>
    <xf numFmtId="0" fontId="2" fillId="0" borderId="10" xfId="0" applyFont="1" applyBorder="1" applyAlignment="1">
      <alignment horizontal="center"/>
    </xf>
    <xf numFmtId="0" fontId="2" fillId="0" borderId="2" xfId="0" applyFont="1" applyBorder="1" applyAlignment="1">
      <alignment wrapText="1"/>
    </xf>
    <xf numFmtId="3" fontId="40" fillId="0" borderId="5" xfId="0" applyNumberFormat="1" applyFont="1" applyBorder="1"/>
    <xf numFmtId="0" fontId="2" fillId="0" borderId="8" xfId="0" applyFont="1" applyBorder="1" applyAlignment="1">
      <alignment horizontal="center"/>
    </xf>
    <xf numFmtId="0" fontId="1" fillId="0" borderId="8" xfId="0" applyFont="1" applyBorder="1" applyAlignment="1">
      <alignment wrapText="1"/>
    </xf>
    <xf numFmtId="3" fontId="1" fillId="0" borderId="8" xfId="0" applyNumberFormat="1" applyFont="1" applyBorder="1"/>
    <xf numFmtId="0" fontId="1" fillId="0" borderId="8" xfId="0" applyFont="1" applyBorder="1" applyAlignment="1">
      <alignment horizontal="center"/>
    </xf>
    <xf numFmtId="3" fontId="2" fillId="0" borderId="2" xfId="0" applyNumberFormat="1" applyFont="1" applyBorder="1"/>
    <xf numFmtId="0" fontId="2" fillId="0" borderId="0" xfId="0" applyFont="1" applyAlignment="1">
      <alignment horizontal="center"/>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4" xfId="0" applyFont="1" applyBorder="1" applyAlignment="1">
      <alignment horizontal="center"/>
    </xf>
    <xf numFmtId="0" fontId="11" fillId="0" borderId="0" xfId="0" applyFont="1" applyFill="1" applyAlignment="1">
      <alignment horizontal="center" vertical="center" wrapText="1"/>
    </xf>
    <xf numFmtId="0" fontId="8" fillId="0" borderId="0" xfId="0" applyFont="1" applyAlignment="1">
      <alignment horizontal="center"/>
    </xf>
    <xf numFmtId="0" fontId="12" fillId="0" borderId="0" xfId="0" applyFont="1" applyFill="1" applyAlignment="1">
      <alignment horizontal="center" vertical="center" wrapText="1"/>
    </xf>
    <xf numFmtId="0" fontId="22" fillId="0" borderId="0" xfId="0" applyFont="1" applyFill="1" applyAlignment="1">
      <alignment horizontal="center" vertical="center" wrapText="1"/>
    </xf>
    <xf numFmtId="0" fontId="41" fillId="0" borderId="13" xfId="0" applyFont="1" applyBorder="1" applyAlignment="1">
      <alignment horizontal="center"/>
    </xf>
    <xf numFmtId="0" fontId="1" fillId="0" borderId="0" xfId="0" applyFont="1" applyAlignment="1">
      <alignment horizontal="center"/>
    </xf>
    <xf numFmtId="0" fontId="4" fillId="0" borderId="13" xfId="0" applyFont="1" applyBorder="1" applyAlignment="1">
      <alignment horizont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2" fillId="0" borderId="0" xfId="0" applyFont="1" applyFill="1" applyAlignment="1">
      <alignment horizontal="center" vertical="center"/>
    </xf>
    <xf numFmtId="0" fontId="6" fillId="0" borderId="0" xfId="0" applyFont="1" applyAlignment="1">
      <alignment horizontal="center" vertical="center"/>
    </xf>
    <xf numFmtId="0" fontId="4" fillId="0" borderId="0" xfId="0" applyFont="1" applyAlignment="1">
      <alignment horizontal="center"/>
    </xf>
    <xf numFmtId="0" fontId="15" fillId="0" borderId="0" xfId="0" applyFont="1" applyFill="1" applyAlignment="1">
      <alignment horizontal="center" vertical="center" wrapText="1"/>
    </xf>
    <xf numFmtId="0" fontId="13" fillId="0" borderId="0" xfId="0" applyFont="1" applyFill="1" applyAlignment="1">
      <alignment horizontal="center" vertical="center" wrapText="1"/>
    </xf>
    <xf numFmtId="0" fontId="42" fillId="0" borderId="0" xfId="0" applyFont="1" applyFill="1" applyAlignment="1">
      <alignment horizontal="center" vertical="center" wrapText="1"/>
    </xf>
    <xf numFmtId="0" fontId="6" fillId="0" borderId="0" xfId="1" applyFont="1" applyFill="1" applyAlignment="1">
      <alignment horizontal="center"/>
    </xf>
    <xf numFmtId="0" fontId="9" fillId="0" borderId="0" xfId="1" applyFont="1" applyFill="1" applyAlignment="1">
      <alignment horizontal="center"/>
    </xf>
    <xf numFmtId="0" fontId="23" fillId="0" borderId="3" xfId="1" applyFont="1" applyFill="1" applyBorder="1" applyAlignment="1">
      <alignment horizontal="center"/>
    </xf>
    <xf numFmtId="0" fontId="23" fillId="0" borderId="4" xfId="1" applyFont="1" applyFill="1" applyBorder="1" applyAlignment="1">
      <alignment horizontal="center"/>
    </xf>
    <xf numFmtId="0" fontId="9" fillId="0" borderId="29" xfId="1" applyFont="1" applyFill="1" applyBorder="1" applyAlignment="1">
      <alignment horizontal="center" vertical="center" wrapText="1"/>
    </xf>
    <xf numFmtId="0" fontId="10" fillId="0" borderId="0" xfId="0" applyFont="1" applyBorder="1" applyAlignment="1">
      <alignment horizontal="left" vertical="center" wrapText="1"/>
    </xf>
    <xf numFmtId="0" fontId="28" fillId="0" borderId="0" xfId="0" applyFont="1" applyBorder="1" applyAlignment="1">
      <alignment horizontal="center" vertical="center" wrapText="1"/>
    </xf>
    <xf numFmtId="0" fontId="28" fillId="0" borderId="0" xfId="0" applyFont="1" applyBorder="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4" fillId="0" borderId="0" xfId="0" applyFont="1" applyBorder="1" applyAlignment="1">
      <alignment horizontal="right" vertical="center"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942975</xdr:colOff>
      <xdr:row>2</xdr:row>
      <xdr:rowOff>9525</xdr:rowOff>
    </xdr:from>
    <xdr:to>
      <xdr:col>1</xdr:col>
      <xdr:colOff>2238375</xdr:colOff>
      <xdr:row>2</xdr:row>
      <xdr:rowOff>9525</xdr:rowOff>
    </xdr:to>
    <xdr:cxnSp macro="">
      <xdr:nvCxnSpPr>
        <xdr:cNvPr id="3" name="Straight Connector 2"/>
        <xdr:cNvCxnSpPr/>
      </xdr:nvCxnSpPr>
      <xdr:spPr>
        <a:xfrm>
          <a:off x="1285875" y="419100"/>
          <a:ext cx="1295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247650</xdr:colOff>
      <xdr:row>2</xdr:row>
      <xdr:rowOff>28575</xdr:rowOff>
    </xdr:from>
    <xdr:to>
      <xdr:col>5</xdr:col>
      <xdr:colOff>1190625</xdr:colOff>
      <xdr:row>2</xdr:row>
      <xdr:rowOff>28575</xdr:rowOff>
    </xdr:to>
    <xdr:cxnSp macro="">
      <xdr:nvCxnSpPr>
        <xdr:cNvPr id="4" name="Straight Connector 3"/>
        <xdr:cNvCxnSpPr/>
      </xdr:nvCxnSpPr>
      <xdr:spPr>
        <a:xfrm>
          <a:off x="5486400" y="438150"/>
          <a:ext cx="18954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2</xdr:row>
      <xdr:rowOff>200025</xdr:rowOff>
    </xdr:from>
    <xdr:to>
      <xdr:col>1</xdr:col>
      <xdr:colOff>1257300</xdr:colOff>
      <xdr:row>2</xdr:row>
      <xdr:rowOff>200025</xdr:rowOff>
    </xdr:to>
    <xdr:cxnSp macro="">
      <xdr:nvCxnSpPr>
        <xdr:cNvPr id="5" name="Straight Connector 4"/>
        <xdr:cNvCxnSpPr/>
      </xdr:nvCxnSpPr>
      <xdr:spPr>
        <a:xfrm>
          <a:off x="590550" y="600075"/>
          <a:ext cx="971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666750</xdr:colOff>
      <xdr:row>3</xdr:row>
      <xdr:rowOff>0</xdr:rowOff>
    </xdr:from>
    <xdr:to>
      <xdr:col>6</xdr:col>
      <xdr:colOff>295275</xdr:colOff>
      <xdr:row>3</xdr:row>
      <xdr:rowOff>1</xdr:rowOff>
    </xdr:to>
    <xdr:cxnSp macro="">
      <xdr:nvCxnSpPr>
        <xdr:cNvPr id="7" name="Straight Connector 6"/>
        <xdr:cNvCxnSpPr/>
      </xdr:nvCxnSpPr>
      <xdr:spPr>
        <a:xfrm flipV="1">
          <a:off x="4267200" y="609600"/>
          <a:ext cx="18764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workbookViewId="0">
      <selection activeCell="B19" sqref="B19"/>
    </sheetView>
  </sheetViews>
  <sheetFormatPr defaultColWidth="9.140625" defaultRowHeight="16.5" x14ac:dyDescent="0.25"/>
  <cols>
    <col min="1" max="1" width="5.140625" style="4" customWidth="1"/>
    <col min="2" max="2" width="51.140625" style="1" bestFit="1" customWidth="1"/>
    <col min="3" max="3" width="12.7109375" style="3" customWidth="1"/>
    <col min="4" max="4" width="9.5703125" style="63" customWidth="1"/>
    <col min="5" max="5" width="16" style="1" bestFit="1" customWidth="1"/>
    <col min="6" max="6" width="43.28515625" style="1" customWidth="1"/>
    <col min="7" max="7" width="9.140625" style="1"/>
    <col min="8" max="8" width="14.140625" style="1" bestFit="1" customWidth="1"/>
    <col min="9" max="12" width="9.140625" style="1"/>
    <col min="13" max="13" width="10.28515625" style="1" bestFit="1" customWidth="1"/>
    <col min="14" max="16384" width="9.140625" style="1"/>
  </cols>
  <sheetData>
    <row r="1" spans="1:9" s="10" customFormat="1" ht="15.75" x14ac:dyDescent="0.25">
      <c r="A1" s="276" t="s">
        <v>20</v>
      </c>
      <c r="B1" s="276"/>
      <c r="C1" s="276" t="s">
        <v>60</v>
      </c>
      <c r="D1" s="276"/>
      <c r="E1" s="276"/>
      <c r="F1" s="276"/>
      <c r="G1" s="9"/>
      <c r="H1" s="9"/>
      <c r="I1" s="9"/>
    </row>
    <row r="2" spans="1:9" s="10" customFormat="1" x14ac:dyDescent="0.25">
      <c r="A2" s="278" t="s">
        <v>80</v>
      </c>
      <c r="B2" s="278"/>
      <c r="C2" s="279" t="s">
        <v>61</v>
      </c>
      <c r="D2" s="279"/>
      <c r="E2" s="279"/>
      <c r="F2" s="279"/>
      <c r="G2" s="9"/>
      <c r="H2" s="9"/>
      <c r="I2" s="9"/>
    </row>
    <row r="3" spans="1:9" s="10" customFormat="1" ht="15.75" x14ac:dyDescent="0.25">
      <c r="A3" s="11"/>
      <c r="B3" s="11"/>
      <c r="C3" s="8"/>
      <c r="D3" s="81"/>
      <c r="E3" s="9"/>
      <c r="F3" s="9"/>
      <c r="G3" s="9"/>
      <c r="H3" s="9"/>
      <c r="I3" s="9"/>
    </row>
    <row r="4" spans="1:9" ht="18.75" x14ac:dyDescent="0.3">
      <c r="A4" s="277" t="s">
        <v>89</v>
      </c>
      <c r="B4" s="277"/>
      <c r="C4" s="277"/>
      <c r="D4" s="277"/>
      <c r="E4" s="277"/>
      <c r="F4" s="277"/>
    </row>
    <row r="5" spans="1:9" x14ac:dyDescent="0.25">
      <c r="E5" s="2" t="s">
        <v>17</v>
      </c>
    </row>
    <row r="6" spans="1:9" ht="49.5" x14ac:dyDescent="0.25">
      <c r="A6" s="222" t="s">
        <v>0</v>
      </c>
      <c r="B6" s="223" t="s">
        <v>4</v>
      </c>
      <c r="C6" s="224" t="s">
        <v>1</v>
      </c>
      <c r="D6" s="223" t="s">
        <v>81</v>
      </c>
      <c r="E6" s="222" t="s">
        <v>2</v>
      </c>
      <c r="F6" s="223" t="s">
        <v>3</v>
      </c>
    </row>
    <row r="7" spans="1:9" x14ac:dyDescent="0.25">
      <c r="A7" s="222">
        <v>1</v>
      </c>
      <c r="B7" s="225" t="s">
        <v>5</v>
      </c>
      <c r="C7" s="226"/>
      <c r="D7" s="227"/>
      <c r="E7" s="228">
        <f>SUM(E8:E11)</f>
        <v>1352077543.4575872</v>
      </c>
      <c r="F7" s="229"/>
      <c r="H7" s="3"/>
    </row>
    <row r="8" spans="1:9" x14ac:dyDescent="0.25">
      <c r="A8" s="230"/>
      <c r="B8" s="231" t="s">
        <v>6</v>
      </c>
      <c r="C8" s="232"/>
      <c r="D8" s="233"/>
      <c r="E8" s="232">
        <f>'Biểu Số liệu chi cho con người '!F24</f>
        <v>1263077543.4575872</v>
      </c>
      <c r="F8" s="231" t="s">
        <v>18</v>
      </c>
    </row>
    <row r="9" spans="1:9" ht="33" x14ac:dyDescent="0.25">
      <c r="A9" s="234"/>
      <c r="B9" s="235" t="s">
        <v>14</v>
      </c>
      <c r="C9" s="236"/>
      <c r="D9" s="237"/>
      <c r="E9" s="236">
        <v>11000000</v>
      </c>
      <c r="F9" s="235"/>
    </row>
    <row r="10" spans="1:9" ht="33" x14ac:dyDescent="0.25">
      <c r="A10" s="234"/>
      <c r="B10" s="235" t="s">
        <v>7</v>
      </c>
      <c r="C10" s="236">
        <v>24000000</v>
      </c>
      <c r="D10" s="237">
        <v>1</v>
      </c>
      <c r="E10" s="236">
        <v>28000000</v>
      </c>
      <c r="F10" s="235" t="s">
        <v>174</v>
      </c>
    </row>
    <row r="11" spans="1:9" s="6" customFormat="1" ht="33" x14ac:dyDescent="0.25">
      <c r="A11" s="238"/>
      <c r="B11" s="239" t="s">
        <v>37</v>
      </c>
      <c r="C11" s="240"/>
      <c r="D11" s="241"/>
      <c r="E11" s="240">
        <v>50000000</v>
      </c>
      <c r="F11" s="46"/>
    </row>
    <row r="12" spans="1:9" x14ac:dyDescent="0.25">
      <c r="A12" s="222">
        <v>2</v>
      </c>
      <c r="B12" s="225" t="s">
        <v>8</v>
      </c>
      <c r="C12" s="226"/>
      <c r="D12" s="227"/>
      <c r="E12" s="228">
        <f>SUM(E13:E23)</f>
        <v>760500000</v>
      </c>
      <c r="F12" s="229" t="s">
        <v>79</v>
      </c>
    </row>
    <row r="13" spans="1:9" s="6" customFormat="1" ht="33" x14ac:dyDescent="0.25">
      <c r="A13" s="242"/>
      <c r="B13" s="243" t="s">
        <v>83</v>
      </c>
      <c r="C13" s="244">
        <v>6000000</v>
      </c>
      <c r="D13" s="245">
        <v>9</v>
      </c>
      <c r="E13" s="244">
        <f>'Phụ lục 2. Chi cho chuyên môn'!H9</f>
        <v>63000000</v>
      </c>
      <c r="F13" s="243"/>
    </row>
    <row r="14" spans="1:9" x14ac:dyDescent="0.25">
      <c r="A14" s="234"/>
      <c r="B14" s="235" t="s">
        <v>84</v>
      </c>
      <c r="C14" s="236"/>
      <c r="D14" s="237"/>
      <c r="E14" s="236">
        <f>'Phụ lục 2. Chi cho chuyên môn'!H10</f>
        <v>102150000</v>
      </c>
      <c r="F14" s="235"/>
    </row>
    <row r="15" spans="1:9" x14ac:dyDescent="0.25">
      <c r="A15" s="234"/>
      <c r="B15" s="235" t="s">
        <v>66</v>
      </c>
      <c r="C15" s="47"/>
      <c r="D15" s="237"/>
      <c r="E15" s="236">
        <f>'Phụ lục 2. Chi cho chuyên môn'!H22</f>
        <v>94100000</v>
      </c>
      <c r="F15" s="235"/>
    </row>
    <row r="16" spans="1:9" x14ac:dyDescent="0.25">
      <c r="A16" s="234"/>
      <c r="B16" s="246" t="s">
        <v>82</v>
      </c>
      <c r="C16" s="247"/>
      <c r="D16" s="248"/>
      <c r="E16" s="247">
        <f>'Phụ lục 2. Chi cho chuyên môn'!H28</f>
        <v>213500000</v>
      </c>
      <c r="F16" s="235"/>
    </row>
    <row r="17" spans="1:8" ht="33" x14ac:dyDescent="0.25">
      <c r="A17" s="249"/>
      <c r="B17" s="250" t="s">
        <v>78</v>
      </c>
      <c r="C17" s="251"/>
      <c r="D17" s="252">
        <v>12</v>
      </c>
      <c r="E17" s="251">
        <f>'Phụ lục 2. Chi cho chuyên môn'!H33</f>
        <v>8000000</v>
      </c>
      <c r="F17" s="253"/>
    </row>
    <row r="18" spans="1:8" x14ac:dyDescent="0.25">
      <c r="A18" s="249"/>
      <c r="B18" s="250" t="s">
        <v>69</v>
      </c>
      <c r="C18" s="251"/>
      <c r="D18" s="252"/>
      <c r="E18" s="251">
        <f>'Phụ lục 2. Chi cho chuyên môn'!H35</f>
        <v>130200000</v>
      </c>
      <c r="F18" s="253"/>
    </row>
    <row r="19" spans="1:8" ht="33" x14ac:dyDescent="0.25">
      <c r="A19" s="234"/>
      <c r="B19" s="246" t="s">
        <v>171</v>
      </c>
      <c r="C19" s="247"/>
      <c r="D19" s="248"/>
      <c r="E19" s="247">
        <f>'Phụ lục 2. Chi cho chuyên môn'!H45</f>
        <v>117950000</v>
      </c>
      <c r="F19" s="235"/>
    </row>
    <row r="20" spans="1:8" x14ac:dyDescent="0.25">
      <c r="A20" s="234"/>
      <c r="B20" s="229" t="s">
        <v>9</v>
      </c>
      <c r="C20" s="254">
        <v>400000</v>
      </c>
      <c r="D20" s="255">
        <v>12</v>
      </c>
      <c r="E20" s="254">
        <v>4800000</v>
      </c>
      <c r="F20" s="229"/>
    </row>
    <row r="21" spans="1:8" x14ac:dyDescent="0.25">
      <c r="A21" s="234"/>
      <c r="B21" s="256" t="s">
        <v>10</v>
      </c>
      <c r="C21" s="257">
        <v>600000</v>
      </c>
      <c r="D21" s="258">
        <v>12</v>
      </c>
      <c r="E21" s="257">
        <f>C21*D21</f>
        <v>7200000</v>
      </c>
      <c r="F21" s="256"/>
    </row>
    <row r="22" spans="1:8" x14ac:dyDescent="0.25">
      <c r="A22" s="234"/>
      <c r="B22" s="229" t="s">
        <v>11</v>
      </c>
      <c r="C22" s="254">
        <v>800000</v>
      </c>
      <c r="D22" s="255">
        <v>12</v>
      </c>
      <c r="E22" s="254">
        <f>C22*D22</f>
        <v>9600000</v>
      </c>
      <c r="F22" s="229"/>
    </row>
    <row r="23" spans="1:8" x14ac:dyDescent="0.25">
      <c r="A23" s="234"/>
      <c r="B23" s="229" t="s">
        <v>143</v>
      </c>
      <c r="C23" s="254"/>
      <c r="D23" s="255"/>
      <c r="E23" s="254">
        <f>'Phụ lục 2. Chi cho chuyên môn'!H67</f>
        <v>10000000</v>
      </c>
      <c r="F23" s="229"/>
      <c r="H23" s="3"/>
    </row>
    <row r="24" spans="1:8" x14ac:dyDescent="0.25">
      <c r="A24" s="259">
        <v>3</v>
      </c>
      <c r="B24" s="260" t="s">
        <v>13</v>
      </c>
      <c r="C24" s="261"/>
      <c r="D24" s="262"/>
      <c r="E24" s="261"/>
      <c r="F24" s="263"/>
      <c r="H24" s="3"/>
    </row>
    <row r="25" spans="1:8" x14ac:dyDescent="0.25">
      <c r="A25" s="264">
        <v>4</v>
      </c>
      <c r="B25" s="265" t="s">
        <v>58</v>
      </c>
      <c r="C25" s="254"/>
      <c r="D25" s="255"/>
      <c r="E25" s="266">
        <v>10000000</v>
      </c>
      <c r="F25" s="229"/>
      <c r="H25" s="3"/>
    </row>
    <row r="26" spans="1:8" s="6" customFormat="1" x14ac:dyDescent="0.25">
      <c r="A26" s="242"/>
      <c r="B26" s="243" t="s">
        <v>71</v>
      </c>
      <c r="C26" s="244">
        <v>10000000</v>
      </c>
      <c r="D26" s="245">
        <v>1</v>
      </c>
      <c r="E26" s="244">
        <v>10000000</v>
      </c>
      <c r="F26" s="243"/>
    </row>
    <row r="27" spans="1:8" ht="33" x14ac:dyDescent="0.25">
      <c r="A27" s="234"/>
      <c r="B27" s="235" t="s">
        <v>163</v>
      </c>
      <c r="C27" s="236"/>
      <c r="D27" s="237"/>
      <c r="E27" s="236">
        <v>4000000</v>
      </c>
      <c r="F27" s="235" t="s">
        <v>176</v>
      </c>
    </row>
    <row r="28" spans="1:8" x14ac:dyDescent="0.25">
      <c r="A28" s="267"/>
      <c r="B28" s="268" t="s">
        <v>59</v>
      </c>
      <c r="C28" s="269"/>
      <c r="D28" s="270"/>
      <c r="E28" s="269"/>
      <c r="F28" s="268"/>
    </row>
    <row r="29" spans="1:8" ht="32.25" customHeight="1" x14ac:dyDescent="0.25">
      <c r="A29" s="273" t="s">
        <v>175</v>
      </c>
      <c r="B29" s="274"/>
      <c r="C29" s="274"/>
      <c r="D29" s="275"/>
      <c r="E29" s="271">
        <f>E7+E12+E24+E25</f>
        <v>2122577543.4575872</v>
      </c>
      <c r="F29" s="229"/>
    </row>
    <row r="30" spans="1:8" ht="17.25" x14ac:dyDescent="0.3">
      <c r="A30" s="280"/>
      <c r="B30" s="280"/>
      <c r="C30" s="280"/>
      <c r="D30" s="282" t="s">
        <v>140</v>
      </c>
      <c r="E30" s="282"/>
      <c r="F30" s="282"/>
    </row>
    <row r="31" spans="1:8" x14ac:dyDescent="0.25">
      <c r="A31" s="142"/>
      <c r="D31" s="146"/>
      <c r="E31" s="281" t="s">
        <v>16</v>
      </c>
      <c r="F31" s="281"/>
    </row>
    <row r="32" spans="1:8" x14ac:dyDescent="0.25">
      <c r="A32" s="142"/>
      <c r="D32" s="143"/>
      <c r="E32" s="80"/>
      <c r="F32" s="80"/>
    </row>
    <row r="33" spans="1:6" x14ac:dyDescent="0.25">
      <c r="A33" s="142"/>
      <c r="D33" s="143"/>
      <c r="E33" s="80"/>
      <c r="F33" s="80"/>
    </row>
    <row r="34" spans="1:6" x14ac:dyDescent="0.25">
      <c r="A34" s="142"/>
      <c r="D34" s="143"/>
      <c r="E34" s="80"/>
      <c r="F34" s="80"/>
    </row>
    <row r="35" spans="1:6" x14ac:dyDescent="0.25">
      <c r="A35" s="142"/>
      <c r="D35" s="142"/>
      <c r="E35" s="272" t="s">
        <v>15</v>
      </c>
      <c r="F35" s="272"/>
    </row>
    <row r="37" spans="1:6" x14ac:dyDescent="0.25">
      <c r="A37" s="1"/>
    </row>
  </sheetData>
  <mergeCells count="10">
    <mergeCell ref="E35:F35"/>
    <mergeCell ref="A29:D29"/>
    <mergeCell ref="A1:B1"/>
    <mergeCell ref="A4:F4"/>
    <mergeCell ref="A2:B2"/>
    <mergeCell ref="C1:F1"/>
    <mergeCell ref="C2:F2"/>
    <mergeCell ref="A30:C30"/>
    <mergeCell ref="E31:F31"/>
    <mergeCell ref="D30:F30"/>
  </mergeCells>
  <pageMargins left="0.511811024" right="0.31496062992126" top="0.65748031500000004" bottom="0.75" header="0.31496062992126" footer="0.31496062992126"/>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workbookViewId="0">
      <pane ySplit="8" topLeftCell="A63" activePane="bottomLeft" state="frozen"/>
      <selection pane="bottomLeft" activeCell="A69" sqref="A69:H69"/>
    </sheetView>
  </sheetViews>
  <sheetFormatPr defaultColWidth="33" defaultRowHeight="15.75" x14ac:dyDescent="0.25"/>
  <cols>
    <col min="1" max="1" width="5.85546875" style="20" customWidth="1"/>
    <col min="2" max="2" width="33" style="87"/>
    <col min="3" max="3" width="11.7109375" style="35" bestFit="1" customWidth="1"/>
    <col min="4" max="4" width="7.5703125" style="36" customWidth="1"/>
    <col min="5" max="5" width="9.140625" style="36" customWidth="1"/>
    <col min="6" max="6" width="11.7109375" style="36" customWidth="1"/>
    <col min="7" max="7" width="10.85546875" style="171" customWidth="1"/>
    <col min="8" max="8" width="15.7109375" style="205" bestFit="1" customWidth="1"/>
    <col min="9" max="9" width="19" style="36" customWidth="1"/>
    <col min="10" max="13" width="33" style="20"/>
    <col min="14" max="14" width="11.5703125" style="20" bestFit="1" customWidth="1"/>
    <col min="15" max="16384" width="33" style="20"/>
  </cols>
  <sheetData>
    <row r="1" spans="1:9" x14ac:dyDescent="0.25">
      <c r="A1" s="91" t="s">
        <v>87</v>
      </c>
      <c r="C1" s="83"/>
    </row>
    <row r="2" spans="1:9" s="10" customFormat="1" x14ac:dyDescent="0.25">
      <c r="A2" s="276" t="s">
        <v>20</v>
      </c>
      <c r="B2" s="276"/>
      <c r="C2" s="276" t="s">
        <v>141</v>
      </c>
      <c r="D2" s="276"/>
      <c r="E2" s="276"/>
      <c r="F2" s="276"/>
      <c r="G2" s="276"/>
      <c r="H2" s="276"/>
    </row>
    <row r="3" spans="1:9" s="10" customFormat="1" ht="16.5" x14ac:dyDescent="0.25">
      <c r="A3" s="278" t="s">
        <v>88</v>
      </c>
      <c r="B3" s="278"/>
      <c r="C3" s="279" t="s">
        <v>61</v>
      </c>
      <c r="D3" s="279"/>
      <c r="E3" s="279"/>
      <c r="F3" s="279"/>
      <c r="G3" s="279"/>
      <c r="H3" s="279"/>
    </row>
    <row r="4" spans="1:9" s="10" customFormat="1" x14ac:dyDescent="0.25">
      <c r="A4" s="278"/>
      <c r="B4" s="278"/>
      <c r="C4" s="8"/>
      <c r="D4" s="9"/>
      <c r="E4" s="9"/>
      <c r="F4" s="9"/>
      <c r="G4" s="81"/>
      <c r="H4" s="206"/>
      <c r="I4" s="9"/>
    </row>
    <row r="5" spans="1:9" s="12" customFormat="1" ht="19.5" customHeight="1" x14ac:dyDescent="0.25">
      <c r="A5" s="290" t="s">
        <v>38</v>
      </c>
      <c r="B5" s="290"/>
      <c r="C5" s="290"/>
      <c r="D5" s="290"/>
      <c r="E5" s="290"/>
      <c r="F5" s="290"/>
      <c r="G5" s="290"/>
      <c r="H5" s="290"/>
      <c r="I5" s="290"/>
    </row>
    <row r="6" spans="1:9" s="13" customFormat="1" ht="15.75" customHeight="1" x14ac:dyDescent="0.25">
      <c r="A6" s="291" t="s">
        <v>90</v>
      </c>
      <c r="B6" s="291"/>
      <c r="C6" s="291"/>
      <c r="D6" s="291"/>
      <c r="E6" s="291"/>
      <c r="F6" s="291"/>
      <c r="G6" s="291"/>
      <c r="H6" s="291"/>
      <c r="I6" s="291"/>
    </row>
    <row r="7" spans="1:9" s="13" customFormat="1" x14ac:dyDescent="0.25">
      <c r="A7" s="289"/>
      <c r="B7" s="289"/>
      <c r="C7" s="289"/>
      <c r="D7" s="289"/>
      <c r="E7" s="289"/>
      <c r="F7" s="289"/>
      <c r="G7" s="289"/>
      <c r="H7" s="289"/>
    </row>
    <row r="8" spans="1:9" s="17" customFormat="1" ht="49.5" customHeight="1" x14ac:dyDescent="0.25">
      <c r="A8" s="14" t="s">
        <v>21</v>
      </c>
      <c r="B8" s="84" t="s">
        <v>39</v>
      </c>
      <c r="C8" s="15" t="s">
        <v>40</v>
      </c>
      <c r="D8" s="16" t="s">
        <v>86</v>
      </c>
      <c r="E8" s="16" t="s">
        <v>41</v>
      </c>
      <c r="F8" s="37" t="s">
        <v>42</v>
      </c>
      <c r="G8" s="16" t="s">
        <v>43</v>
      </c>
      <c r="H8" s="207" t="s">
        <v>2</v>
      </c>
      <c r="I8" s="16" t="s">
        <v>3</v>
      </c>
    </row>
    <row r="9" spans="1:9" s="17" customFormat="1" ht="28.5" x14ac:dyDescent="0.25">
      <c r="A9" s="48">
        <v>1</v>
      </c>
      <c r="B9" s="85" t="s">
        <v>155</v>
      </c>
      <c r="C9" s="60" t="s">
        <v>44</v>
      </c>
      <c r="D9" s="61">
        <v>10</v>
      </c>
      <c r="E9" s="61">
        <v>7</v>
      </c>
      <c r="F9" s="62">
        <v>100000</v>
      </c>
      <c r="G9" s="172">
        <v>9</v>
      </c>
      <c r="H9" s="208">
        <f>D9*E9*F9*G9</f>
        <v>63000000</v>
      </c>
      <c r="I9" s="50"/>
    </row>
    <row r="10" spans="1:9" ht="28.5" x14ac:dyDescent="0.25">
      <c r="A10" s="18">
        <v>2</v>
      </c>
      <c r="B10" s="86" t="s">
        <v>151</v>
      </c>
      <c r="C10" s="18"/>
      <c r="D10" s="38"/>
      <c r="E10" s="38"/>
      <c r="F10" s="38"/>
      <c r="G10" s="173"/>
      <c r="H10" s="209">
        <f>H11+H12+H13+H16+H19</f>
        <v>102150000</v>
      </c>
      <c r="I10" s="19"/>
    </row>
    <row r="11" spans="1:9" ht="30" x14ac:dyDescent="0.25">
      <c r="A11" s="21"/>
      <c r="B11" s="153" t="s">
        <v>164</v>
      </c>
      <c r="C11" s="22" t="s">
        <v>165</v>
      </c>
      <c r="D11" s="23">
        <v>3</v>
      </c>
      <c r="E11" s="23">
        <v>1</v>
      </c>
      <c r="F11" s="23">
        <v>200000</v>
      </c>
      <c r="G11" s="174">
        <v>3</v>
      </c>
      <c r="H11" s="210">
        <f>D11*E11*F11*G11</f>
        <v>1800000</v>
      </c>
      <c r="I11" s="154"/>
    </row>
    <row r="12" spans="1:9" x14ac:dyDescent="0.25">
      <c r="A12" s="52"/>
      <c r="B12" s="148" t="s">
        <v>132</v>
      </c>
      <c r="C12" s="41" t="s">
        <v>147</v>
      </c>
      <c r="D12" s="42">
        <v>1</v>
      </c>
      <c r="E12" s="42">
        <v>15</v>
      </c>
      <c r="F12" s="42">
        <v>100000</v>
      </c>
      <c r="G12" s="175">
        <v>3</v>
      </c>
      <c r="H12" s="211">
        <f>D12*E12*F12*G12</f>
        <v>4500000</v>
      </c>
      <c r="I12" s="155"/>
    </row>
    <row r="13" spans="1:9" ht="30" x14ac:dyDescent="0.25">
      <c r="A13" s="156" t="s">
        <v>45</v>
      </c>
      <c r="B13" s="157" t="s">
        <v>166</v>
      </c>
      <c r="C13" s="51"/>
      <c r="D13" s="158"/>
      <c r="E13" s="158"/>
      <c r="F13" s="158"/>
      <c r="G13" s="176"/>
      <c r="H13" s="212">
        <f>H14+H15</f>
        <v>32800000</v>
      </c>
      <c r="I13" s="159"/>
    </row>
    <row r="14" spans="1:9" ht="30" x14ac:dyDescent="0.25">
      <c r="A14" s="22"/>
      <c r="B14" s="149" t="s">
        <v>156</v>
      </c>
      <c r="C14" s="22" t="s">
        <v>46</v>
      </c>
      <c r="D14" s="23">
        <v>40</v>
      </c>
      <c r="E14" s="23">
        <v>2</v>
      </c>
      <c r="F14" s="23">
        <v>100000</v>
      </c>
      <c r="G14" s="174">
        <v>2</v>
      </c>
      <c r="H14" s="210">
        <f>D14*E14*F14*G14</f>
        <v>16000000</v>
      </c>
      <c r="I14" s="154"/>
    </row>
    <row r="15" spans="1:9" ht="45" x14ac:dyDescent="0.25">
      <c r="A15" s="41"/>
      <c r="B15" s="55" t="s">
        <v>157</v>
      </c>
      <c r="C15" s="41" t="s">
        <v>46</v>
      </c>
      <c r="D15" s="42">
        <v>60</v>
      </c>
      <c r="E15" s="42">
        <v>2</v>
      </c>
      <c r="F15" s="42">
        <v>70000</v>
      </c>
      <c r="G15" s="175">
        <v>2</v>
      </c>
      <c r="H15" s="211">
        <f>D15*E15*F15*G15</f>
        <v>16800000</v>
      </c>
      <c r="I15" s="155"/>
    </row>
    <row r="16" spans="1:9" ht="30" x14ac:dyDescent="0.25">
      <c r="A16" s="156" t="s">
        <v>47</v>
      </c>
      <c r="B16" s="157" t="s">
        <v>167</v>
      </c>
      <c r="C16" s="51"/>
      <c r="D16" s="158"/>
      <c r="E16" s="158"/>
      <c r="F16" s="158"/>
      <c r="G16" s="176"/>
      <c r="H16" s="212">
        <f>H17+H18</f>
        <v>61000000</v>
      </c>
      <c r="I16" s="159"/>
    </row>
    <row r="17" spans="1:9" ht="30" x14ac:dyDescent="0.25">
      <c r="A17" s="22"/>
      <c r="B17" s="149" t="s">
        <v>158</v>
      </c>
      <c r="C17" s="22" t="s">
        <v>46</v>
      </c>
      <c r="D17" s="23">
        <v>200</v>
      </c>
      <c r="E17" s="23">
        <v>2</v>
      </c>
      <c r="F17" s="23">
        <v>50000</v>
      </c>
      <c r="G17" s="174">
        <v>2</v>
      </c>
      <c r="H17" s="210">
        <f>D17*E17*F17*G17</f>
        <v>40000000</v>
      </c>
      <c r="I17" s="154"/>
    </row>
    <row r="18" spans="1:9" ht="45" x14ac:dyDescent="0.25">
      <c r="A18" s="41"/>
      <c r="B18" s="55" t="s">
        <v>159</v>
      </c>
      <c r="C18" s="41" t="s">
        <v>46</v>
      </c>
      <c r="D18" s="42">
        <v>150</v>
      </c>
      <c r="E18" s="42">
        <v>2</v>
      </c>
      <c r="F18" s="42">
        <v>35000</v>
      </c>
      <c r="G18" s="175">
        <v>2</v>
      </c>
      <c r="H18" s="211">
        <f>D18*E18*F18*G18</f>
        <v>21000000</v>
      </c>
      <c r="I18" s="155"/>
    </row>
    <row r="19" spans="1:9" x14ac:dyDescent="0.25">
      <c r="A19" s="156">
        <v>2.2999999999999998</v>
      </c>
      <c r="B19" s="157" t="s">
        <v>172</v>
      </c>
      <c r="C19" s="51"/>
      <c r="D19" s="158"/>
      <c r="E19" s="158"/>
      <c r="F19" s="158"/>
      <c r="G19" s="176"/>
      <c r="H19" s="212">
        <f>SUM(H20:H21)</f>
        <v>2050000</v>
      </c>
      <c r="I19" s="159"/>
    </row>
    <row r="20" spans="1:9" ht="45" x14ac:dyDescent="0.25">
      <c r="A20" s="22"/>
      <c r="B20" s="149" t="s">
        <v>152</v>
      </c>
      <c r="C20" s="22" t="s">
        <v>153</v>
      </c>
      <c r="D20" s="23">
        <v>20</v>
      </c>
      <c r="E20" s="23">
        <v>1</v>
      </c>
      <c r="F20" s="23">
        <v>50000</v>
      </c>
      <c r="G20" s="174">
        <v>1</v>
      </c>
      <c r="H20" s="210">
        <f t="shared" ref="H20:H21" si="0">D20*E20*F20*G20</f>
        <v>1000000</v>
      </c>
      <c r="I20" s="154"/>
    </row>
    <row r="21" spans="1:9" ht="45" x14ac:dyDescent="0.25">
      <c r="A21" s="41"/>
      <c r="B21" s="55" t="s">
        <v>154</v>
      </c>
      <c r="C21" s="41" t="s">
        <v>153</v>
      </c>
      <c r="D21" s="42">
        <v>30</v>
      </c>
      <c r="E21" s="42">
        <v>1</v>
      </c>
      <c r="F21" s="42">
        <v>35000</v>
      </c>
      <c r="G21" s="175">
        <v>1</v>
      </c>
      <c r="H21" s="211">
        <f t="shared" si="0"/>
        <v>1050000</v>
      </c>
      <c r="I21" s="155"/>
    </row>
    <row r="22" spans="1:9" ht="28.5" x14ac:dyDescent="0.25">
      <c r="A22" s="18">
        <v>3</v>
      </c>
      <c r="B22" s="86" t="s">
        <v>168</v>
      </c>
      <c r="C22" s="51"/>
      <c r="D22" s="38"/>
      <c r="E22" s="38"/>
      <c r="F22" s="38"/>
      <c r="G22" s="173"/>
      <c r="H22" s="209">
        <f>SUM(H23:H25)</f>
        <v>94100000</v>
      </c>
      <c r="I22" s="19"/>
    </row>
    <row r="23" spans="1:9" ht="30" x14ac:dyDescent="0.25">
      <c r="A23" s="21"/>
      <c r="B23" s="153" t="s">
        <v>164</v>
      </c>
      <c r="C23" s="22" t="s">
        <v>165</v>
      </c>
      <c r="D23" s="23">
        <v>3</v>
      </c>
      <c r="E23" s="23">
        <v>1</v>
      </c>
      <c r="F23" s="23">
        <v>200000</v>
      </c>
      <c r="G23" s="174">
        <v>3</v>
      </c>
      <c r="H23" s="210">
        <f>D23*E23*F23*G23</f>
        <v>1800000</v>
      </c>
      <c r="I23" s="154"/>
    </row>
    <row r="24" spans="1:9" x14ac:dyDescent="0.25">
      <c r="A24" s="21"/>
      <c r="B24" s="153" t="s">
        <v>132</v>
      </c>
      <c r="C24" s="22" t="s">
        <v>147</v>
      </c>
      <c r="D24" s="23">
        <v>1</v>
      </c>
      <c r="E24" s="23">
        <v>9</v>
      </c>
      <c r="F24" s="23">
        <v>100000</v>
      </c>
      <c r="G24" s="174">
        <v>3</v>
      </c>
      <c r="H24" s="210">
        <f>D24*E24*F24*G24</f>
        <v>2700000</v>
      </c>
      <c r="I24" s="154"/>
    </row>
    <row r="25" spans="1:9" ht="45" x14ac:dyDescent="0.25">
      <c r="A25" s="52">
        <v>3.1</v>
      </c>
      <c r="B25" s="55" t="s">
        <v>160</v>
      </c>
      <c r="C25" s="41" t="s">
        <v>46</v>
      </c>
      <c r="D25" s="42">
        <v>320</v>
      </c>
      <c r="E25" s="42">
        <v>2</v>
      </c>
      <c r="F25" s="42">
        <v>70000</v>
      </c>
      <c r="G25" s="175">
        <v>2</v>
      </c>
      <c r="H25" s="211">
        <f>D25*E25*F25*G25</f>
        <v>89600000</v>
      </c>
      <c r="I25" s="43"/>
    </row>
    <row r="26" spans="1:9" ht="28.5" x14ac:dyDescent="0.25">
      <c r="A26" s="18">
        <v>3</v>
      </c>
      <c r="B26" s="86" t="s">
        <v>161</v>
      </c>
      <c r="C26" s="51"/>
      <c r="D26" s="38"/>
      <c r="E26" s="38"/>
      <c r="F26" s="38"/>
      <c r="G26" s="173"/>
      <c r="H26" s="209">
        <f>H27</f>
        <v>4480000</v>
      </c>
      <c r="I26" s="19"/>
    </row>
    <row r="27" spans="1:9" ht="45" x14ac:dyDescent="0.25">
      <c r="A27" s="160"/>
      <c r="B27" s="55" t="s">
        <v>162</v>
      </c>
      <c r="C27" s="41" t="s">
        <v>46</v>
      </c>
      <c r="D27" s="161">
        <v>32</v>
      </c>
      <c r="E27" s="161">
        <v>2</v>
      </c>
      <c r="F27" s="161">
        <v>70000</v>
      </c>
      <c r="G27" s="177">
        <v>1</v>
      </c>
      <c r="H27" s="213">
        <f>D27*E27*F27*G27</f>
        <v>4480000</v>
      </c>
      <c r="I27" s="163"/>
    </row>
    <row r="28" spans="1:9" x14ac:dyDescent="0.25">
      <c r="A28" s="18">
        <v>4</v>
      </c>
      <c r="B28" s="86" t="s">
        <v>48</v>
      </c>
      <c r="C28" s="18" t="s">
        <v>49</v>
      </c>
      <c r="D28" s="38"/>
      <c r="E28" s="38"/>
      <c r="F28" s="38"/>
      <c r="G28" s="173">
        <v>35</v>
      </c>
      <c r="H28" s="209">
        <f>SUM(H29:H32)</f>
        <v>213500000</v>
      </c>
      <c r="I28" s="19"/>
    </row>
    <row r="29" spans="1:9" ht="30" x14ac:dyDescent="0.25">
      <c r="A29" s="22">
        <v>4.0999999999999996</v>
      </c>
      <c r="B29" s="149" t="s">
        <v>50</v>
      </c>
      <c r="C29" s="22" t="s">
        <v>54</v>
      </c>
      <c r="D29" s="23">
        <v>3</v>
      </c>
      <c r="E29" s="23">
        <v>1</v>
      </c>
      <c r="F29" s="23">
        <v>200000</v>
      </c>
      <c r="G29" s="174">
        <v>35</v>
      </c>
      <c r="H29" s="210">
        <f>D29*E29*F29*G29</f>
        <v>21000000</v>
      </c>
      <c r="I29" s="25"/>
    </row>
    <row r="30" spans="1:9" ht="30" x14ac:dyDescent="0.25">
      <c r="A30" s="22">
        <v>4.2</v>
      </c>
      <c r="B30" s="149" t="s">
        <v>133</v>
      </c>
      <c r="C30" s="22" t="s">
        <v>44</v>
      </c>
      <c r="D30" s="23">
        <v>10</v>
      </c>
      <c r="E30" s="23">
        <v>5</v>
      </c>
      <c r="F30" s="23">
        <v>50000</v>
      </c>
      <c r="G30" s="174">
        <v>35</v>
      </c>
      <c r="H30" s="210">
        <f>D30*E30*F30*G30</f>
        <v>87500000</v>
      </c>
      <c r="I30" s="25"/>
    </row>
    <row r="31" spans="1:9" ht="30" x14ac:dyDescent="0.25">
      <c r="A31" s="22">
        <v>4.3</v>
      </c>
      <c r="B31" s="149" t="s">
        <v>134</v>
      </c>
      <c r="C31" s="22" t="s">
        <v>44</v>
      </c>
      <c r="D31" s="23">
        <v>5</v>
      </c>
      <c r="E31" s="23">
        <v>5</v>
      </c>
      <c r="F31" s="23">
        <v>100000</v>
      </c>
      <c r="G31" s="174">
        <v>35</v>
      </c>
      <c r="H31" s="210">
        <f>D31*E31*F31*G31</f>
        <v>87500000</v>
      </c>
      <c r="I31" s="25"/>
    </row>
    <row r="32" spans="1:9" x14ac:dyDescent="0.25">
      <c r="A32" s="41"/>
      <c r="B32" s="55" t="s">
        <v>132</v>
      </c>
      <c r="C32" s="41" t="s">
        <v>44</v>
      </c>
      <c r="D32" s="42">
        <v>1</v>
      </c>
      <c r="E32" s="42">
        <v>5</v>
      </c>
      <c r="F32" s="42">
        <v>100000</v>
      </c>
      <c r="G32" s="175">
        <v>35</v>
      </c>
      <c r="H32" s="211">
        <f>D32*E32*F32*G32</f>
        <v>17500000</v>
      </c>
      <c r="I32" s="43"/>
    </row>
    <row r="33" spans="1:9" s="40" customFormat="1" ht="28.5" x14ac:dyDescent="0.25">
      <c r="A33" s="49">
        <v>5</v>
      </c>
      <c r="B33" s="96" t="s">
        <v>67</v>
      </c>
      <c r="C33" s="164" t="s">
        <v>44</v>
      </c>
      <c r="D33" s="97">
        <v>1</v>
      </c>
      <c r="E33" s="97">
        <v>2</v>
      </c>
      <c r="F33" s="98">
        <v>100000</v>
      </c>
      <c r="G33" s="178">
        <v>40</v>
      </c>
      <c r="H33" s="208">
        <f>D33*E33*F33*G33</f>
        <v>8000000</v>
      </c>
      <c r="I33" s="50"/>
    </row>
    <row r="34" spans="1:9" s="40" customFormat="1" ht="28.5" x14ac:dyDescent="0.25">
      <c r="A34" s="56">
        <v>6</v>
      </c>
      <c r="B34" s="57" t="s">
        <v>68</v>
      </c>
      <c r="C34" s="56"/>
      <c r="D34" s="58"/>
      <c r="E34" s="58"/>
      <c r="F34" s="58"/>
      <c r="G34" s="179"/>
      <c r="H34" s="204"/>
      <c r="I34" s="59"/>
    </row>
    <row r="35" spans="1:9" s="40" customFormat="1" x14ac:dyDescent="0.25">
      <c r="A35" s="18">
        <v>7</v>
      </c>
      <c r="B35" s="165" t="s">
        <v>69</v>
      </c>
      <c r="C35" s="18"/>
      <c r="D35" s="38"/>
      <c r="E35" s="38"/>
      <c r="F35" s="38"/>
      <c r="G35" s="173"/>
      <c r="H35" s="209">
        <f>SUM(H36:H44)</f>
        <v>130200000</v>
      </c>
      <c r="I35" s="19"/>
    </row>
    <row r="36" spans="1:9" s="40" customFormat="1" ht="30" x14ac:dyDescent="0.25">
      <c r="A36" s="166"/>
      <c r="B36" s="153" t="s">
        <v>170</v>
      </c>
      <c r="C36" s="167"/>
      <c r="D36" s="168"/>
      <c r="E36" s="168"/>
      <c r="F36" s="169"/>
      <c r="G36" s="180"/>
      <c r="H36" s="214"/>
      <c r="I36" s="170"/>
    </row>
    <row r="37" spans="1:9" x14ac:dyDescent="0.25">
      <c r="A37" s="21"/>
      <c r="B37" s="149" t="s">
        <v>136</v>
      </c>
      <c r="C37" s="22" t="s">
        <v>44</v>
      </c>
      <c r="D37" s="23">
        <v>1</v>
      </c>
      <c r="E37" s="23">
        <v>50</v>
      </c>
      <c r="F37" s="23">
        <v>200000</v>
      </c>
      <c r="G37" s="174">
        <v>4</v>
      </c>
      <c r="H37" s="210">
        <f t="shared" ref="H37:H42" si="1">D37*E37*F37*G37</f>
        <v>40000000</v>
      </c>
      <c r="I37" s="25"/>
    </row>
    <row r="38" spans="1:9" x14ac:dyDescent="0.25">
      <c r="A38" s="21"/>
      <c r="B38" s="149" t="s">
        <v>55</v>
      </c>
      <c r="C38" s="22" t="s">
        <v>91</v>
      </c>
      <c r="D38" s="23">
        <v>1</v>
      </c>
      <c r="E38" s="23">
        <v>50</v>
      </c>
      <c r="F38" s="23">
        <v>20000</v>
      </c>
      <c r="G38" s="174">
        <v>4</v>
      </c>
      <c r="H38" s="210">
        <f t="shared" si="1"/>
        <v>4000000</v>
      </c>
      <c r="I38" s="25"/>
    </row>
    <row r="39" spans="1:9" x14ac:dyDescent="0.25">
      <c r="A39" s="21"/>
      <c r="B39" s="149" t="s">
        <v>137</v>
      </c>
      <c r="C39" s="22" t="s">
        <v>138</v>
      </c>
      <c r="D39" s="23">
        <v>1</v>
      </c>
      <c r="E39" s="23">
        <v>50</v>
      </c>
      <c r="F39" s="23">
        <v>15000</v>
      </c>
      <c r="G39" s="174">
        <v>4</v>
      </c>
      <c r="H39" s="210">
        <f t="shared" si="1"/>
        <v>3000000</v>
      </c>
      <c r="I39" s="25"/>
    </row>
    <row r="40" spans="1:9" ht="30" x14ac:dyDescent="0.25">
      <c r="A40" s="21"/>
      <c r="B40" s="149" t="s">
        <v>142</v>
      </c>
      <c r="C40" s="22" t="s">
        <v>44</v>
      </c>
      <c r="D40" s="23">
        <v>1</v>
      </c>
      <c r="E40" s="23">
        <v>6</v>
      </c>
      <c r="F40" s="23">
        <v>100000</v>
      </c>
      <c r="G40" s="174">
        <v>4</v>
      </c>
      <c r="H40" s="210">
        <f t="shared" si="1"/>
        <v>2400000</v>
      </c>
      <c r="I40" s="25"/>
    </row>
    <row r="41" spans="1:9" ht="30" x14ac:dyDescent="0.25">
      <c r="A41" s="52"/>
      <c r="B41" s="55" t="s">
        <v>144</v>
      </c>
      <c r="C41" s="41" t="s">
        <v>92</v>
      </c>
      <c r="D41" s="42">
        <v>5</v>
      </c>
      <c r="E41" s="42">
        <v>2</v>
      </c>
      <c r="F41" s="42">
        <v>70000</v>
      </c>
      <c r="G41" s="175">
        <v>4</v>
      </c>
      <c r="H41" s="211">
        <f t="shared" si="1"/>
        <v>2800000</v>
      </c>
      <c r="I41" s="43"/>
    </row>
    <row r="42" spans="1:9" s="40" customFormat="1" ht="30" x14ac:dyDescent="0.25">
      <c r="A42" s="186"/>
      <c r="B42" s="187" t="s">
        <v>148</v>
      </c>
      <c r="C42" s="188" t="s">
        <v>147</v>
      </c>
      <c r="D42" s="189">
        <v>1</v>
      </c>
      <c r="E42" s="189">
        <v>7</v>
      </c>
      <c r="F42" s="190">
        <v>100000</v>
      </c>
      <c r="G42" s="191">
        <v>40</v>
      </c>
      <c r="H42" s="215">
        <f t="shared" si="1"/>
        <v>28000000</v>
      </c>
      <c r="I42" s="192"/>
    </row>
    <row r="43" spans="1:9" s="40" customFormat="1" x14ac:dyDescent="0.25">
      <c r="A43" s="193"/>
      <c r="B43" s="194" t="s">
        <v>145</v>
      </c>
      <c r="C43" s="195"/>
      <c r="D43" s="196"/>
      <c r="E43" s="196"/>
      <c r="F43" s="197"/>
      <c r="G43" s="198"/>
      <c r="H43" s="216"/>
      <c r="I43" s="199"/>
    </row>
    <row r="44" spans="1:9" s="40" customFormat="1" ht="31.5" x14ac:dyDescent="0.25">
      <c r="A44" s="200"/>
      <c r="B44" s="201" t="s">
        <v>135</v>
      </c>
      <c r="C44" s="202" t="s">
        <v>85</v>
      </c>
      <c r="D44" s="161">
        <v>5</v>
      </c>
      <c r="E44" s="161">
        <v>1</v>
      </c>
      <c r="F44" s="203">
        <v>10000000</v>
      </c>
      <c r="G44" s="177"/>
      <c r="H44" s="213">
        <v>50000000</v>
      </c>
      <c r="I44" s="162"/>
    </row>
    <row r="45" spans="1:9" s="40" customFormat="1" ht="42.75" x14ac:dyDescent="0.25">
      <c r="A45" s="49">
        <v>8</v>
      </c>
      <c r="B45" s="96" t="s">
        <v>146</v>
      </c>
      <c r="C45" s="49"/>
      <c r="D45" s="97"/>
      <c r="E45" s="97"/>
      <c r="F45" s="97"/>
      <c r="G45" s="178"/>
      <c r="H45" s="208">
        <f>H46+H50+H62+H56</f>
        <v>117950000</v>
      </c>
      <c r="I45" s="50"/>
    </row>
    <row r="46" spans="1:9" ht="45" x14ac:dyDescent="0.25">
      <c r="A46" s="92">
        <v>8.1</v>
      </c>
      <c r="B46" s="93" t="s">
        <v>139</v>
      </c>
      <c r="C46" s="92"/>
      <c r="D46" s="94"/>
      <c r="E46" s="94"/>
      <c r="F46" s="94"/>
      <c r="G46" s="181"/>
      <c r="H46" s="217">
        <f>H47+H48+H49</f>
        <v>13400000</v>
      </c>
      <c r="I46" s="95"/>
    </row>
    <row r="47" spans="1:9" x14ac:dyDescent="0.25">
      <c r="A47" s="22"/>
      <c r="B47" s="27" t="s">
        <v>51</v>
      </c>
      <c r="C47" s="22" t="s">
        <v>44</v>
      </c>
      <c r="D47" s="23">
        <v>2</v>
      </c>
      <c r="E47" s="23">
        <v>30</v>
      </c>
      <c r="F47" s="23">
        <v>200000</v>
      </c>
      <c r="G47" s="174">
        <v>1</v>
      </c>
      <c r="H47" s="210">
        <f>D47*E47*F47*G47</f>
        <v>12000000</v>
      </c>
      <c r="I47" s="25"/>
    </row>
    <row r="48" spans="1:9" ht="30" x14ac:dyDescent="0.25">
      <c r="A48" s="22"/>
      <c r="B48" s="27" t="s">
        <v>52</v>
      </c>
      <c r="C48" s="22" t="s">
        <v>56</v>
      </c>
      <c r="D48" s="23">
        <v>1</v>
      </c>
      <c r="E48" s="23">
        <v>30</v>
      </c>
      <c r="F48" s="23">
        <v>20000</v>
      </c>
      <c r="G48" s="174">
        <v>1</v>
      </c>
      <c r="H48" s="210">
        <f>D48*E48*F48*G48</f>
        <v>600000</v>
      </c>
      <c r="I48" s="25"/>
    </row>
    <row r="49" spans="1:9" x14ac:dyDescent="0.25">
      <c r="A49" s="22"/>
      <c r="B49" s="27" t="s">
        <v>53</v>
      </c>
      <c r="C49" s="22" t="s">
        <v>54</v>
      </c>
      <c r="D49" s="23">
        <v>1</v>
      </c>
      <c r="E49" s="23">
        <v>2</v>
      </c>
      <c r="F49" s="23">
        <v>400000</v>
      </c>
      <c r="G49" s="174">
        <v>1</v>
      </c>
      <c r="H49" s="210">
        <f>D49*E49*F49*G49</f>
        <v>800000</v>
      </c>
      <c r="I49" s="25"/>
    </row>
    <row r="50" spans="1:9" ht="45" x14ac:dyDescent="0.25">
      <c r="A50" s="21">
        <v>8.1999999999999993</v>
      </c>
      <c r="B50" s="28" t="s">
        <v>70</v>
      </c>
      <c r="C50" s="21"/>
      <c r="D50" s="26"/>
      <c r="E50" s="26"/>
      <c r="F50" s="26"/>
      <c r="G50" s="182"/>
      <c r="H50" s="218">
        <f>SUM(H51:H55)</f>
        <v>12910000</v>
      </c>
      <c r="I50" s="24"/>
    </row>
    <row r="51" spans="1:9" x14ac:dyDescent="0.25">
      <c r="A51" s="21"/>
      <c r="B51" s="27" t="s">
        <v>136</v>
      </c>
      <c r="C51" s="22" t="s">
        <v>44</v>
      </c>
      <c r="D51" s="23">
        <v>1</v>
      </c>
      <c r="E51" s="23">
        <v>50</v>
      </c>
      <c r="F51" s="23">
        <v>200000</v>
      </c>
      <c r="G51" s="174">
        <v>1</v>
      </c>
      <c r="H51" s="210">
        <f>D51*E51*F51*G51</f>
        <v>10000000</v>
      </c>
      <c r="I51" s="25"/>
    </row>
    <row r="52" spans="1:9" x14ac:dyDescent="0.25">
      <c r="A52" s="21"/>
      <c r="B52" s="27" t="s">
        <v>55</v>
      </c>
      <c r="C52" s="22" t="s">
        <v>91</v>
      </c>
      <c r="D52" s="23">
        <v>1</v>
      </c>
      <c r="E52" s="23">
        <v>50</v>
      </c>
      <c r="F52" s="23">
        <v>20000</v>
      </c>
      <c r="G52" s="174">
        <v>1</v>
      </c>
      <c r="H52" s="210">
        <f t="shared" ref="H52:H62" si="2">D52*E52*F52*G52</f>
        <v>1000000</v>
      </c>
      <c r="I52" s="25"/>
    </row>
    <row r="53" spans="1:9" x14ac:dyDescent="0.25">
      <c r="A53" s="141"/>
      <c r="B53" s="27" t="s">
        <v>137</v>
      </c>
      <c r="C53" s="44" t="s">
        <v>138</v>
      </c>
      <c r="D53" s="45">
        <v>1</v>
      </c>
      <c r="E53" s="45">
        <v>50</v>
      </c>
      <c r="F53" s="45">
        <v>15000</v>
      </c>
      <c r="G53" s="183">
        <v>1</v>
      </c>
      <c r="H53" s="210">
        <f t="shared" si="2"/>
        <v>750000</v>
      </c>
      <c r="I53" s="25"/>
    </row>
    <row r="54" spans="1:9" ht="30" x14ac:dyDescent="0.25">
      <c r="A54" s="141"/>
      <c r="B54" s="27" t="s">
        <v>142</v>
      </c>
      <c r="C54" s="44" t="s">
        <v>44</v>
      </c>
      <c r="D54" s="45">
        <v>1</v>
      </c>
      <c r="E54" s="45">
        <v>6</v>
      </c>
      <c r="F54" s="45">
        <v>100000</v>
      </c>
      <c r="G54" s="183">
        <v>1</v>
      </c>
      <c r="H54" s="210">
        <f t="shared" si="2"/>
        <v>600000</v>
      </c>
      <c r="I54" s="25"/>
    </row>
    <row r="55" spans="1:9" x14ac:dyDescent="0.25">
      <c r="A55" s="52"/>
      <c r="B55" s="55" t="s">
        <v>53</v>
      </c>
      <c r="C55" s="41" t="s">
        <v>92</v>
      </c>
      <c r="D55" s="42">
        <v>4</v>
      </c>
      <c r="E55" s="42">
        <v>2</v>
      </c>
      <c r="F55" s="42">
        <v>70000</v>
      </c>
      <c r="G55" s="175">
        <v>1</v>
      </c>
      <c r="H55" s="211">
        <f t="shared" si="2"/>
        <v>560000</v>
      </c>
      <c r="I55" s="43"/>
    </row>
    <row r="56" spans="1:9" ht="45" x14ac:dyDescent="0.25">
      <c r="A56" s="147">
        <v>8.3000000000000007</v>
      </c>
      <c r="B56" s="28" t="s">
        <v>149</v>
      </c>
      <c r="C56" s="53"/>
      <c r="D56" s="54"/>
      <c r="E56" s="54"/>
      <c r="F56" s="54"/>
      <c r="G56" s="184"/>
      <c r="H56" s="204">
        <f>SUM(H57:H61)</f>
        <v>51640000</v>
      </c>
      <c r="I56" s="59"/>
    </row>
    <row r="57" spans="1:9" x14ac:dyDescent="0.25">
      <c r="A57" s="21"/>
      <c r="B57" s="27" t="s">
        <v>136</v>
      </c>
      <c r="C57" s="22" t="s">
        <v>44</v>
      </c>
      <c r="D57" s="23">
        <v>1</v>
      </c>
      <c r="E57" s="23">
        <v>50</v>
      </c>
      <c r="F57" s="23">
        <v>200000</v>
      </c>
      <c r="G57" s="174">
        <v>4</v>
      </c>
      <c r="H57" s="210">
        <f>D57*E57*F57*G57</f>
        <v>40000000</v>
      </c>
      <c r="I57" s="25"/>
    </row>
    <row r="58" spans="1:9" x14ac:dyDescent="0.25">
      <c r="A58" s="21"/>
      <c r="B58" s="27" t="s">
        <v>55</v>
      </c>
      <c r="C58" s="22" t="s">
        <v>91</v>
      </c>
      <c r="D58" s="23">
        <v>1</v>
      </c>
      <c r="E58" s="23">
        <v>50</v>
      </c>
      <c r="F58" s="23">
        <v>20000</v>
      </c>
      <c r="G58" s="174">
        <v>4</v>
      </c>
      <c r="H58" s="210">
        <f t="shared" ref="H58:H61" si="3">D58*E58*F58*G58</f>
        <v>4000000</v>
      </c>
      <c r="I58" s="25"/>
    </row>
    <row r="59" spans="1:9" x14ac:dyDescent="0.25">
      <c r="A59" s="141"/>
      <c r="B59" s="27" t="s">
        <v>137</v>
      </c>
      <c r="C59" s="44" t="s">
        <v>138</v>
      </c>
      <c r="D59" s="45">
        <v>1</v>
      </c>
      <c r="E59" s="45">
        <v>50</v>
      </c>
      <c r="F59" s="45">
        <v>15000</v>
      </c>
      <c r="G59" s="183">
        <v>4</v>
      </c>
      <c r="H59" s="210">
        <f t="shared" si="3"/>
        <v>3000000</v>
      </c>
      <c r="I59" s="25"/>
    </row>
    <row r="60" spans="1:9" ht="30" x14ac:dyDescent="0.25">
      <c r="A60" s="141"/>
      <c r="B60" s="27" t="s">
        <v>142</v>
      </c>
      <c r="C60" s="44" t="s">
        <v>44</v>
      </c>
      <c r="D60" s="45">
        <v>1</v>
      </c>
      <c r="E60" s="45">
        <v>6</v>
      </c>
      <c r="F60" s="45">
        <v>100000</v>
      </c>
      <c r="G60" s="183">
        <v>4</v>
      </c>
      <c r="H60" s="210">
        <f t="shared" si="3"/>
        <v>2400000</v>
      </c>
      <c r="I60" s="25"/>
    </row>
    <row r="61" spans="1:9" x14ac:dyDescent="0.25">
      <c r="A61" s="52"/>
      <c r="B61" s="55" t="s">
        <v>53</v>
      </c>
      <c r="C61" s="41" t="s">
        <v>92</v>
      </c>
      <c r="D61" s="42">
        <v>4</v>
      </c>
      <c r="E61" s="42">
        <v>2</v>
      </c>
      <c r="F61" s="42">
        <v>70000</v>
      </c>
      <c r="G61" s="175">
        <v>4</v>
      </c>
      <c r="H61" s="211">
        <f t="shared" si="3"/>
        <v>2240000</v>
      </c>
      <c r="I61" s="43"/>
    </row>
    <row r="62" spans="1:9" s="91" customFormat="1" ht="30" x14ac:dyDescent="0.25">
      <c r="A62" s="152">
        <v>8.4</v>
      </c>
      <c r="B62" s="150" t="s">
        <v>169</v>
      </c>
      <c r="C62" s="60" t="s">
        <v>150</v>
      </c>
      <c r="D62" s="62">
        <v>1</v>
      </c>
      <c r="E62" s="62">
        <v>4</v>
      </c>
      <c r="F62" s="62">
        <v>5000000</v>
      </c>
      <c r="G62" s="172">
        <v>2</v>
      </c>
      <c r="H62" s="208">
        <f t="shared" si="2"/>
        <v>40000000</v>
      </c>
      <c r="I62" s="151"/>
    </row>
    <row r="63" spans="1:9" ht="28.5" x14ac:dyDescent="0.25">
      <c r="A63" s="56">
        <v>9</v>
      </c>
      <c r="B63" s="57" t="s">
        <v>9</v>
      </c>
      <c r="C63" s="56"/>
      <c r="D63" s="58"/>
      <c r="E63" s="58"/>
      <c r="F63" s="58">
        <v>400000</v>
      </c>
      <c r="G63" s="179">
        <v>12</v>
      </c>
      <c r="H63" s="204">
        <v>4800000</v>
      </c>
      <c r="I63" s="59"/>
    </row>
    <row r="64" spans="1:9" x14ac:dyDescent="0.25">
      <c r="A64" s="49">
        <v>10</v>
      </c>
      <c r="B64" s="96" t="s">
        <v>72</v>
      </c>
      <c r="C64" s="49"/>
      <c r="D64" s="97"/>
      <c r="E64" s="97"/>
      <c r="F64" s="97">
        <v>600000</v>
      </c>
      <c r="G64" s="178">
        <v>12</v>
      </c>
      <c r="H64" s="208">
        <f>F64*G64</f>
        <v>7200000</v>
      </c>
      <c r="I64" s="50"/>
    </row>
    <row r="65" spans="1:9" ht="28.5" x14ac:dyDescent="0.25">
      <c r="A65" s="56">
        <v>11</v>
      </c>
      <c r="B65" s="57" t="s">
        <v>11</v>
      </c>
      <c r="C65" s="56"/>
      <c r="D65" s="58"/>
      <c r="E65" s="58"/>
      <c r="F65" s="58">
        <v>800000</v>
      </c>
      <c r="G65" s="179">
        <v>12</v>
      </c>
      <c r="H65" s="204">
        <v>9600000</v>
      </c>
      <c r="I65" s="59"/>
    </row>
    <row r="66" spans="1:9" x14ac:dyDescent="0.25">
      <c r="A66" s="49">
        <v>12</v>
      </c>
      <c r="B66" s="96" t="s">
        <v>57</v>
      </c>
      <c r="C66" s="49"/>
      <c r="D66" s="97"/>
      <c r="E66" s="97"/>
      <c r="F66" s="97"/>
      <c r="G66" s="178"/>
      <c r="H66" s="208"/>
      <c r="I66" s="50"/>
    </row>
    <row r="67" spans="1:9" x14ac:dyDescent="0.25">
      <c r="A67" s="56">
        <v>13</v>
      </c>
      <c r="B67" s="57" t="s">
        <v>12</v>
      </c>
      <c r="C67" s="56"/>
      <c r="D67" s="58"/>
      <c r="E67" s="58"/>
      <c r="F67" s="58"/>
      <c r="G67" s="179"/>
      <c r="H67" s="204">
        <v>10000000</v>
      </c>
      <c r="I67" s="59"/>
    </row>
    <row r="68" spans="1:9" x14ac:dyDescent="0.25">
      <c r="A68" s="283" t="s">
        <v>36</v>
      </c>
      <c r="B68" s="284"/>
      <c r="C68" s="284"/>
      <c r="D68" s="284"/>
      <c r="E68" s="29"/>
      <c r="F68" s="39"/>
      <c r="G68" s="144"/>
      <c r="H68" s="219">
        <f>H9+H10+H22+H28+H33+H35+H45+H63+H64+H65+H66+H67</f>
        <v>760500000</v>
      </c>
      <c r="I68" s="90"/>
    </row>
    <row r="69" spans="1:9" x14ac:dyDescent="0.25">
      <c r="A69" s="283" t="s">
        <v>173</v>
      </c>
      <c r="B69" s="284"/>
      <c r="C69" s="284"/>
      <c r="D69" s="284"/>
      <c r="E69" s="284"/>
      <c r="F69" s="284"/>
      <c r="G69" s="284"/>
      <c r="H69" s="285"/>
      <c r="I69" s="20"/>
    </row>
    <row r="70" spans="1:9" s="33" customFormat="1" x14ac:dyDescent="0.25">
      <c r="A70" s="30"/>
      <c r="B70" s="88"/>
      <c r="C70" s="31"/>
      <c r="D70" s="31"/>
      <c r="E70" s="31"/>
      <c r="F70" s="32"/>
      <c r="G70" s="185"/>
      <c r="H70" s="220"/>
      <c r="I70" s="32"/>
    </row>
    <row r="71" spans="1:9" s="1" customFormat="1" ht="16.5" x14ac:dyDescent="0.25">
      <c r="A71" s="7"/>
      <c r="B71" s="89"/>
      <c r="C71" s="288" t="s">
        <v>140</v>
      </c>
      <c r="D71" s="288"/>
      <c r="E71" s="288"/>
      <c r="F71" s="288"/>
      <c r="G71" s="288"/>
      <c r="H71" s="288"/>
    </row>
    <row r="72" spans="1:9" s="1" customFormat="1" ht="16.5" x14ac:dyDescent="0.25">
      <c r="A72" s="7"/>
      <c r="B72" s="89"/>
      <c r="C72" s="281" t="s">
        <v>16</v>
      </c>
      <c r="D72" s="281"/>
      <c r="E72" s="281"/>
      <c r="F72" s="281"/>
      <c r="G72" s="281"/>
      <c r="H72" s="281"/>
    </row>
    <row r="73" spans="1:9" s="1" customFormat="1" ht="16.5" x14ac:dyDescent="0.25">
      <c r="A73" s="7"/>
      <c r="B73" s="89"/>
      <c r="C73" s="3"/>
      <c r="G73" s="143"/>
      <c r="H73" s="3"/>
    </row>
    <row r="74" spans="1:9" s="1" customFormat="1" ht="16.5" x14ac:dyDescent="0.25">
      <c r="A74" s="7"/>
      <c r="B74" s="89"/>
      <c r="C74" s="3"/>
      <c r="G74" s="143"/>
      <c r="H74" s="3"/>
    </row>
    <row r="75" spans="1:9" s="1" customFormat="1" ht="16.5" x14ac:dyDescent="0.25">
      <c r="A75" s="7"/>
      <c r="B75" s="89"/>
      <c r="C75" s="3"/>
      <c r="G75" s="143"/>
      <c r="H75" s="3"/>
    </row>
    <row r="76" spans="1:9" s="1" customFormat="1" ht="16.5" x14ac:dyDescent="0.25">
      <c r="B76" s="89"/>
      <c r="C76" s="272" t="s">
        <v>15</v>
      </c>
      <c r="D76" s="272"/>
      <c r="E76" s="272"/>
      <c r="F76" s="272"/>
      <c r="G76" s="272"/>
      <c r="H76" s="272"/>
    </row>
    <row r="77" spans="1:9" s="34" customFormat="1" x14ac:dyDescent="0.25">
      <c r="A77" s="286"/>
      <c r="B77" s="286"/>
      <c r="C77" s="286"/>
      <c r="D77" s="286"/>
      <c r="E77" s="286"/>
      <c r="F77" s="286"/>
      <c r="G77" s="286"/>
      <c r="H77" s="286"/>
    </row>
    <row r="78" spans="1:9" s="34" customFormat="1" x14ac:dyDescent="0.25">
      <c r="B78" s="82"/>
      <c r="G78" s="145"/>
      <c r="H78" s="221"/>
    </row>
    <row r="79" spans="1:9" s="33" customFormat="1" x14ac:dyDescent="0.25">
      <c r="A79" s="34"/>
      <c r="B79" s="82"/>
      <c r="C79" s="34"/>
      <c r="D79" s="34"/>
      <c r="E79" s="34"/>
      <c r="F79" s="34"/>
      <c r="G79" s="145"/>
      <c r="H79" s="221"/>
      <c r="I79" s="34"/>
    </row>
    <row r="80" spans="1:9" s="33" customFormat="1" x14ac:dyDescent="0.25">
      <c r="A80" s="34"/>
      <c r="B80" s="82"/>
      <c r="C80" s="34"/>
      <c r="D80" s="34"/>
      <c r="E80" s="34"/>
      <c r="F80" s="34"/>
      <c r="G80" s="145"/>
      <c r="H80" s="221"/>
      <c r="I80" s="34"/>
    </row>
    <row r="81" spans="2:5" x14ac:dyDescent="0.25">
      <c r="B81" s="82"/>
      <c r="C81" s="287"/>
      <c r="D81" s="287"/>
      <c r="E81" s="35"/>
    </row>
  </sheetData>
  <mergeCells count="16">
    <mergeCell ref="A2:B2"/>
    <mergeCell ref="A3:B3"/>
    <mergeCell ref="C2:H2"/>
    <mergeCell ref="C3:H3"/>
    <mergeCell ref="A7:H7"/>
    <mergeCell ref="A4:B4"/>
    <mergeCell ref="A5:I5"/>
    <mergeCell ref="A6:I6"/>
    <mergeCell ref="A68:D68"/>
    <mergeCell ref="A69:H69"/>
    <mergeCell ref="A77:B77"/>
    <mergeCell ref="C77:H77"/>
    <mergeCell ref="C81:D81"/>
    <mergeCell ref="C71:H71"/>
    <mergeCell ref="C72:H72"/>
    <mergeCell ref="C76:H76"/>
  </mergeCells>
  <pageMargins left="0.7" right="0" top="0.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9" workbookViewId="0">
      <selection activeCell="D38" sqref="D38"/>
    </sheetView>
  </sheetViews>
  <sheetFormatPr defaultRowHeight="15" x14ac:dyDescent="0.25"/>
  <cols>
    <col min="1" max="1" width="5.28515625" style="78" customWidth="1"/>
    <col min="2" max="2" width="46" style="72" bestFit="1" customWidth="1"/>
    <col min="3" max="3" width="24.140625" style="79" customWidth="1"/>
    <col min="4" max="4" width="21.85546875" style="79" customWidth="1"/>
    <col min="5" max="5" width="17.28515625" style="79" customWidth="1"/>
    <col min="6" max="6" width="16.5703125" style="79" bestFit="1" customWidth="1"/>
    <col min="7" max="7" width="19" style="72" customWidth="1"/>
    <col min="8" max="256" width="9.140625" style="72"/>
    <col min="257" max="257" width="5.28515625" style="72" customWidth="1"/>
    <col min="258" max="258" width="46" style="72" bestFit="1" customWidth="1"/>
    <col min="259" max="259" width="24.140625" style="72" customWidth="1"/>
    <col min="260" max="260" width="21.85546875" style="72" customWidth="1"/>
    <col min="261" max="261" width="17.28515625" style="72" customWidth="1"/>
    <col min="262" max="262" width="16.5703125" style="72" bestFit="1" customWidth="1"/>
    <col min="263" max="263" width="19" style="72" customWidth="1"/>
    <col min="264" max="512" width="9.140625" style="72"/>
    <col min="513" max="513" width="5.28515625" style="72" customWidth="1"/>
    <col min="514" max="514" width="46" style="72" bestFit="1" customWidth="1"/>
    <col min="515" max="515" width="24.140625" style="72" customWidth="1"/>
    <col min="516" max="516" width="21.85546875" style="72" customWidth="1"/>
    <col min="517" max="517" width="17.28515625" style="72" customWidth="1"/>
    <col min="518" max="518" width="16.5703125" style="72" bestFit="1" customWidth="1"/>
    <col min="519" max="519" width="19" style="72" customWidth="1"/>
    <col min="520" max="768" width="9.140625" style="72"/>
    <col min="769" max="769" width="5.28515625" style="72" customWidth="1"/>
    <col min="770" max="770" width="46" style="72" bestFit="1" customWidth="1"/>
    <col min="771" max="771" width="24.140625" style="72" customWidth="1"/>
    <col min="772" max="772" width="21.85546875" style="72" customWidth="1"/>
    <col min="773" max="773" width="17.28515625" style="72" customWidth="1"/>
    <col min="774" max="774" width="16.5703125" style="72" bestFit="1" customWidth="1"/>
    <col min="775" max="775" width="19" style="72" customWidth="1"/>
    <col min="776" max="1024" width="9.140625" style="72"/>
    <col min="1025" max="1025" width="5.28515625" style="72" customWidth="1"/>
    <col min="1026" max="1026" width="46" style="72" bestFit="1" customWidth="1"/>
    <col min="1027" max="1027" width="24.140625" style="72" customWidth="1"/>
    <col min="1028" max="1028" width="21.85546875" style="72" customWidth="1"/>
    <col min="1029" max="1029" width="17.28515625" style="72" customWidth="1"/>
    <col min="1030" max="1030" width="16.5703125" style="72" bestFit="1" customWidth="1"/>
    <col min="1031" max="1031" width="19" style="72" customWidth="1"/>
    <col min="1032" max="1280" width="9.140625" style="72"/>
    <col min="1281" max="1281" width="5.28515625" style="72" customWidth="1"/>
    <col min="1282" max="1282" width="46" style="72" bestFit="1" customWidth="1"/>
    <col min="1283" max="1283" width="24.140625" style="72" customWidth="1"/>
    <col min="1284" max="1284" width="21.85546875" style="72" customWidth="1"/>
    <col min="1285" max="1285" width="17.28515625" style="72" customWidth="1"/>
    <col min="1286" max="1286" width="16.5703125" style="72" bestFit="1" customWidth="1"/>
    <col min="1287" max="1287" width="19" style="72" customWidth="1"/>
    <col min="1288" max="1536" width="9.140625" style="72"/>
    <col min="1537" max="1537" width="5.28515625" style="72" customWidth="1"/>
    <col min="1538" max="1538" width="46" style="72" bestFit="1" customWidth="1"/>
    <col min="1539" max="1539" width="24.140625" style="72" customWidth="1"/>
    <col min="1540" max="1540" width="21.85546875" style="72" customWidth="1"/>
    <col min="1541" max="1541" width="17.28515625" style="72" customWidth="1"/>
    <col min="1542" max="1542" width="16.5703125" style="72" bestFit="1" customWidth="1"/>
    <col min="1543" max="1543" width="19" style="72" customWidth="1"/>
    <col min="1544" max="1792" width="9.140625" style="72"/>
    <col min="1793" max="1793" width="5.28515625" style="72" customWidth="1"/>
    <col min="1794" max="1794" width="46" style="72" bestFit="1" customWidth="1"/>
    <col min="1795" max="1795" width="24.140625" style="72" customWidth="1"/>
    <col min="1796" max="1796" width="21.85546875" style="72" customWidth="1"/>
    <col min="1797" max="1797" width="17.28515625" style="72" customWidth="1"/>
    <col min="1798" max="1798" width="16.5703125" style="72" bestFit="1" customWidth="1"/>
    <col min="1799" max="1799" width="19" style="72" customWidth="1"/>
    <col min="1800" max="2048" width="9.140625" style="72"/>
    <col min="2049" max="2049" width="5.28515625" style="72" customWidth="1"/>
    <col min="2050" max="2050" width="46" style="72" bestFit="1" customWidth="1"/>
    <col min="2051" max="2051" width="24.140625" style="72" customWidth="1"/>
    <col min="2052" max="2052" width="21.85546875" style="72" customWidth="1"/>
    <col min="2053" max="2053" width="17.28515625" style="72" customWidth="1"/>
    <col min="2054" max="2054" width="16.5703125" style="72" bestFit="1" customWidth="1"/>
    <col min="2055" max="2055" width="19" style="72" customWidth="1"/>
    <col min="2056" max="2304" width="9.140625" style="72"/>
    <col min="2305" max="2305" width="5.28515625" style="72" customWidth="1"/>
    <col min="2306" max="2306" width="46" style="72" bestFit="1" customWidth="1"/>
    <col min="2307" max="2307" width="24.140625" style="72" customWidth="1"/>
    <col min="2308" max="2308" width="21.85546875" style="72" customWidth="1"/>
    <col min="2309" max="2309" width="17.28515625" style="72" customWidth="1"/>
    <col min="2310" max="2310" width="16.5703125" style="72" bestFit="1" customWidth="1"/>
    <col min="2311" max="2311" width="19" style="72" customWidth="1"/>
    <col min="2312" max="2560" width="9.140625" style="72"/>
    <col min="2561" max="2561" width="5.28515625" style="72" customWidth="1"/>
    <col min="2562" max="2562" width="46" style="72" bestFit="1" customWidth="1"/>
    <col min="2563" max="2563" width="24.140625" style="72" customWidth="1"/>
    <col min="2564" max="2564" width="21.85546875" style="72" customWidth="1"/>
    <col min="2565" max="2565" width="17.28515625" style="72" customWidth="1"/>
    <col min="2566" max="2566" width="16.5703125" style="72" bestFit="1" customWidth="1"/>
    <col min="2567" max="2567" width="19" style="72" customWidth="1"/>
    <col min="2568" max="2816" width="9.140625" style="72"/>
    <col min="2817" max="2817" width="5.28515625" style="72" customWidth="1"/>
    <col min="2818" max="2818" width="46" style="72" bestFit="1" customWidth="1"/>
    <col min="2819" max="2819" width="24.140625" style="72" customWidth="1"/>
    <col min="2820" max="2820" width="21.85546875" style="72" customWidth="1"/>
    <col min="2821" max="2821" width="17.28515625" style="72" customWidth="1"/>
    <col min="2822" max="2822" width="16.5703125" style="72" bestFit="1" customWidth="1"/>
    <col min="2823" max="2823" width="19" style="72" customWidth="1"/>
    <col min="2824" max="3072" width="9.140625" style="72"/>
    <col min="3073" max="3073" width="5.28515625" style="72" customWidth="1"/>
    <col min="3074" max="3074" width="46" style="72" bestFit="1" customWidth="1"/>
    <col min="3075" max="3075" width="24.140625" style="72" customWidth="1"/>
    <col min="3076" max="3076" width="21.85546875" style="72" customWidth="1"/>
    <col min="3077" max="3077" width="17.28515625" style="72" customWidth="1"/>
    <col min="3078" max="3078" width="16.5703125" style="72" bestFit="1" customWidth="1"/>
    <col min="3079" max="3079" width="19" style="72" customWidth="1"/>
    <col min="3080" max="3328" width="9.140625" style="72"/>
    <col min="3329" max="3329" width="5.28515625" style="72" customWidth="1"/>
    <col min="3330" max="3330" width="46" style="72" bestFit="1" customWidth="1"/>
    <col min="3331" max="3331" width="24.140625" style="72" customWidth="1"/>
    <col min="3332" max="3332" width="21.85546875" style="72" customWidth="1"/>
    <col min="3333" max="3333" width="17.28515625" style="72" customWidth="1"/>
    <col min="3334" max="3334" width="16.5703125" style="72" bestFit="1" customWidth="1"/>
    <col min="3335" max="3335" width="19" style="72" customWidth="1"/>
    <col min="3336" max="3584" width="9.140625" style="72"/>
    <col min="3585" max="3585" width="5.28515625" style="72" customWidth="1"/>
    <col min="3586" max="3586" width="46" style="72" bestFit="1" customWidth="1"/>
    <col min="3587" max="3587" width="24.140625" style="72" customWidth="1"/>
    <col min="3588" max="3588" width="21.85546875" style="72" customWidth="1"/>
    <col min="3589" max="3589" width="17.28515625" style="72" customWidth="1"/>
    <col min="3590" max="3590" width="16.5703125" style="72" bestFit="1" customWidth="1"/>
    <col min="3591" max="3591" width="19" style="72" customWidth="1"/>
    <col min="3592" max="3840" width="9.140625" style="72"/>
    <col min="3841" max="3841" width="5.28515625" style="72" customWidth="1"/>
    <col min="3842" max="3842" width="46" style="72" bestFit="1" customWidth="1"/>
    <col min="3843" max="3843" width="24.140625" style="72" customWidth="1"/>
    <col min="3844" max="3844" width="21.85546875" style="72" customWidth="1"/>
    <col min="3845" max="3845" width="17.28515625" style="72" customWidth="1"/>
    <col min="3846" max="3846" width="16.5703125" style="72" bestFit="1" customWidth="1"/>
    <col min="3847" max="3847" width="19" style="72" customWidth="1"/>
    <col min="3848" max="4096" width="9.140625" style="72"/>
    <col min="4097" max="4097" width="5.28515625" style="72" customWidth="1"/>
    <col min="4098" max="4098" width="46" style="72" bestFit="1" customWidth="1"/>
    <col min="4099" max="4099" width="24.140625" style="72" customWidth="1"/>
    <col min="4100" max="4100" width="21.85546875" style="72" customWidth="1"/>
    <col min="4101" max="4101" width="17.28515625" style="72" customWidth="1"/>
    <col min="4102" max="4102" width="16.5703125" style="72" bestFit="1" customWidth="1"/>
    <col min="4103" max="4103" width="19" style="72" customWidth="1"/>
    <col min="4104" max="4352" width="9.140625" style="72"/>
    <col min="4353" max="4353" width="5.28515625" style="72" customWidth="1"/>
    <col min="4354" max="4354" width="46" style="72" bestFit="1" customWidth="1"/>
    <col min="4355" max="4355" width="24.140625" style="72" customWidth="1"/>
    <col min="4356" max="4356" width="21.85546875" style="72" customWidth="1"/>
    <col min="4357" max="4357" width="17.28515625" style="72" customWidth="1"/>
    <col min="4358" max="4358" width="16.5703125" style="72" bestFit="1" customWidth="1"/>
    <col min="4359" max="4359" width="19" style="72" customWidth="1"/>
    <col min="4360" max="4608" width="9.140625" style="72"/>
    <col min="4609" max="4609" width="5.28515625" style="72" customWidth="1"/>
    <col min="4610" max="4610" width="46" style="72" bestFit="1" customWidth="1"/>
    <col min="4611" max="4611" width="24.140625" style="72" customWidth="1"/>
    <col min="4612" max="4612" width="21.85546875" style="72" customWidth="1"/>
    <col min="4613" max="4613" width="17.28515625" style="72" customWidth="1"/>
    <col min="4614" max="4614" width="16.5703125" style="72" bestFit="1" customWidth="1"/>
    <col min="4615" max="4615" width="19" style="72" customWidth="1"/>
    <col min="4616" max="4864" width="9.140625" style="72"/>
    <col min="4865" max="4865" width="5.28515625" style="72" customWidth="1"/>
    <col min="4866" max="4866" width="46" style="72" bestFit="1" customWidth="1"/>
    <col min="4867" max="4867" width="24.140625" style="72" customWidth="1"/>
    <col min="4868" max="4868" width="21.85546875" style="72" customWidth="1"/>
    <col min="4869" max="4869" width="17.28515625" style="72" customWidth="1"/>
    <col min="4870" max="4870" width="16.5703125" style="72" bestFit="1" customWidth="1"/>
    <col min="4871" max="4871" width="19" style="72" customWidth="1"/>
    <col min="4872" max="5120" width="9.140625" style="72"/>
    <col min="5121" max="5121" width="5.28515625" style="72" customWidth="1"/>
    <col min="5122" max="5122" width="46" style="72" bestFit="1" customWidth="1"/>
    <col min="5123" max="5123" width="24.140625" style="72" customWidth="1"/>
    <col min="5124" max="5124" width="21.85546875" style="72" customWidth="1"/>
    <col min="5125" max="5125" width="17.28515625" style="72" customWidth="1"/>
    <col min="5126" max="5126" width="16.5703125" style="72" bestFit="1" customWidth="1"/>
    <col min="5127" max="5127" width="19" style="72" customWidth="1"/>
    <col min="5128" max="5376" width="9.140625" style="72"/>
    <col min="5377" max="5377" width="5.28515625" style="72" customWidth="1"/>
    <col min="5378" max="5378" width="46" style="72" bestFit="1" customWidth="1"/>
    <col min="5379" max="5379" width="24.140625" style="72" customWidth="1"/>
    <col min="5380" max="5380" width="21.85546875" style="72" customWidth="1"/>
    <col min="5381" max="5381" width="17.28515625" style="72" customWidth="1"/>
    <col min="5382" max="5382" width="16.5703125" style="72" bestFit="1" customWidth="1"/>
    <col min="5383" max="5383" width="19" style="72" customWidth="1"/>
    <col min="5384" max="5632" width="9.140625" style="72"/>
    <col min="5633" max="5633" width="5.28515625" style="72" customWidth="1"/>
    <col min="5634" max="5634" width="46" style="72" bestFit="1" customWidth="1"/>
    <col min="5635" max="5635" width="24.140625" style="72" customWidth="1"/>
    <col min="5636" max="5636" width="21.85546875" style="72" customWidth="1"/>
    <col min="5637" max="5637" width="17.28515625" style="72" customWidth="1"/>
    <col min="5638" max="5638" width="16.5703125" style="72" bestFit="1" customWidth="1"/>
    <col min="5639" max="5639" width="19" style="72" customWidth="1"/>
    <col min="5640" max="5888" width="9.140625" style="72"/>
    <col min="5889" max="5889" width="5.28515625" style="72" customWidth="1"/>
    <col min="5890" max="5890" width="46" style="72" bestFit="1" customWidth="1"/>
    <col min="5891" max="5891" width="24.140625" style="72" customWidth="1"/>
    <col min="5892" max="5892" width="21.85546875" style="72" customWidth="1"/>
    <col min="5893" max="5893" width="17.28515625" style="72" customWidth="1"/>
    <col min="5894" max="5894" width="16.5703125" style="72" bestFit="1" customWidth="1"/>
    <col min="5895" max="5895" width="19" style="72" customWidth="1"/>
    <col min="5896" max="6144" width="9.140625" style="72"/>
    <col min="6145" max="6145" width="5.28515625" style="72" customWidth="1"/>
    <col min="6146" max="6146" width="46" style="72" bestFit="1" customWidth="1"/>
    <col min="6147" max="6147" width="24.140625" style="72" customWidth="1"/>
    <col min="6148" max="6148" width="21.85546875" style="72" customWidth="1"/>
    <col min="6149" max="6149" width="17.28515625" style="72" customWidth="1"/>
    <col min="6150" max="6150" width="16.5703125" style="72" bestFit="1" customWidth="1"/>
    <col min="6151" max="6151" width="19" style="72" customWidth="1"/>
    <col min="6152" max="6400" width="9.140625" style="72"/>
    <col min="6401" max="6401" width="5.28515625" style="72" customWidth="1"/>
    <col min="6402" max="6402" width="46" style="72" bestFit="1" customWidth="1"/>
    <col min="6403" max="6403" width="24.140625" style="72" customWidth="1"/>
    <col min="6404" max="6404" width="21.85546875" style="72" customWidth="1"/>
    <col min="6405" max="6405" width="17.28515625" style="72" customWidth="1"/>
    <col min="6406" max="6406" width="16.5703125" style="72" bestFit="1" customWidth="1"/>
    <col min="6407" max="6407" width="19" style="72" customWidth="1"/>
    <col min="6408" max="6656" width="9.140625" style="72"/>
    <col min="6657" max="6657" width="5.28515625" style="72" customWidth="1"/>
    <col min="6658" max="6658" width="46" style="72" bestFit="1" customWidth="1"/>
    <col min="6659" max="6659" width="24.140625" style="72" customWidth="1"/>
    <col min="6660" max="6660" width="21.85546875" style="72" customWidth="1"/>
    <col min="6661" max="6661" width="17.28515625" style="72" customWidth="1"/>
    <col min="6662" max="6662" width="16.5703125" style="72" bestFit="1" customWidth="1"/>
    <col min="6663" max="6663" width="19" style="72" customWidth="1"/>
    <col min="6664" max="6912" width="9.140625" style="72"/>
    <col min="6913" max="6913" width="5.28515625" style="72" customWidth="1"/>
    <col min="6914" max="6914" width="46" style="72" bestFit="1" customWidth="1"/>
    <col min="6915" max="6915" width="24.140625" style="72" customWidth="1"/>
    <col min="6916" max="6916" width="21.85546875" style="72" customWidth="1"/>
    <col min="6917" max="6917" width="17.28515625" style="72" customWidth="1"/>
    <col min="6918" max="6918" width="16.5703125" style="72" bestFit="1" customWidth="1"/>
    <col min="6919" max="6919" width="19" style="72" customWidth="1"/>
    <col min="6920" max="7168" width="9.140625" style="72"/>
    <col min="7169" max="7169" width="5.28515625" style="72" customWidth="1"/>
    <col min="7170" max="7170" width="46" style="72" bestFit="1" customWidth="1"/>
    <col min="7171" max="7171" width="24.140625" style="72" customWidth="1"/>
    <col min="7172" max="7172" width="21.85546875" style="72" customWidth="1"/>
    <col min="7173" max="7173" width="17.28515625" style="72" customWidth="1"/>
    <col min="7174" max="7174" width="16.5703125" style="72" bestFit="1" customWidth="1"/>
    <col min="7175" max="7175" width="19" style="72" customWidth="1"/>
    <col min="7176" max="7424" width="9.140625" style="72"/>
    <col min="7425" max="7425" width="5.28515625" style="72" customWidth="1"/>
    <col min="7426" max="7426" width="46" style="72" bestFit="1" customWidth="1"/>
    <col min="7427" max="7427" width="24.140625" style="72" customWidth="1"/>
    <col min="7428" max="7428" width="21.85546875" style="72" customWidth="1"/>
    <col min="7429" max="7429" width="17.28515625" style="72" customWidth="1"/>
    <col min="7430" max="7430" width="16.5703125" style="72" bestFit="1" customWidth="1"/>
    <col min="7431" max="7431" width="19" style="72" customWidth="1"/>
    <col min="7432" max="7680" width="9.140625" style="72"/>
    <col min="7681" max="7681" width="5.28515625" style="72" customWidth="1"/>
    <col min="7682" max="7682" width="46" style="72" bestFit="1" customWidth="1"/>
    <col min="7683" max="7683" width="24.140625" style="72" customWidth="1"/>
    <col min="7684" max="7684" width="21.85546875" style="72" customWidth="1"/>
    <col min="7685" max="7685" width="17.28515625" style="72" customWidth="1"/>
    <col min="7686" max="7686" width="16.5703125" style="72" bestFit="1" customWidth="1"/>
    <col min="7687" max="7687" width="19" style="72" customWidth="1"/>
    <col min="7688" max="7936" width="9.140625" style="72"/>
    <col min="7937" max="7937" width="5.28515625" style="72" customWidth="1"/>
    <col min="7938" max="7938" width="46" style="72" bestFit="1" customWidth="1"/>
    <col min="7939" max="7939" width="24.140625" style="72" customWidth="1"/>
    <col min="7940" max="7940" width="21.85546875" style="72" customWidth="1"/>
    <col min="7941" max="7941" width="17.28515625" style="72" customWidth="1"/>
    <col min="7942" max="7942" width="16.5703125" style="72" bestFit="1" customWidth="1"/>
    <col min="7943" max="7943" width="19" style="72" customWidth="1"/>
    <col min="7944" max="8192" width="9.140625" style="72"/>
    <col min="8193" max="8193" width="5.28515625" style="72" customWidth="1"/>
    <col min="8194" max="8194" width="46" style="72" bestFit="1" customWidth="1"/>
    <col min="8195" max="8195" width="24.140625" style="72" customWidth="1"/>
    <col min="8196" max="8196" width="21.85546875" style="72" customWidth="1"/>
    <col min="8197" max="8197" width="17.28515625" style="72" customWidth="1"/>
    <col min="8198" max="8198" width="16.5703125" style="72" bestFit="1" customWidth="1"/>
    <col min="8199" max="8199" width="19" style="72" customWidth="1"/>
    <col min="8200" max="8448" width="9.140625" style="72"/>
    <col min="8449" max="8449" width="5.28515625" style="72" customWidth="1"/>
    <col min="8450" max="8450" width="46" style="72" bestFit="1" customWidth="1"/>
    <col min="8451" max="8451" width="24.140625" style="72" customWidth="1"/>
    <col min="8452" max="8452" width="21.85546875" style="72" customWidth="1"/>
    <col min="8453" max="8453" width="17.28515625" style="72" customWidth="1"/>
    <col min="8454" max="8454" width="16.5703125" style="72" bestFit="1" customWidth="1"/>
    <col min="8455" max="8455" width="19" style="72" customWidth="1"/>
    <col min="8456" max="8704" width="9.140625" style="72"/>
    <col min="8705" max="8705" width="5.28515625" style="72" customWidth="1"/>
    <col min="8706" max="8706" width="46" style="72" bestFit="1" customWidth="1"/>
    <col min="8707" max="8707" width="24.140625" style="72" customWidth="1"/>
    <col min="8708" max="8708" width="21.85546875" style="72" customWidth="1"/>
    <col min="8709" max="8709" width="17.28515625" style="72" customWidth="1"/>
    <col min="8710" max="8710" width="16.5703125" style="72" bestFit="1" customWidth="1"/>
    <col min="8711" max="8711" width="19" style="72" customWidth="1"/>
    <col min="8712" max="8960" width="9.140625" style="72"/>
    <col min="8961" max="8961" width="5.28515625" style="72" customWidth="1"/>
    <col min="8962" max="8962" width="46" style="72" bestFit="1" customWidth="1"/>
    <col min="8963" max="8963" width="24.140625" style="72" customWidth="1"/>
    <col min="8964" max="8964" width="21.85546875" style="72" customWidth="1"/>
    <col min="8965" max="8965" width="17.28515625" style="72" customWidth="1"/>
    <col min="8966" max="8966" width="16.5703125" style="72" bestFit="1" customWidth="1"/>
    <col min="8967" max="8967" width="19" style="72" customWidth="1"/>
    <col min="8968" max="9216" width="9.140625" style="72"/>
    <col min="9217" max="9217" width="5.28515625" style="72" customWidth="1"/>
    <col min="9218" max="9218" width="46" style="72" bestFit="1" customWidth="1"/>
    <col min="9219" max="9219" width="24.140625" style="72" customWidth="1"/>
    <col min="9220" max="9220" width="21.85546875" style="72" customWidth="1"/>
    <col min="9221" max="9221" width="17.28515625" style="72" customWidth="1"/>
    <col min="9222" max="9222" width="16.5703125" style="72" bestFit="1" customWidth="1"/>
    <col min="9223" max="9223" width="19" style="72" customWidth="1"/>
    <col min="9224" max="9472" width="9.140625" style="72"/>
    <col min="9473" max="9473" width="5.28515625" style="72" customWidth="1"/>
    <col min="9474" max="9474" width="46" style="72" bestFit="1" customWidth="1"/>
    <col min="9475" max="9475" width="24.140625" style="72" customWidth="1"/>
    <col min="9476" max="9476" width="21.85546875" style="72" customWidth="1"/>
    <col min="9477" max="9477" width="17.28515625" style="72" customWidth="1"/>
    <col min="9478" max="9478" width="16.5703125" style="72" bestFit="1" customWidth="1"/>
    <col min="9479" max="9479" width="19" style="72" customWidth="1"/>
    <col min="9480" max="9728" width="9.140625" style="72"/>
    <col min="9729" max="9729" width="5.28515625" style="72" customWidth="1"/>
    <col min="9730" max="9730" width="46" style="72" bestFit="1" customWidth="1"/>
    <col min="9731" max="9731" width="24.140625" style="72" customWidth="1"/>
    <col min="9732" max="9732" width="21.85546875" style="72" customWidth="1"/>
    <col min="9733" max="9733" width="17.28515625" style="72" customWidth="1"/>
    <col min="9734" max="9734" width="16.5703125" style="72" bestFit="1" customWidth="1"/>
    <col min="9735" max="9735" width="19" style="72" customWidth="1"/>
    <col min="9736" max="9984" width="9.140625" style="72"/>
    <col min="9985" max="9985" width="5.28515625" style="72" customWidth="1"/>
    <col min="9986" max="9986" width="46" style="72" bestFit="1" customWidth="1"/>
    <col min="9987" max="9987" width="24.140625" style="72" customWidth="1"/>
    <col min="9988" max="9988" width="21.85546875" style="72" customWidth="1"/>
    <col min="9989" max="9989" width="17.28515625" style="72" customWidth="1"/>
    <col min="9990" max="9990" width="16.5703125" style="72" bestFit="1" customWidth="1"/>
    <col min="9991" max="9991" width="19" style="72" customWidth="1"/>
    <col min="9992" max="10240" width="9.140625" style="72"/>
    <col min="10241" max="10241" width="5.28515625" style="72" customWidth="1"/>
    <col min="10242" max="10242" width="46" style="72" bestFit="1" customWidth="1"/>
    <col min="10243" max="10243" width="24.140625" style="72" customWidth="1"/>
    <col min="10244" max="10244" width="21.85546875" style="72" customWidth="1"/>
    <col min="10245" max="10245" width="17.28515625" style="72" customWidth="1"/>
    <col min="10246" max="10246" width="16.5703125" style="72" bestFit="1" customWidth="1"/>
    <col min="10247" max="10247" width="19" style="72" customWidth="1"/>
    <col min="10248" max="10496" width="9.140625" style="72"/>
    <col min="10497" max="10497" width="5.28515625" style="72" customWidth="1"/>
    <col min="10498" max="10498" width="46" style="72" bestFit="1" customWidth="1"/>
    <col min="10499" max="10499" width="24.140625" style="72" customWidth="1"/>
    <col min="10500" max="10500" width="21.85546875" style="72" customWidth="1"/>
    <col min="10501" max="10501" width="17.28515625" style="72" customWidth="1"/>
    <col min="10502" max="10502" width="16.5703125" style="72" bestFit="1" customWidth="1"/>
    <col min="10503" max="10503" width="19" style="72" customWidth="1"/>
    <col min="10504" max="10752" width="9.140625" style="72"/>
    <col min="10753" max="10753" width="5.28515625" style="72" customWidth="1"/>
    <col min="10754" max="10754" width="46" style="72" bestFit="1" customWidth="1"/>
    <col min="10755" max="10755" width="24.140625" style="72" customWidth="1"/>
    <col min="10756" max="10756" width="21.85546875" style="72" customWidth="1"/>
    <col min="10757" max="10757" width="17.28515625" style="72" customWidth="1"/>
    <col min="10758" max="10758" width="16.5703125" style="72" bestFit="1" customWidth="1"/>
    <col min="10759" max="10759" width="19" style="72" customWidth="1"/>
    <col min="10760" max="11008" width="9.140625" style="72"/>
    <col min="11009" max="11009" width="5.28515625" style="72" customWidth="1"/>
    <col min="11010" max="11010" width="46" style="72" bestFit="1" customWidth="1"/>
    <col min="11011" max="11011" width="24.140625" style="72" customWidth="1"/>
    <col min="11012" max="11012" width="21.85546875" style="72" customWidth="1"/>
    <col min="11013" max="11013" width="17.28515625" style="72" customWidth="1"/>
    <col min="11014" max="11014" width="16.5703125" style="72" bestFit="1" customWidth="1"/>
    <col min="11015" max="11015" width="19" style="72" customWidth="1"/>
    <col min="11016" max="11264" width="9.140625" style="72"/>
    <col min="11265" max="11265" width="5.28515625" style="72" customWidth="1"/>
    <col min="11266" max="11266" width="46" style="72" bestFit="1" customWidth="1"/>
    <col min="11267" max="11267" width="24.140625" style="72" customWidth="1"/>
    <col min="11268" max="11268" width="21.85546875" style="72" customWidth="1"/>
    <col min="11269" max="11269" width="17.28515625" style="72" customWidth="1"/>
    <col min="11270" max="11270" width="16.5703125" style="72" bestFit="1" customWidth="1"/>
    <col min="11271" max="11271" width="19" style="72" customWidth="1"/>
    <col min="11272" max="11520" width="9.140625" style="72"/>
    <col min="11521" max="11521" width="5.28515625" style="72" customWidth="1"/>
    <col min="11522" max="11522" width="46" style="72" bestFit="1" customWidth="1"/>
    <col min="11523" max="11523" width="24.140625" style="72" customWidth="1"/>
    <col min="11524" max="11524" width="21.85546875" style="72" customWidth="1"/>
    <col min="11525" max="11525" width="17.28515625" style="72" customWidth="1"/>
    <col min="11526" max="11526" width="16.5703125" style="72" bestFit="1" customWidth="1"/>
    <col min="11527" max="11527" width="19" style="72" customWidth="1"/>
    <col min="11528" max="11776" width="9.140625" style="72"/>
    <col min="11777" max="11777" width="5.28515625" style="72" customWidth="1"/>
    <col min="11778" max="11778" width="46" style="72" bestFit="1" customWidth="1"/>
    <col min="11779" max="11779" width="24.140625" style="72" customWidth="1"/>
    <col min="11780" max="11780" width="21.85546875" style="72" customWidth="1"/>
    <col min="11781" max="11781" width="17.28515625" style="72" customWidth="1"/>
    <col min="11782" max="11782" width="16.5703125" style="72" bestFit="1" customWidth="1"/>
    <col min="11783" max="11783" width="19" style="72" customWidth="1"/>
    <col min="11784" max="12032" width="9.140625" style="72"/>
    <col min="12033" max="12033" width="5.28515625" style="72" customWidth="1"/>
    <col min="12034" max="12034" width="46" style="72" bestFit="1" customWidth="1"/>
    <col min="12035" max="12035" width="24.140625" style="72" customWidth="1"/>
    <col min="12036" max="12036" width="21.85546875" style="72" customWidth="1"/>
    <col min="12037" max="12037" width="17.28515625" style="72" customWidth="1"/>
    <col min="12038" max="12038" width="16.5703125" style="72" bestFit="1" customWidth="1"/>
    <col min="12039" max="12039" width="19" style="72" customWidth="1"/>
    <col min="12040" max="12288" width="9.140625" style="72"/>
    <col min="12289" max="12289" width="5.28515625" style="72" customWidth="1"/>
    <col min="12290" max="12290" width="46" style="72" bestFit="1" customWidth="1"/>
    <col min="12291" max="12291" width="24.140625" style="72" customWidth="1"/>
    <col min="12292" max="12292" width="21.85546875" style="72" customWidth="1"/>
    <col min="12293" max="12293" width="17.28515625" style="72" customWidth="1"/>
    <col min="12294" max="12294" width="16.5703125" style="72" bestFit="1" customWidth="1"/>
    <col min="12295" max="12295" width="19" style="72" customWidth="1"/>
    <col min="12296" max="12544" width="9.140625" style="72"/>
    <col min="12545" max="12545" width="5.28515625" style="72" customWidth="1"/>
    <col min="12546" max="12546" width="46" style="72" bestFit="1" customWidth="1"/>
    <col min="12547" max="12547" width="24.140625" style="72" customWidth="1"/>
    <col min="12548" max="12548" width="21.85546875" style="72" customWidth="1"/>
    <col min="12549" max="12549" width="17.28515625" style="72" customWidth="1"/>
    <col min="12550" max="12550" width="16.5703125" style="72" bestFit="1" customWidth="1"/>
    <col min="12551" max="12551" width="19" style="72" customWidth="1"/>
    <col min="12552" max="12800" width="9.140625" style="72"/>
    <col min="12801" max="12801" width="5.28515625" style="72" customWidth="1"/>
    <col min="12802" max="12802" width="46" style="72" bestFit="1" customWidth="1"/>
    <col min="12803" max="12803" width="24.140625" style="72" customWidth="1"/>
    <col min="12804" max="12804" width="21.85546875" style="72" customWidth="1"/>
    <col min="12805" max="12805" width="17.28515625" style="72" customWidth="1"/>
    <col min="12806" max="12806" width="16.5703125" style="72" bestFit="1" customWidth="1"/>
    <col min="12807" max="12807" width="19" style="72" customWidth="1"/>
    <col min="12808" max="13056" width="9.140625" style="72"/>
    <col min="13057" max="13057" width="5.28515625" style="72" customWidth="1"/>
    <col min="13058" max="13058" width="46" style="72" bestFit="1" customWidth="1"/>
    <col min="13059" max="13059" width="24.140625" style="72" customWidth="1"/>
    <col min="13060" max="13060" width="21.85546875" style="72" customWidth="1"/>
    <col min="13061" max="13061" width="17.28515625" style="72" customWidth="1"/>
    <col min="13062" max="13062" width="16.5703125" style="72" bestFit="1" customWidth="1"/>
    <col min="13063" max="13063" width="19" style="72" customWidth="1"/>
    <col min="13064" max="13312" width="9.140625" style="72"/>
    <col min="13313" max="13313" width="5.28515625" style="72" customWidth="1"/>
    <col min="13314" max="13314" width="46" style="72" bestFit="1" customWidth="1"/>
    <col min="13315" max="13315" width="24.140625" style="72" customWidth="1"/>
    <col min="13316" max="13316" width="21.85546875" style="72" customWidth="1"/>
    <col min="13317" max="13317" width="17.28515625" style="72" customWidth="1"/>
    <col min="13318" max="13318" width="16.5703125" style="72" bestFit="1" customWidth="1"/>
    <col min="13319" max="13319" width="19" style="72" customWidth="1"/>
    <col min="13320" max="13568" width="9.140625" style="72"/>
    <col min="13569" max="13569" width="5.28515625" style="72" customWidth="1"/>
    <col min="13570" max="13570" width="46" style="72" bestFit="1" customWidth="1"/>
    <col min="13571" max="13571" width="24.140625" style="72" customWidth="1"/>
    <col min="13572" max="13572" width="21.85546875" style="72" customWidth="1"/>
    <col min="13573" max="13573" width="17.28515625" style="72" customWidth="1"/>
    <col min="13574" max="13574" width="16.5703125" style="72" bestFit="1" customWidth="1"/>
    <col min="13575" max="13575" width="19" style="72" customWidth="1"/>
    <col min="13576" max="13824" width="9.140625" style="72"/>
    <col min="13825" max="13825" width="5.28515625" style="72" customWidth="1"/>
    <col min="13826" max="13826" width="46" style="72" bestFit="1" customWidth="1"/>
    <col min="13827" max="13827" width="24.140625" style="72" customWidth="1"/>
    <col min="13828" max="13828" width="21.85546875" style="72" customWidth="1"/>
    <col min="13829" max="13829" width="17.28515625" style="72" customWidth="1"/>
    <col min="13830" max="13830" width="16.5703125" style="72" bestFit="1" customWidth="1"/>
    <col min="13831" max="13831" width="19" style="72" customWidth="1"/>
    <col min="13832" max="14080" width="9.140625" style="72"/>
    <col min="14081" max="14081" width="5.28515625" style="72" customWidth="1"/>
    <col min="14082" max="14082" width="46" style="72" bestFit="1" customWidth="1"/>
    <col min="14083" max="14083" width="24.140625" style="72" customWidth="1"/>
    <col min="14084" max="14084" width="21.85546875" style="72" customWidth="1"/>
    <col min="14085" max="14085" width="17.28515625" style="72" customWidth="1"/>
    <col min="14086" max="14086" width="16.5703125" style="72" bestFit="1" customWidth="1"/>
    <col min="14087" max="14087" width="19" style="72" customWidth="1"/>
    <col min="14088" max="14336" width="9.140625" style="72"/>
    <col min="14337" max="14337" width="5.28515625" style="72" customWidth="1"/>
    <col min="14338" max="14338" width="46" style="72" bestFit="1" customWidth="1"/>
    <col min="14339" max="14339" width="24.140625" style="72" customWidth="1"/>
    <col min="14340" max="14340" width="21.85546875" style="72" customWidth="1"/>
    <col min="14341" max="14341" width="17.28515625" style="72" customWidth="1"/>
    <col min="14342" max="14342" width="16.5703125" style="72" bestFit="1" customWidth="1"/>
    <col min="14343" max="14343" width="19" style="72" customWidth="1"/>
    <col min="14344" max="14592" width="9.140625" style="72"/>
    <col min="14593" max="14593" width="5.28515625" style="72" customWidth="1"/>
    <col min="14594" max="14594" width="46" style="72" bestFit="1" customWidth="1"/>
    <col min="14595" max="14595" width="24.140625" style="72" customWidth="1"/>
    <col min="14596" max="14596" width="21.85546875" style="72" customWidth="1"/>
    <col min="14597" max="14597" width="17.28515625" style="72" customWidth="1"/>
    <col min="14598" max="14598" width="16.5703125" style="72" bestFit="1" customWidth="1"/>
    <col min="14599" max="14599" width="19" style="72" customWidth="1"/>
    <col min="14600" max="14848" width="9.140625" style="72"/>
    <col min="14849" max="14849" width="5.28515625" style="72" customWidth="1"/>
    <col min="14850" max="14850" width="46" style="72" bestFit="1" customWidth="1"/>
    <col min="14851" max="14851" width="24.140625" style="72" customWidth="1"/>
    <col min="14852" max="14852" width="21.85546875" style="72" customWidth="1"/>
    <col min="14853" max="14853" width="17.28515625" style="72" customWidth="1"/>
    <col min="14854" max="14854" width="16.5703125" style="72" bestFit="1" customWidth="1"/>
    <col min="14855" max="14855" width="19" style="72" customWidth="1"/>
    <col min="14856" max="15104" width="9.140625" style="72"/>
    <col min="15105" max="15105" width="5.28515625" style="72" customWidth="1"/>
    <col min="15106" max="15106" width="46" style="72" bestFit="1" customWidth="1"/>
    <col min="15107" max="15107" width="24.140625" style="72" customWidth="1"/>
    <col min="15108" max="15108" width="21.85546875" style="72" customWidth="1"/>
    <col min="15109" max="15109" width="17.28515625" style="72" customWidth="1"/>
    <col min="15110" max="15110" width="16.5703125" style="72" bestFit="1" customWidth="1"/>
    <col min="15111" max="15111" width="19" style="72" customWidth="1"/>
    <col min="15112" max="15360" width="9.140625" style="72"/>
    <col min="15361" max="15361" width="5.28515625" style="72" customWidth="1"/>
    <col min="15362" max="15362" width="46" style="72" bestFit="1" customWidth="1"/>
    <col min="15363" max="15363" width="24.140625" style="72" customWidth="1"/>
    <col min="15364" max="15364" width="21.85546875" style="72" customWidth="1"/>
    <col min="15365" max="15365" width="17.28515625" style="72" customWidth="1"/>
    <col min="15366" max="15366" width="16.5703125" style="72" bestFit="1" customWidth="1"/>
    <col min="15367" max="15367" width="19" style="72" customWidth="1"/>
    <col min="15368" max="15616" width="9.140625" style="72"/>
    <col min="15617" max="15617" width="5.28515625" style="72" customWidth="1"/>
    <col min="15618" max="15618" width="46" style="72" bestFit="1" customWidth="1"/>
    <col min="15619" max="15619" width="24.140625" style="72" customWidth="1"/>
    <col min="15620" max="15620" width="21.85546875" style="72" customWidth="1"/>
    <col min="15621" max="15621" width="17.28515625" style="72" customWidth="1"/>
    <col min="15622" max="15622" width="16.5703125" style="72" bestFit="1" customWidth="1"/>
    <col min="15623" max="15623" width="19" style="72" customWidth="1"/>
    <col min="15624" max="15872" width="9.140625" style="72"/>
    <col min="15873" max="15873" width="5.28515625" style="72" customWidth="1"/>
    <col min="15874" max="15874" width="46" style="72" bestFit="1" customWidth="1"/>
    <col min="15875" max="15875" width="24.140625" style="72" customWidth="1"/>
    <col min="15876" max="15876" width="21.85546875" style="72" customWidth="1"/>
    <col min="15877" max="15877" width="17.28515625" style="72" customWidth="1"/>
    <col min="15878" max="15878" width="16.5703125" style="72" bestFit="1" customWidth="1"/>
    <col min="15879" max="15879" width="19" style="72" customWidth="1"/>
    <col min="15880" max="16128" width="9.140625" style="72"/>
    <col min="16129" max="16129" width="5.28515625" style="72" customWidth="1"/>
    <col min="16130" max="16130" width="46" style="72" bestFit="1" customWidth="1"/>
    <col min="16131" max="16131" width="24.140625" style="72" customWidth="1"/>
    <col min="16132" max="16132" width="21.85546875" style="72" customWidth="1"/>
    <col min="16133" max="16133" width="17.28515625" style="72" customWidth="1"/>
    <col min="16134" max="16134" width="16.5703125" style="72" bestFit="1" customWidth="1"/>
    <col min="16135" max="16135" width="19" style="72" customWidth="1"/>
    <col min="16136" max="16384" width="9.140625" style="72"/>
  </cols>
  <sheetData>
    <row r="1" spans="1:7" s="66" customFormat="1" ht="18" customHeight="1" x14ac:dyDescent="0.25">
      <c r="A1" s="292" t="s">
        <v>19</v>
      </c>
      <c r="B1" s="292"/>
      <c r="C1" s="65"/>
      <c r="D1" s="65"/>
      <c r="E1" s="65"/>
      <c r="F1" s="65"/>
      <c r="G1" s="66" t="s">
        <v>73</v>
      </c>
    </row>
    <row r="2" spans="1:7" s="66" customFormat="1" ht="18" customHeight="1" x14ac:dyDescent="0.25">
      <c r="A2" s="293" t="s">
        <v>20</v>
      </c>
      <c r="B2" s="293"/>
      <c r="C2" s="65"/>
      <c r="D2" s="65"/>
      <c r="E2" s="65"/>
      <c r="F2" s="65"/>
      <c r="G2" s="67" t="s">
        <v>74</v>
      </c>
    </row>
    <row r="3" spans="1:7" s="66" customFormat="1" ht="55.5" customHeight="1" x14ac:dyDescent="0.25">
      <c r="A3" s="296" t="s">
        <v>109</v>
      </c>
      <c r="B3" s="296"/>
      <c r="C3" s="296"/>
      <c r="D3" s="296"/>
      <c r="E3" s="296"/>
      <c r="F3" s="296"/>
      <c r="G3" s="296"/>
    </row>
    <row r="4" spans="1:7" s="70" customFormat="1" ht="63" x14ac:dyDescent="0.25">
      <c r="A4" s="68" t="s">
        <v>21</v>
      </c>
      <c r="B4" s="69" t="s">
        <v>22</v>
      </c>
      <c r="C4" s="69" t="s">
        <v>75</v>
      </c>
      <c r="D4" s="69" t="s">
        <v>76</v>
      </c>
      <c r="E4" s="69" t="s">
        <v>23</v>
      </c>
      <c r="F4" s="69" t="s">
        <v>24</v>
      </c>
      <c r="G4" s="69" t="s">
        <v>3</v>
      </c>
    </row>
    <row r="5" spans="1:7" ht="15.75" x14ac:dyDescent="0.25">
      <c r="A5" s="71">
        <v>1</v>
      </c>
      <c r="B5" s="5" t="s">
        <v>110</v>
      </c>
      <c r="C5" s="5">
        <v>2118482400</v>
      </c>
      <c r="D5" s="5">
        <v>321362067.60000002</v>
      </c>
      <c r="E5" s="5">
        <v>1162123261.5957217</v>
      </c>
      <c r="F5" s="5">
        <f>SUM(C5:E5)</f>
        <v>3601967729.1957216</v>
      </c>
      <c r="G5" s="64"/>
    </row>
    <row r="6" spans="1:7" ht="15.75" x14ac:dyDescent="0.25">
      <c r="A6" s="71">
        <v>2</v>
      </c>
      <c r="B6" s="5" t="s">
        <v>111</v>
      </c>
      <c r="C6" s="5">
        <v>632666400</v>
      </c>
      <c r="D6" s="5">
        <v>97355706</v>
      </c>
      <c r="E6" s="5">
        <v>287277841.90108645</v>
      </c>
      <c r="F6" s="5">
        <f t="shared" ref="F6:F42" si="0">SUM(C6:E6)</f>
        <v>1017299947.9010864</v>
      </c>
      <c r="G6" s="64"/>
    </row>
    <row r="7" spans="1:7" ht="15.75" x14ac:dyDescent="0.25">
      <c r="A7" s="71">
        <v>3</v>
      </c>
      <c r="B7" s="5" t="s">
        <v>112</v>
      </c>
      <c r="C7" s="5">
        <v>834229401.60000002</v>
      </c>
      <c r="D7" s="5">
        <v>134934924.47999999</v>
      </c>
      <c r="E7" s="5">
        <v>442023488.76383674</v>
      </c>
      <c r="F7" s="5">
        <f t="shared" si="0"/>
        <v>1411187814.8438368</v>
      </c>
      <c r="G7" s="64"/>
    </row>
    <row r="8" spans="1:7" ht="15.75" x14ac:dyDescent="0.25">
      <c r="A8" s="71">
        <v>4</v>
      </c>
      <c r="B8" s="5" t="s">
        <v>113</v>
      </c>
      <c r="C8" s="5">
        <v>1175505480</v>
      </c>
      <c r="D8" s="5">
        <v>95259007.799999997</v>
      </c>
      <c r="E8" s="5">
        <v>868124558.58076119</v>
      </c>
      <c r="F8" s="5">
        <f t="shared" si="0"/>
        <v>2138889046.3807611</v>
      </c>
      <c r="G8" s="5"/>
    </row>
    <row r="9" spans="1:7" ht="15.75" x14ac:dyDescent="0.25">
      <c r="A9" s="71">
        <v>5</v>
      </c>
      <c r="B9" s="5" t="s">
        <v>114</v>
      </c>
      <c r="C9" s="5">
        <v>68207040</v>
      </c>
      <c r="D9" s="5">
        <v>9832212</v>
      </c>
      <c r="E9" s="5">
        <v>26178900.304756787</v>
      </c>
      <c r="F9" s="5">
        <f t="shared" si="0"/>
        <v>104218152.30475679</v>
      </c>
      <c r="G9" s="5"/>
    </row>
    <row r="10" spans="1:7" ht="15.75" x14ac:dyDescent="0.25">
      <c r="A10" s="71">
        <v>6</v>
      </c>
      <c r="B10" s="5" t="s">
        <v>115</v>
      </c>
      <c r="C10" s="5">
        <v>1348468776</v>
      </c>
      <c r="D10" s="5">
        <v>209578220.75999999</v>
      </c>
      <c r="E10" s="5">
        <v>684423279.70326042</v>
      </c>
      <c r="F10" s="5">
        <f t="shared" si="0"/>
        <v>2242470276.4632607</v>
      </c>
      <c r="G10" s="5"/>
    </row>
    <row r="11" spans="1:7" ht="15.75" x14ac:dyDescent="0.25">
      <c r="A11" s="71">
        <v>7</v>
      </c>
      <c r="B11" s="5" t="s">
        <v>116</v>
      </c>
      <c r="C11" s="5">
        <v>5556396735.6000004</v>
      </c>
      <c r="D11" s="5">
        <v>851593302.21000004</v>
      </c>
      <c r="E11" s="5">
        <v>4666810417.2142477</v>
      </c>
      <c r="F11" s="5">
        <f t="shared" si="0"/>
        <v>11074800455.024248</v>
      </c>
      <c r="G11" s="5"/>
    </row>
    <row r="12" spans="1:7" ht="15.75" x14ac:dyDescent="0.25">
      <c r="A12" s="71">
        <v>8</v>
      </c>
      <c r="B12" s="5" t="s">
        <v>117</v>
      </c>
      <c r="C12" s="5">
        <v>2711943144</v>
      </c>
      <c r="D12" s="5">
        <v>417842958.83999997</v>
      </c>
      <c r="E12" s="5">
        <v>889946816.35768318</v>
      </c>
      <c r="F12" s="5">
        <f t="shared" si="0"/>
        <v>4019732919.1976833</v>
      </c>
      <c r="G12" s="5"/>
    </row>
    <row r="13" spans="1:7" ht="15.75" x14ac:dyDescent="0.25">
      <c r="A13" s="71">
        <v>9</v>
      </c>
      <c r="B13" s="5" t="s">
        <v>62</v>
      </c>
      <c r="C13" s="5">
        <v>5672395056</v>
      </c>
      <c r="D13" s="5">
        <v>881656130.75999999</v>
      </c>
      <c r="E13" s="5">
        <v>3572226456.3235579</v>
      </c>
      <c r="F13" s="5">
        <f t="shared" si="0"/>
        <v>10126277643.083557</v>
      </c>
      <c r="G13" s="5"/>
    </row>
    <row r="14" spans="1:7" ht="15.75" x14ac:dyDescent="0.25">
      <c r="A14" s="71">
        <v>10</v>
      </c>
      <c r="B14" s="5" t="s">
        <v>63</v>
      </c>
      <c r="C14" s="5">
        <v>3615900744</v>
      </c>
      <c r="D14" s="5">
        <v>560412133.73999989</v>
      </c>
      <c r="E14" s="5">
        <v>4423898938.0060272</v>
      </c>
      <c r="F14" s="5">
        <f t="shared" si="0"/>
        <v>8600211815.746027</v>
      </c>
      <c r="G14" s="5"/>
    </row>
    <row r="15" spans="1:7" ht="15.75" x14ac:dyDescent="0.25">
      <c r="A15" s="71">
        <v>11</v>
      </c>
      <c r="B15" s="5" t="s">
        <v>118</v>
      </c>
      <c r="C15" s="5">
        <v>6886295268</v>
      </c>
      <c r="D15" s="5">
        <v>1079396620.3799999</v>
      </c>
      <c r="E15" s="5">
        <v>3267612899.3797483</v>
      </c>
      <c r="F15" s="5">
        <f t="shared" si="0"/>
        <v>11233304787.759748</v>
      </c>
      <c r="G15" s="5"/>
    </row>
    <row r="16" spans="1:7" ht="15.75" x14ac:dyDescent="0.25">
      <c r="A16" s="71">
        <v>12</v>
      </c>
      <c r="B16" s="5" t="s">
        <v>119</v>
      </c>
      <c r="C16" s="5">
        <v>4021341172.8000002</v>
      </c>
      <c r="D16" s="5">
        <v>683882867.10000002</v>
      </c>
      <c r="E16" s="5">
        <v>2350644934.4309459</v>
      </c>
      <c r="F16" s="5">
        <f t="shared" si="0"/>
        <v>7055868974.330946</v>
      </c>
      <c r="G16" s="5"/>
    </row>
    <row r="17" spans="1:7" ht="15.75" x14ac:dyDescent="0.25">
      <c r="A17" s="71">
        <v>13</v>
      </c>
      <c r="B17" s="5" t="s">
        <v>120</v>
      </c>
      <c r="C17" s="5">
        <v>864248712</v>
      </c>
      <c r="D17" s="5">
        <v>131799541.31999999</v>
      </c>
      <c r="E17" s="5">
        <v>508846108.14884198</v>
      </c>
      <c r="F17" s="5">
        <f t="shared" si="0"/>
        <v>1504894361.468842</v>
      </c>
      <c r="G17" s="5"/>
    </row>
    <row r="18" spans="1:7" ht="15.75" x14ac:dyDescent="0.25">
      <c r="A18" s="71">
        <v>14</v>
      </c>
      <c r="B18" s="5" t="s">
        <v>33</v>
      </c>
      <c r="C18" s="5">
        <v>1084491744</v>
      </c>
      <c r="D18" s="5">
        <v>167781235.44</v>
      </c>
      <c r="E18" s="5">
        <v>536949534.79609585</v>
      </c>
      <c r="F18" s="5">
        <f t="shared" si="0"/>
        <v>1789222514.2360959</v>
      </c>
      <c r="G18" s="5"/>
    </row>
    <row r="19" spans="1:7" ht="15.75" x14ac:dyDescent="0.25">
      <c r="A19" s="71">
        <v>15</v>
      </c>
      <c r="B19" s="5" t="s">
        <v>31</v>
      </c>
      <c r="C19" s="5">
        <v>1118441616</v>
      </c>
      <c r="D19" s="5">
        <v>176178112.56</v>
      </c>
      <c r="E19" s="5">
        <v>450567686.21524531</v>
      </c>
      <c r="F19" s="5">
        <f t="shared" si="0"/>
        <v>1745187414.7752452</v>
      </c>
      <c r="G19" s="5"/>
    </row>
    <row r="20" spans="1:7" ht="15.75" x14ac:dyDescent="0.25">
      <c r="A20" s="71">
        <v>16</v>
      </c>
      <c r="B20" s="5" t="s">
        <v>29</v>
      </c>
      <c r="C20" s="5">
        <v>1379758780.8000002</v>
      </c>
      <c r="D20" s="5">
        <v>216862461.24000001</v>
      </c>
      <c r="E20" s="5">
        <v>810715080.2913487</v>
      </c>
      <c r="F20" s="5">
        <f t="shared" si="0"/>
        <v>2407336322.3313489</v>
      </c>
      <c r="G20" s="5"/>
    </row>
    <row r="21" spans="1:7" ht="15.75" x14ac:dyDescent="0.25">
      <c r="A21" s="71">
        <v>17</v>
      </c>
      <c r="B21" s="5" t="s">
        <v>121</v>
      </c>
      <c r="C21" s="5">
        <v>1210701600</v>
      </c>
      <c r="D21" s="5">
        <v>188450730</v>
      </c>
      <c r="E21" s="5">
        <v>742595992.81170547</v>
      </c>
      <c r="F21" s="5">
        <f t="shared" si="0"/>
        <v>2141748322.8117056</v>
      </c>
      <c r="G21" s="5"/>
    </row>
    <row r="22" spans="1:7" ht="15.75" x14ac:dyDescent="0.25">
      <c r="A22" s="71">
        <v>18</v>
      </c>
      <c r="B22" s="5" t="s">
        <v>35</v>
      </c>
      <c r="C22" s="5">
        <v>927086184</v>
      </c>
      <c r="D22" s="5">
        <v>143917112.34</v>
      </c>
      <c r="E22" s="5">
        <v>514040630.59484255</v>
      </c>
      <c r="F22" s="5">
        <f t="shared" si="0"/>
        <v>1585043926.9348426</v>
      </c>
      <c r="G22" s="5"/>
    </row>
    <row r="23" spans="1:7" ht="15.75" x14ac:dyDescent="0.25">
      <c r="A23" s="71">
        <v>19</v>
      </c>
      <c r="B23" s="5" t="s">
        <v>122</v>
      </c>
      <c r="C23" s="5">
        <v>2680057224</v>
      </c>
      <c r="D23" s="5">
        <v>421432136.39999998</v>
      </c>
      <c r="E23" s="5">
        <v>1509705573.8724174</v>
      </c>
      <c r="F23" s="5">
        <f t="shared" si="0"/>
        <v>4611194934.2724171</v>
      </c>
      <c r="G23" s="5"/>
    </row>
    <row r="24" spans="1:7" s="75" customFormat="1" ht="15.75" x14ac:dyDescent="0.25">
      <c r="A24" s="73">
        <v>20</v>
      </c>
      <c r="B24" s="74" t="s">
        <v>77</v>
      </c>
      <c r="C24" s="74">
        <v>774546192</v>
      </c>
      <c r="D24" s="74">
        <v>121400086.31999999</v>
      </c>
      <c r="E24" s="74">
        <v>367131265.13758743</v>
      </c>
      <c r="F24" s="74">
        <f t="shared" si="0"/>
        <v>1263077543.4575872</v>
      </c>
      <c r="G24" s="74"/>
    </row>
    <row r="25" spans="1:7" ht="15.75" x14ac:dyDescent="0.25">
      <c r="A25" s="71">
        <v>21</v>
      </c>
      <c r="B25" s="5" t="s">
        <v>123</v>
      </c>
      <c r="C25" s="5">
        <v>668900160</v>
      </c>
      <c r="D25" s="5">
        <v>104238254.40000001</v>
      </c>
      <c r="E25" s="5">
        <v>379920479.56602949</v>
      </c>
      <c r="F25" s="5">
        <f t="shared" si="0"/>
        <v>1153058893.9660294</v>
      </c>
      <c r="G25" s="5"/>
    </row>
    <row r="26" spans="1:7" ht="15.75" x14ac:dyDescent="0.25">
      <c r="A26" s="71">
        <v>22</v>
      </c>
      <c r="B26" s="5" t="s">
        <v>124</v>
      </c>
      <c r="C26" s="5">
        <v>555628896</v>
      </c>
      <c r="D26" s="5">
        <v>84116674.560000002</v>
      </c>
      <c r="E26" s="5">
        <v>311260199.76039094</v>
      </c>
      <c r="F26" s="5">
        <f t="shared" si="0"/>
        <v>951005770.32039094</v>
      </c>
      <c r="G26" s="5"/>
    </row>
    <row r="27" spans="1:7" ht="15.75" x14ac:dyDescent="0.25">
      <c r="A27" s="71">
        <v>23</v>
      </c>
      <c r="B27" s="5" t="s">
        <v>34</v>
      </c>
      <c r="C27" s="5">
        <v>726072432</v>
      </c>
      <c r="D27" s="5">
        <v>111786788.09999999</v>
      </c>
      <c r="E27" s="5">
        <v>378984835.15061623</v>
      </c>
      <c r="F27" s="5">
        <f t="shared" si="0"/>
        <v>1216844055.2506163</v>
      </c>
      <c r="G27" s="5"/>
    </row>
    <row r="28" spans="1:7" ht="15.75" x14ac:dyDescent="0.25">
      <c r="A28" s="71">
        <v>24</v>
      </c>
      <c r="B28" s="5" t="s">
        <v>28</v>
      </c>
      <c r="C28" s="5">
        <v>1471976721.5999999</v>
      </c>
      <c r="D28" s="5">
        <v>232349455.68000001</v>
      </c>
      <c r="E28" s="5">
        <v>845138981.65740359</v>
      </c>
      <c r="F28" s="5">
        <f t="shared" si="0"/>
        <v>2549465158.9374037</v>
      </c>
      <c r="G28" s="5"/>
    </row>
    <row r="29" spans="1:7" ht="15.75" x14ac:dyDescent="0.25">
      <c r="A29" s="71">
        <v>25</v>
      </c>
      <c r="B29" s="5" t="s">
        <v>64</v>
      </c>
      <c r="C29" s="5">
        <v>791483040</v>
      </c>
      <c r="D29" s="5">
        <v>124331262</v>
      </c>
      <c r="E29" s="5">
        <v>462007387.81940514</v>
      </c>
      <c r="F29" s="5">
        <f t="shared" si="0"/>
        <v>1377821689.8194051</v>
      </c>
      <c r="G29" s="5"/>
    </row>
    <row r="30" spans="1:7" ht="15.75" x14ac:dyDescent="0.25">
      <c r="A30" s="71">
        <v>26</v>
      </c>
      <c r="B30" s="5" t="s">
        <v>32</v>
      </c>
      <c r="C30" s="5">
        <v>1290938688</v>
      </c>
      <c r="D30" s="5">
        <v>206508385.68000001</v>
      </c>
      <c r="E30" s="5">
        <v>664911866.44211102</v>
      </c>
      <c r="F30" s="5">
        <f t="shared" si="0"/>
        <v>2162358940.1221113</v>
      </c>
      <c r="G30" s="5"/>
    </row>
    <row r="31" spans="1:7" ht="15.75" x14ac:dyDescent="0.25">
      <c r="A31" s="71">
        <v>27</v>
      </c>
      <c r="B31" s="5" t="s">
        <v>125</v>
      </c>
      <c r="C31" s="5">
        <v>854439132</v>
      </c>
      <c r="D31" s="5">
        <v>136612703.22</v>
      </c>
      <c r="E31" s="5">
        <v>370637451.68081933</v>
      </c>
      <c r="F31" s="5">
        <f t="shared" si="0"/>
        <v>1361689286.9008193</v>
      </c>
      <c r="G31" s="5"/>
    </row>
    <row r="32" spans="1:7" ht="15.75" x14ac:dyDescent="0.25">
      <c r="A32" s="71">
        <v>28</v>
      </c>
      <c r="B32" s="5" t="s">
        <v>30</v>
      </c>
      <c r="C32" s="5">
        <v>2047672243.2</v>
      </c>
      <c r="D32" s="5">
        <v>314997180.96000004</v>
      </c>
      <c r="E32" s="5">
        <v>1156242784.434732</v>
      </c>
      <c r="F32" s="5">
        <f t="shared" si="0"/>
        <v>3518912208.5947318</v>
      </c>
      <c r="G32" s="5"/>
    </row>
    <row r="33" spans="1:7" ht="15.75" x14ac:dyDescent="0.25">
      <c r="A33" s="71">
        <v>29</v>
      </c>
      <c r="B33" s="5" t="s">
        <v>126</v>
      </c>
      <c r="C33" s="5">
        <v>3030674716.8000002</v>
      </c>
      <c r="D33" s="5">
        <v>477189182.04000002</v>
      </c>
      <c r="E33" s="5">
        <v>1695435748.4791789</v>
      </c>
      <c r="F33" s="5">
        <f t="shared" si="0"/>
        <v>5203299647.3191795</v>
      </c>
      <c r="G33" s="5"/>
    </row>
    <row r="34" spans="1:7" ht="15.75" x14ac:dyDescent="0.25">
      <c r="A34" s="71">
        <v>30</v>
      </c>
      <c r="B34" s="5" t="s">
        <v>26</v>
      </c>
      <c r="C34" s="5">
        <v>3506635910.4000001</v>
      </c>
      <c r="D34" s="5">
        <v>538054776.12</v>
      </c>
      <c r="E34" s="5">
        <v>1970055749.7601495</v>
      </c>
      <c r="F34" s="5">
        <f t="shared" si="0"/>
        <v>6014746436.2801495</v>
      </c>
      <c r="G34" s="5"/>
    </row>
    <row r="35" spans="1:7" ht="15.75" x14ac:dyDescent="0.25">
      <c r="A35" s="71">
        <v>31</v>
      </c>
      <c r="B35" s="5" t="s">
        <v>127</v>
      </c>
      <c r="C35" s="5">
        <v>9260153335.2000008</v>
      </c>
      <c r="D35" s="5">
        <v>1422818558.1600001</v>
      </c>
      <c r="E35" s="5">
        <v>3780242169.1231885</v>
      </c>
      <c r="F35" s="5">
        <f t="shared" si="0"/>
        <v>14463214062.483189</v>
      </c>
      <c r="G35" s="5"/>
    </row>
    <row r="36" spans="1:7" ht="15.75" x14ac:dyDescent="0.25">
      <c r="A36" s="71">
        <v>32</v>
      </c>
      <c r="B36" s="5" t="s">
        <v>128</v>
      </c>
      <c r="C36" s="5">
        <v>10437211083.84</v>
      </c>
      <c r="D36" s="5">
        <v>1412313965.7203996</v>
      </c>
      <c r="E36" s="5">
        <v>3358633958.2764158</v>
      </c>
      <c r="F36" s="5">
        <f t="shared" si="0"/>
        <v>15208159007.836815</v>
      </c>
      <c r="G36" s="5"/>
    </row>
    <row r="37" spans="1:7" ht="15.75" x14ac:dyDescent="0.25">
      <c r="A37" s="71">
        <v>33</v>
      </c>
      <c r="B37" s="5" t="s">
        <v>27</v>
      </c>
      <c r="C37" s="5">
        <v>2529629868</v>
      </c>
      <c r="D37" s="5">
        <v>397925586.4799999</v>
      </c>
      <c r="E37" s="5">
        <v>1087511851.7475462</v>
      </c>
      <c r="F37" s="5">
        <f t="shared" si="0"/>
        <v>4015067306.2275462</v>
      </c>
      <c r="G37" s="5"/>
    </row>
    <row r="38" spans="1:7" ht="15.75" x14ac:dyDescent="0.25">
      <c r="A38" s="71">
        <v>34</v>
      </c>
      <c r="B38" s="5" t="s">
        <v>129</v>
      </c>
      <c r="C38" s="5">
        <v>5788992288</v>
      </c>
      <c r="D38" s="5">
        <v>890393353.67999995</v>
      </c>
      <c r="E38" s="5">
        <v>2706874972.0910139</v>
      </c>
      <c r="F38" s="5">
        <f t="shared" si="0"/>
        <v>9386260613.7710152</v>
      </c>
      <c r="G38" s="5"/>
    </row>
    <row r="39" spans="1:7" ht="15.75" x14ac:dyDescent="0.25">
      <c r="A39" s="71">
        <v>35</v>
      </c>
      <c r="B39" s="5" t="s">
        <v>25</v>
      </c>
      <c r="C39" s="5">
        <v>5200174423.1999998</v>
      </c>
      <c r="D39" s="5">
        <v>848291737.8599999</v>
      </c>
      <c r="E39" s="5">
        <v>3188475915.0066633</v>
      </c>
      <c r="F39" s="5">
        <f t="shared" si="0"/>
        <v>9236942076.0666618</v>
      </c>
      <c r="G39" s="5"/>
    </row>
    <row r="40" spans="1:7" ht="15.75" x14ac:dyDescent="0.25">
      <c r="A40" s="71">
        <v>36</v>
      </c>
      <c r="B40" s="5" t="s">
        <v>65</v>
      </c>
      <c r="C40" s="5">
        <v>4337447892</v>
      </c>
      <c r="D40" s="5">
        <v>706290646.31999993</v>
      </c>
      <c r="E40" s="5">
        <v>1722604967.9731114</v>
      </c>
      <c r="F40" s="5">
        <f t="shared" si="0"/>
        <v>6766343506.2931108</v>
      </c>
      <c r="G40" s="5"/>
    </row>
    <row r="41" spans="1:7" ht="15.75" x14ac:dyDescent="0.25">
      <c r="A41" s="71">
        <v>37</v>
      </c>
      <c r="B41" s="5" t="s">
        <v>130</v>
      </c>
      <c r="C41" s="5">
        <v>12398993143.200001</v>
      </c>
      <c r="D41" s="5">
        <v>1980154133.9399996</v>
      </c>
      <c r="E41" s="5">
        <v>4238455038.8400574</v>
      </c>
      <c r="F41" s="5">
        <f t="shared" si="0"/>
        <v>18617602315.980057</v>
      </c>
      <c r="G41" s="5"/>
    </row>
    <row r="42" spans="1:7" ht="15.75" x14ac:dyDescent="0.25">
      <c r="A42" s="71">
        <v>38</v>
      </c>
      <c r="B42" s="5" t="s">
        <v>131</v>
      </c>
      <c r="C42" s="5">
        <v>7537320288</v>
      </c>
      <c r="D42" s="5">
        <v>1150667551.98</v>
      </c>
      <c r="E42" s="5">
        <v>2859384047.9980984</v>
      </c>
      <c r="F42" s="5">
        <f t="shared" si="0"/>
        <v>11547371887.978098</v>
      </c>
      <c r="G42" s="5"/>
    </row>
    <row r="43" spans="1:7" s="77" customFormat="1" ht="15.75" x14ac:dyDescent="0.25">
      <c r="A43" s="294" t="s">
        <v>36</v>
      </c>
      <c r="B43" s="295"/>
      <c r="C43" s="76">
        <f>SUM(C5:C42)</f>
        <v>117115507932.23999</v>
      </c>
      <c r="D43" s="76">
        <f>SUM(D5:D42)</f>
        <v>18049967764.190399</v>
      </c>
      <c r="E43" s="76">
        <f>SUM(E5:E42)</f>
        <v>59258622070.236641</v>
      </c>
      <c r="F43" s="76">
        <f>SUM(F5:F42)</f>
        <v>194424097766.66705</v>
      </c>
      <c r="G43" s="76"/>
    </row>
  </sheetData>
  <mergeCells count="4">
    <mergeCell ref="A1:B1"/>
    <mergeCell ref="A2:B2"/>
    <mergeCell ref="A43:B43"/>
    <mergeCell ref="A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10" workbookViewId="0">
      <selection activeCell="L24" sqref="L24"/>
    </sheetView>
  </sheetViews>
  <sheetFormatPr defaultRowHeight="15" x14ac:dyDescent="0.25"/>
  <cols>
    <col min="1" max="1" width="5.5703125" style="140" customWidth="1"/>
    <col min="2" max="2" width="35.85546875" style="99" customWidth="1"/>
    <col min="3" max="3" width="8.85546875" style="99" customWidth="1"/>
    <col min="4" max="4" width="11.28515625" style="99" customWidth="1"/>
    <col min="5" max="5" width="14.28515625" style="99" customWidth="1"/>
    <col min="6" max="6" width="18" style="101" customWidth="1"/>
    <col min="7" max="256" width="9.140625" style="101"/>
    <col min="257" max="257" width="5.5703125" style="101" customWidth="1"/>
    <col min="258" max="258" width="35.85546875" style="101" customWidth="1"/>
    <col min="259" max="259" width="8.85546875" style="101" customWidth="1"/>
    <col min="260" max="260" width="11.28515625" style="101" customWidth="1"/>
    <col min="261" max="261" width="14.28515625" style="101" customWidth="1"/>
    <col min="262" max="262" width="18" style="101" customWidth="1"/>
    <col min="263" max="512" width="9.140625" style="101"/>
    <col min="513" max="513" width="5.5703125" style="101" customWidth="1"/>
    <col min="514" max="514" width="35.85546875" style="101" customWidth="1"/>
    <col min="515" max="515" width="8.85546875" style="101" customWidth="1"/>
    <col min="516" max="516" width="11.28515625" style="101" customWidth="1"/>
    <col min="517" max="517" width="14.28515625" style="101" customWidth="1"/>
    <col min="518" max="518" width="18" style="101" customWidth="1"/>
    <col min="519" max="768" width="9.140625" style="101"/>
    <col min="769" max="769" width="5.5703125" style="101" customWidth="1"/>
    <col min="770" max="770" width="35.85546875" style="101" customWidth="1"/>
    <col min="771" max="771" width="8.85546875" style="101" customWidth="1"/>
    <col min="772" max="772" width="11.28515625" style="101" customWidth="1"/>
    <col min="773" max="773" width="14.28515625" style="101" customWidth="1"/>
    <col min="774" max="774" width="18" style="101" customWidth="1"/>
    <col min="775" max="1024" width="9.140625" style="101"/>
    <col min="1025" max="1025" width="5.5703125" style="101" customWidth="1"/>
    <col min="1026" max="1026" width="35.85546875" style="101" customWidth="1"/>
    <col min="1027" max="1027" width="8.85546875" style="101" customWidth="1"/>
    <col min="1028" max="1028" width="11.28515625" style="101" customWidth="1"/>
    <col min="1029" max="1029" width="14.28515625" style="101" customWidth="1"/>
    <col min="1030" max="1030" width="18" style="101" customWidth="1"/>
    <col min="1031" max="1280" width="9.140625" style="101"/>
    <col min="1281" max="1281" width="5.5703125" style="101" customWidth="1"/>
    <col min="1282" max="1282" width="35.85546875" style="101" customWidth="1"/>
    <col min="1283" max="1283" width="8.85546875" style="101" customWidth="1"/>
    <col min="1284" max="1284" width="11.28515625" style="101" customWidth="1"/>
    <col min="1285" max="1285" width="14.28515625" style="101" customWidth="1"/>
    <col min="1286" max="1286" width="18" style="101" customWidth="1"/>
    <col min="1287" max="1536" width="9.140625" style="101"/>
    <col min="1537" max="1537" width="5.5703125" style="101" customWidth="1"/>
    <col min="1538" max="1538" width="35.85546875" style="101" customWidth="1"/>
    <col min="1539" max="1539" width="8.85546875" style="101" customWidth="1"/>
    <col min="1540" max="1540" width="11.28515625" style="101" customWidth="1"/>
    <col min="1541" max="1541" width="14.28515625" style="101" customWidth="1"/>
    <col min="1542" max="1542" width="18" style="101" customWidth="1"/>
    <col min="1543" max="1792" width="9.140625" style="101"/>
    <col min="1793" max="1793" width="5.5703125" style="101" customWidth="1"/>
    <col min="1794" max="1794" width="35.85546875" style="101" customWidth="1"/>
    <col min="1795" max="1795" width="8.85546875" style="101" customWidth="1"/>
    <col min="1796" max="1796" width="11.28515625" style="101" customWidth="1"/>
    <col min="1797" max="1797" width="14.28515625" style="101" customWidth="1"/>
    <col min="1798" max="1798" width="18" style="101" customWidth="1"/>
    <col min="1799" max="2048" width="9.140625" style="101"/>
    <col min="2049" max="2049" width="5.5703125" style="101" customWidth="1"/>
    <col min="2050" max="2050" width="35.85546875" style="101" customWidth="1"/>
    <col min="2051" max="2051" width="8.85546875" style="101" customWidth="1"/>
    <col min="2052" max="2052" width="11.28515625" style="101" customWidth="1"/>
    <col min="2053" max="2053" width="14.28515625" style="101" customWidth="1"/>
    <col min="2054" max="2054" width="18" style="101" customWidth="1"/>
    <col min="2055" max="2304" width="9.140625" style="101"/>
    <col min="2305" max="2305" width="5.5703125" style="101" customWidth="1"/>
    <col min="2306" max="2306" width="35.85546875" style="101" customWidth="1"/>
    <col min="2307" max="2307" width="8.85546875" style="101" customWidth="1"/>
    <col min="2308" max="2308" width="11.28515625" style="101" customWidth="1"/>
    <col min="2309" max="2309" width="14.28515625" style="101" customWidth="1"/>
    <col min="2310" max="2310" width="18" style="101" customWidth="1"/>
    <col min="2311" max="2560" width="9.140625" style="101"/>
    <col min="2561" max="2561" width="5.5703125" style="101" customWidth="1"/>
    <col min="2562" max="2562" width="35.85546875" style="101" customWidth="1"/>
    <col min="2563" max="2563" width="8.85546875" style="101" customWidth="1"/>
    <col min="2564" max="2564" width="11.28515625" style="101" customWidth="1"/>
    <col min="2565" max="2565" width="14.28515625" style="101" customWidth="1"/>
    <col min="2566" max="2566" width="18" style="101" customWidth="1"/>
    <col min="2567" max="2816" width="9.140625" style="101"/>
    <col min="2817" max="2817" width="5.5703125" style="101" customWidth="1"/>
    <col min="2818" max="2818" width="35.85546875" style="101" customWidth="1"/>
    <col min="2819" max="2819" width="8.85546875" style="101" customWidth="1"/>
    <col min="2820" max="2820" width="11.28515625" style="101" customWidth="1"/>
    <col min="2821" max="2821" width="14.28515625" style="101" customWidth="1"/>
    <col min="2822" max="2822" width="18" style="101" customWidth="1"/>
    <col min="2823" max="3072" width="9.140625" style="101"/>
    <col min="3073" max="3073" width="5.5703125" style="101" customWidth="1"/>
    <col min="3074" max="3074" width="35.85546875" style="101" customWidth="1"/>
    <col min="3075" max="3075" width="8.85546875" style="101" customWidth="1"/>
    <col min="3076" max="3076" width="11.28515625" style="101" customWidth="1"/>
    <col min="3077" max="3077" width="14.28515625" style="101" customWidth="1"/>
    <col min="3078" max="3078" width="18" style="101" customWidth="1"/>
    <col min="3079" max="3328" width="9.140625" style="101"/>
    <col min="3329" max="3329" width="5.5703125" style="101" customWidth="1"/>
    <col min="3330" max="3330" width="35.85546875" style="101" customWidth="1"/>
    <col min="3331" max="3331" width="8.85546875" style="101" customWidth="1"/>
    <col min="3332" max="3332" width="11.28515625" style="101" customWidth="1"/>
    <col min="3333" max="3333" width="14.28515625" style="101" customWidth="1"/>
    <col min="3334" max="3334" width="18" style="101" customWidth="1"/>
    <col min="3335" max="3584" width="9.140625" style="101"/>
    <col min="3585" max="3585" width="5.5703125" style="101" customWidth="1"/>
    <col min="3586" max="3586" width="35.85546875" style="101" customWidth="1"/>
    <col min="3587" max="3587" width="8.85546875" style="101" customWidth="1"/>
    <col min="3588" max="3588" width="11.28515625" style="101" customWidth="1"/>
    <col min="3589" max="3589" width="14.28515625" style="101" customWidth="1"/>
    <col min="3590" max="3590" width="18" style="101" customWidth="1"/>
    <col min="3591" max="3840" width="9.140625" style="101"/>
    <col min="3841" max="3841" width="5.5703125" style="101" customWidth="1"/>
    <col min="3842" max="3842" width="35.85546875" style="101" customWidth="1"/>
    <col min="3843" max="3843" width="8.85546875" style="101" customWidth="1"/>
    <col min="3844" max="3844" width="11.28515625" style="101" customWidth="1"/>
    <col min="3845" max="3845" width="14.28515625" style="101" customWidth="1"/>
    <col min="3846" max="3846" width="18" style="101" customWidth="1"/>
    <col min="3847" max="4096" width="9.140625" style="101"/>
    <col min="4097" max="4097" width="5.5703125" style="101" customWidth="1"/>
    <col min="4098" max="4098" width="35.85546875" style="101" customWidth="1"/>
    <col min="4099" max="4099" width="8.85546875" style="101" customWidth="1"/>
    <col min="4100" max="4100" width="11.28515625" style="101" customWidth="1"/>
    <col min="4101" max="4101" width="14.28515625" style="101" customWidth="1"/>
    <col min="4102" max="4102" width="18" style="101" customWidth="1"/>
    <col min="4103" max="4352" width="9.140625" style="101"/>
    <col min="4353" max="4353" width="5.5703125" style="101" customWidth="1"/>
    <col min="4354" max="4354" width="35.85546875" style="101" customWidth="1"/>
    <col min="4355" max="4355" width="8.85546875" style="101" customWidth="1"/>
    <col min="4356" max="4356" width="11.28515625" style="101" customWidth="1"/>
    <col min="4357" max="4357" width="14.28515625" style="101" customWidth="1"/>
    <col min="4358" max="4358" width="18" style="101" customWidth="1"/>
    <col min="4359" max="4608" width="9.140625" style="101"/>
    <col min="4609" max="4609" width="5.5703125" style="101" customWidth="1"/>
    <col min="4610" max="4610" width="35.85546875" style="101" customWidth="1"/>
    <col min="4611" max="4611" width="8.85546875" style="101" customWidth="1"/>
    <col min="4612" max="4612" width="11.28515625" style="101" customWidth="1"/>
    <col min="4613" max="4613" width="14.28515625" style="101" customWidth="1"/>
    <col min="4614" max="4614" width="18" style="101" customWidth="1"/>
    <col min="4615" max="4864" width="9.140625" style="101"/>
    <col min="4865" max="4865" width="5.5703125" style="101" customWidth="1"/>
    <col min="4866" max="4866" width="35.85546875" style="101" customWidth="1"/>
    <col min="4867" max="4867" width="8.85546875" style="101" customWidth="1"/>
    <col min="4868" max="4868" width="11.28515625" style="101" customWidth="1"/>
    <col min="4869" max="4869" width="14.28515625" style="101" customWidth="1"/>
    <col min="4870" max="4870" width="18" style="101" customWidth="1"/>
    <col min="4871" max="5120" width="9.140625" style="101"/>
    <col min="5121" max="5121" width="5.5703125" style="101" customWidth="1"/>
    <col min="5122" max="5122" width="35.85546875" style="101" customWidth="1"/>
    <col min="5123" max="5123" width="8.85546875" style="101" customWidth="1"/>
    <col min="5124" max="5124" width="11.28515625" style="101" customWidth="1"/>
    <col min="5125" max="5125" width="14.28515625" style="101" customWidth="1"/>
    <col min="5126" max="5126" width="18" style="101" customWidth="1"/>
    <col min="5127" max="5376" width="9.140625" style="101"/>
    <col min="5377" max="5377" width="5.5703125" style="101" customWidth="1"/>
    <col min="5378" max="5378" width="35.85546875" style="101" customWidth="1"/>
    <col min="5379" max="5379" width="8.85546875" style="101" customWidth="1"/>
    <col min="5380" max="5380" width="11.28515625" style="101" customWidth="1"/>
    <col min="5381" max="5381" width="14.28515625" style="101" customWidth="1"/>
    <col min="5382" max="5382" width="18" style="101" customWidth="1"/>
    <col min="5383" max="5632" width="9.140625" style="101"/>
    <col min="5633" max="5633" width="5.5703125" style="101" customWidth="1"/>
    <col min="5634" max="5634" width="35.85546875" style="101" customWidth="1"/>
    <col min="5635" max="5635" width="8.85546875" style="101" customWidth="1"/>
    <col min="5636" max="5636" width="11.28515625" style="101" customWidth="1"/>
    <col min="5637" max="5637" width="14.28515625" style="101" customWidth="1"/>
    <col min="5638" max="5638" width="18" style="101" customWidth="1"/>
    <col min="5639" max="5888" width="9.140625" style="101"/>
    <col min="5889" max="5889" width="5.5703125" style="101" customWidth="1"/>
    <col min="5890" max="5890" width="35.85546875" style="101" customWidth="1"/>
    <col min="5891" max="5891" width="8.85546875" style="101" customWidth="1"/>
    <col min="5892" max="5892" width="11.28515625" style="101" customWidth="1"/>
    <col min="5893" max="5893" width="14.28515625" style="101" customWidth="1"/>
    <col min="5894" max="5894" width="18" style="101" customWidth="1"/>
    <col min="5895" max="6144" width="9.140625" style="101"/>
    <col min="6145" max="6145" width="5.5703125" style="101" customWidth="1"/>
    <col min="6146" max="6146" width="35.85546875" style="101" customWidth="1"/>
    <col min="6147" max="6147" width="8.85546875" style="101" customWidth="1"/>
    <col min="6148" max="6148" width="11.28515625" style="101" customWidth="1"/>
    <col min="6149" max="6149" width="14.28515625" style="101" customWidth="1"/>
    <col min="6150" max="6150" width="18" style="101" customWidth="1"/>
    <col min="6151" max="6400" width="9.140625" style="101"/>
    <col min="6401" max="6401" width="5.5703125" style="101" customWidth="1"/>
    <col min="6402" max="6402" width="35.85546875" style="101" customWidth="1"/>
    <col min="6403" max="6403" width="8.85546875" style="101" customWidth="1"/>
    <col min="6404" max="6404" width="11.28515625" style="101" customWidth="1"/>
    <col min="6405" max="6405" width="14.28515625" style="101" customWidth="1"/>
    <col min="6406" max="6406" width="18" style="101" customWidth="1"/>
    <col min="6407" max="6656" width="9.140625" style="101"/>
    <col min="6657" max="6657" width="5.5703125" style="101" customWidth="1"/>
    <col min="6658" max="6658" width="35.85546875" style="101" customWidth="1"/>
    <col min="6659" max="6659" width="8.85546875" style="101" customWidth="1"/>
    <col min="6660" max="6660" width="11.28515625" style="101" customWidth="1"/>
    <col min="6661" max="6661" width="14.28515625" style="101" customWidth="1"/>
    <col min="6662" max="6662" width="18" style="101" customWidth="1"/>
    <col min="6663" max="6912" width="9.140625" style="101"/>
    <col min="6913" max="6913" width="5.5703125" style="101" customWidth="1"/>
    <col min="6914" max="6914" width="35.85546875" style="101" customWidth="1"/>
    <col min="6915" max="6915" width="8.85546875" style="101" customWidth="1"/>
    <col min="6916" max="6916" width="11.28515625" style="101" customWidth="1"/>
    <col min="6917" max="6917" width="14.28515625" style="101" customWidth="1"/>
    <col min="6918" max="6918" width="18" style="101" customWidth="1"/>
    <col min="6919" max="7168" width="9.140625" style="101"/>
    <col min="7169" max="7169" width="5.5703125" style="101" customWidth="1"/>
    <col min="7170" max="7170" width="35.85546875" style="101" customWidth="1"/>
    <col min="7171" max="7171" width="8.85546875" style="101" customWidth="1"/>
    <col min="7172" max="7172" width="11.28515625" style="101" customWidth="1"/>
    <col min="7173" max="7173" width="14.28515625" style="101" customWidth="1"/>
    <col min="7174" max="7174" width="18" style="101" customWidth="1"/>
    <col min="7175" max="7424" width="9.140625" style="101"/>
    <col min="7425" max="7425" width="5.5703125" style="101" customWidth="1"/>
    <col min="7426" max="7426" width="35.85546875" style="101" customWidth="1"/>
    <col min="7427" max="7427" width="8.85546875" style="101" customWidth="1"/>
    <col min="7428" max="7428" width="11.28515625" style="101" customWidth="1"/>
    <col min="7429" max="7429" width="14.28515625" style="101" customWidth="1"/>
    <col min="7430" max="7430" width="18" style="101" customWidth="1"/>
    <col min="7431" max="7680" width="9.140625" style="101"/>
    <col min="7681" max="7681" width="5.5703125" style="101" customWidth="1"/>
    <col min="7682" max="7682" width="35.85546875" style="101" customWidth="1"/>
    <col min="7683" max="7683" width="8.85546875" style="101" customWidth="1"/>
    <col min="7684" max="7684" width="11.28515625" style="101" customWidth="1"/>
    <col min="7685" max="7685" width="14.28515625" style="101" customWidth="1"/>
    <col min="7686" max="7686" width="18" style="101" customWidth="1"/>
    <col min="7687" max="7936" width="9.140625" style="101"/>
    <col min="7937" max="7937" width="5.5703125" style="101" customWidth="1"/>
    <col min="7938" max="7938" width="35.85546875" style="101" customWidth="1"/>
    <col min="7939" max="7939" width="8.85546875" style="101" customWidth="1"/>
    <col min="7940" max="7940" width="11.28515625" style="101" customWidth="1"/>
    <col min="7941" max="7941" width="14.28515625" style="101" customWidth="1"/>
    <col min="7942" max="7942" width="18" style="101" customWidth="1"/>
    <col min="7943" max="8192" width="9.140625" style="101"/>
    <col min="8193" max="8193" width="5.5703125" style="101" customWidth="1"/>
    <col min="8194" max="8194" width="35.85546875" style="101" customWidth="1"/>
    <col min="8195" max="8195" width="8.85546875" style="101" customWidth="1"/>
    <col min="8196" max="8196" width="11.28515625" style="101" customWidth="1"/>
    <col min="8197" max="8197" width="14.28515625" style="101" customWidth="1"/>
    <col min="8198" max="8198" width="18" style="101" customWidth="1"/>
    <col min="8199" max="8448" width="9.140625" style="101"/>
    <col min="8449" max="8449" width="5.5703125" style="101" customWidth="1"/>
    <col min="8450" max="8450" width="35.85546875" style="101" customWidth="1"/>
    <col min="8451" max="8451" width="8.85546875" style="101" customWidth="1"/>
    <col min="8452" max="8452" width="11.28515625" style="101" customWidth="1"/>
    <col min="8453" max="8453" width="14.28515625" style="101" customWidth="1"/>
    <col min="8454" max="8454" width="18" style="101" customWidth="1"/>
    <col min="8455" max="8704" width="9.140625" style="101"/>
    <col min="8705" max="8705" width="5.5703125" style="101" customWidth="1"/>
    <col min="8706" max="8706" width="35.85546875" style="101" customWidth="1"/>
    <col min="8707" max="8707" width="8.85546875" style="101" customWidth="1"/>
    <col min="8708" max="8708" width="11.28515625" style="101" customWidth="1"/>
    <col min="8709" max="8709" width="14.28515625" style="101" customWidth="1"/>
    <col min="8710" max="8710" width="18" style="101" customWidth="1"/>
    <col min="8711" max="8960" width="9.140625" style="101"/>
    <col min="8961" max="8961" width="5.5703125" style="101" customWidth="1"/>
    <col min="8962" max="8962" width="35.85546875" style="101" customWidth="1"/>
    <col min="8963" max="8963" width="8.85546875" style="101" customWidth="1"/>
    <col min="8964" max="8964" width="11.28515625" style="101" customWidth="1"/>
    <col min="8965" max="8965" width="14.28515625" style="101" customWidth="1"/>
    <col min="8966" max="8966" width="18" style="101" customWidth="1"/>
    <col min="8967" max="9216" width="9.140625" style="101"/>
    <col min="9217" max="9217" width="5.5703125" style="101" customWidth="1"/>
    <col min="9218" max="9218" width="35.85546875" style="101" customWidth="1"/>
    <col min="9219" max="9219" width="8.85546875" style="101" customWidth="1"/>
    <col min="9220" max="9220" width="11.28515625" style="101" customWidth="1"/>
    <col min="9221" max="9221" width="14.28515625" style="101" customWidth="1"/>
    <col min="9222" max="9222" width="18" style="101" customWidth="1"/>
    <col min="9223" max="9472" width="9.140625" style="101"/>
    <col min="9473" max="9473" width="5.5703125" style="101" customWidth="1"/>
    <col min="9474" max="9474" width="35.85546875" style="101" customWidth="1"/>
    <col min="9475" max="9475" width="8.85546875" style="101" customWidth="1"/>
    <col min="9476" max="9476" width="11.28515625" style="101" customWidth="1"/>
    <col min="9477" max="9477" width="14.28515625" style="101" customWidth="1"/>
    <col min="9478" max="9478" width="18" style="101" customWidth="1"/>
    <col min="9479" max="9728" width="9.140625" style="101"/>
    <col min="9729" max="9729" width="5.5703125" style="101" customWidth="1"/>
    <col min="9730" max="9730" width="35.85546875" style="101" customWidth="1"/>
    <col min="9731" max="9731" width="8.85546875" style="101" customWidth="1"/>
    <col min="9732" max="9732" width="11.28515625" style="101" customWidth="1"/>
    <col min="9733" max="9733" width="14.28515625" style="101" customWidth="1"/>
    <col min="9734" max="9734" width="18" style="101" customWidth="1"/>
    <col min="9735" max="9984" width="9.140625" style="101"/>
    <col min="9985" max="9985" width="5.5703125" style="101" customWidth="1"/>
    <col min="9986" max="9986" width="35.85546875" style="101" customWidth="1"/>
    <col min="9987" max="9987" width="8.85546875" style="101" customWidth="1"/>
    <col min="9988" max="9988" width="11.28515625" style="101" customWidth="1"/>
    <col min="9989" max="9989" width="14.28515625" style="101" customWidth="1"/>
    <col min="9990" max="9990" width="18" style="101" customWidth="1"/>
    <col min="9991" max="10240" width="9.140625" style="101"/>
    <col min="10241" max="10241" width="5.5703125" style="101" customWidth="1"/>
    <col min="10242" max="10242" width="35.85546875" style="101" customWidth="1"/>
    <col min="10243" max="10243" width="8.85546875" style="101" customWidth="1"/>
    <col min="10244" max="10244" width="11.28515625" style="101" customWidth="1"/>
    <col min="10245" max="10245" width="14.28515625" style="101" customWidth="1"/>
    <col min="10246" max="10246" width="18" style="101" customWidth="1"/>
    <col min="10247" max="10496" width="9.140625" style="101"/>
    <col min="10497" max="10497" width="5.5703125" style="101" customWidth="1"/>
    <col min="10498" max="10498" width="35.85546875" style="101" customWidth="1"/>
    <col min="10499" max="10499" width="8.85546875" style="101" customWidth="1"/>
    <col min="10500" max="10500" width="11.28515625" style="101" customWidth="1"/>
    <col min="10501" max="10501" width="14.28515625" style="101" customWidth="1"/>
    <col min="10502" max="10502" width="18" style="101" customWidth="1"/>
    <col min="10503" max="10752" width="9.140625" style="101"/>
    <col min="10753" max="10753" width="5.5703125" style="101" customWidth="1"/>
    <col min="10754" max="10754" width="35.85546875" style="101" customWidth="1"/>
    <col min="10755" max="10755" width="8.85546875" style="101" customWidth="1"/>
    <col min="10756" max="10756" width="11.28515625" style="101" customWidth="1"/>
    <col min="10757" max="10757" width="14.28515625" style="101" customWidth="1"/>
    <col min="10758" max="10758" width="18" style="101" customWidth="1"/>
    <col min="10759" max="11008" width="9.140625" style="101"/>
    <col min="11009" max="11009" width="5.5703125" style="101" customWidth="1"/>
    <col min="11010" max="11010" width="35.85546875" style="101" customWidth="1"/>
    <col min="11011" max="11011" width="8.85546875" style="101" customWidth="1"/>
    <col min="11012" max="11012" width="11.28515625" style="101" customWidth="1"/>
    <col min="11013" max="11013" width="14.28515625" style="101" customWidth="1"/>
    <col min="11014" max="11014" width="18" style="101" customWidth="1"/>
    <col min="11015" max="11264" width="9.140625" style="101"/>
    <col min="11265" max="11265" width="5.5703125" style="101" customWidth="1"/>
    <col min="11266" max="11266" width="35.85546875" style="101" customWidth="1"/>
    <col min="11267" max="11267" width="8.85546875" style="101" customWidth="1"/>
    <col min="11268" max="11268" width="11.28515625" style="101" customWidth="1"/>
    <col min="11269" max="11269" width="14.28515625" style="101" customWidth="1"/>
    <col min="11270" max="11270" width="18" style="101" customWidth="1"/>
    <col min="11271" max="11520" width="9.140625" style="101"/>
    <col min="11521" max="11521" width="5.5703125" style="101" customWidth="1"/>
    <col min="11522" max="11522" width="35.85546875" style="101" customWidth="1"/>
    <col min="11523" max="11523" width="8.85546875" style="101" customWidth="1"/>
    <col min="11524" max="11524" width="11.28515625" style="101" customWidth="1"/>
    <col min="11525" max="11525" width="14.28515625" style="101" customWidth="1"/>
    <col min="11526" max="11526" width="18" style="101" customWidth="1"/>
    <col min="11527" max="11776" width="9.140625" style="101"/>
    <col min="11777" max="11777" width="5.5703125" style="101" customWidth="1"/>
    <col min="11778" max="11778" width="35.85546875" style="101" customWidth="1"/>
    <col min="11779" max="11779" width="8.85546875" style="101" customWidth="1"/>
    <col min="11780" max="11780" width="11.28515625" style="101" customWidth="1"/>
    <col min="11781" max="11781" width="14.28515625" style="101" customWidth="1"/>
    <col min="11782" max="11782" width="18" style="101" customWidth="1"/>
    <col min="11783" max="12032" width="9.140625" style="101"/>
    <col min="12033" max="12033" width="5.5703125" style="101" customWidth="1"/>
    <col min="12034" max="12034" width="35.85546875" style="101" customWidth="1"/>
    <col min="12035" max="12035" width="8.85546875" style="101" customWidth="1"/>
    <col min="12036" max="12036" width="11.28515625" style="101" customWidth="1"/>
    <col min="12037" max="12037" width="14.28515625" style="101" customWidth="1"/>
    <col min="12038" max="12038" width="18" style="101" customWidth="1"/>
    <col min="12039" max="12288" width="9.140625" style="101"/>
    <col min="12289" max="12289" width="5.5703125" style="101" customWidth="1"/>
    <col min="12290" max="12290" width="35.85546875" style="101" customWidth="1"/>
    <col min="12291" max="12291" width="8.85546875" style="101" customWidth="1"/>
    <col min="12292" max="12292" width="11.28515625" style="101" customWidth="1"/>
    <col min="12293" max="12293" width="14.28515625" style="101" customWidth="1"/>
    <col min="12294" max="12294" width="18" style="101" customWidth="1"/>
    <col min="12295" max="12544" width="9.140625" style="101"/>
    <col min="12545" max="12545" width="5.5703125" style="101" customWidth="1"/>
    <col min="12546" max="12546" width="35.85546875" style="101" customWidth="1"/>
    <col min="12547" max="12547" width="8.85546875" style="101" customWidth="1"/>
    <col min="12548" max="12548" width="11.28515625" style="101" customWidth="1"/>
    <col min="12549" max="12549" width="14.28515625" style="101" customWidth="1"/>
    <col min="12550" max="12550" width="18" style="101" customWidth="1"/>
    <col min="12551" max="12800" width="9.140625" style="101"/>
    <col min="12801" max="12801" width="5.5703125" style="101" customWidth="1"/>
    <col min="12802" max="12802" width="35.85546875" style="101" customWidth="1"/>
    <col min="12803" max="12803" width="8.85546875" style="101" customWidth="1"/>
    <col min="12804" max="12804" width="11.28515625" style="101" customWidth="1"/>
    <col min="12805" max="12805" width="14.28515625" style="101" customWidth="1"/>
    <col min="12806" max="12806" width="18" style="101" customWidth="1"/>
    <col min="12807" max="13056" width="9.140625" style="101"/>
    <col min="13057" max="13057" width="5.5703125" style="101" customWidth="1"/>
    <col min="13058" max="13058" width="35.85546875" style="101" customWidth="1"/>
    <col min="13059" max="13059" width="8.85546875" style="101" customWidth="1"/>
    <col min="13060" max="13060" width="11.28515625" style="101" customWidth="1"/>
    <col min="13061" max="13061" width="14.28515625" style="101" customWidth="1"/>
    <col min="13062" max="13062" width="18" style="101" customWidth="1"/>
    <col min="13063" max="13312" width="9.140625" style="101"/>
    <col min="13313" max="13313" width="5.5703125" style="101" customWidth="1"/>
    <col min="13314" max="13314" width="35.85546875" style="101" customWidth="1"/>
    <col min="13315" max="13315" width="8.85546875" style="101" customWidth="1"/>
    <col min="13316" max="13316" width="11.28515625" style="101" customWidth="1"/>
    <col min="13317" max="13317" width="14.28515625" style="101" customWidth="1"/>
    <col min="13318" max="13318" width="18" style="101" customWidth="1"/>
    <col min="13319" max="13568" width="9.140625" style="101"/>
    <col min="13569" max="13569" width="5.5703125" style="101" customWidth="1"/>
    <col min="13570" max="13570" width="35.85546875" style="101" customWidth="1"/>
    <col min="13571" max="13571" width="8.85546875" style="101" customWidth="1"/>
    <col min="13572" max="13572" width="11.28515625" style="101" customWidth="1"/>
    <col min="13573" max="13573" width="14.28515625" style="101" customWidth="1"/>
    <col min="13574" max="13574" width="18" style="101" customWidth="1"/>
    <col min="13575" max="13824" width="9.140625" style="101"/>
    <col min="13825" max="13825" width="5.5703125" style="101" customWidth="1"/>
    <col min="13826" max="13826" width="35.85546875" style="101" customWidth="1"/>
    <col min="13827" max="13827" width="8.85546875" style="101" customWidth="1"/>
    <col min="13828" max="13828" width="11.28515625" style="101" customWidth="1"/>
    <col min="13829" max="13829" width="14.28515625" style="101" customWidth="1"/>
    <col min="13830" max="13830" width="18" style="101" customWidth="1"/>
    <col min="13831" max="14080" width="9.140625" style="101"/>
    <col min="14081" max="14081" width="5.5703125" style="101" customWidth="1"/>
    <col min="14082" max="14082" width="35.85546875" style="101" customWidth="1"/>
    <col min="14083" max="14083" width="8.85546875" style="101" customWidth="1"/>
    <col min="14084" max="14084" width="11.28515625" style="101" customWidth="1"/>
    <col min="14085" max="14085" width="14.28515625" style="101" customWidth="1"/>
    <col min="14086" max="14086" width="18" style="101" customWidth="1"/>
    <col min="14087" max="14336" width="9.140625" style="101"/>
    <col min="14337" max="14337" width="5.5703125" style="101" customWidth="1"/>
    <col min="14338" max="14338" width="35.85546875" style="101" customWidth="1"/>
    <col min="14339" max="14339" width="8.85546875" style="101" customWidth="1"/>
    <col min="14340" max="14340" width="11.28515625" style="101" customWidth="1"/>
    <col min="14341" max="14341" width="14.28515625" style="101" customWidth="1"/>
    <col min="14342" max="14342" width="18" style="101" customWidth="1"/>
    <col min="14343" max="14592" width="9.140625" style="101"/>
    <col min="14593" max="14593" width="5.5703125" style="101" customWidth="1"/>
    <col min="14594" max="14594" width="35.85546875" style="101" customWidth="1"/>
    <col min="14595" max="14595" width="8.85546875" style="101" customWidth="1"/>
    <col min="14596" max="14596" width="11.28515625" style="101" customWidth="1"/>
    <col min="14597" max="14597" width="14.28515625" style="101" customWidth="1"/>
    <col min="14598" max="14598" width="18" style="101" customWidth="1"/>
    <col min="14599" max="14848" width="9.140625" style="101"/>
    <col min="14849" max="14849" width="5.5703125" style="101" customWidth="1"/>
    <col min="14850" max="14850" width="35.85546875" style="101" customWidth="1"/>
    <col min="14851" max="14851" width="8.85546875" style="101" customWidth="1"/>
    <col min="14852" max="14852" width="11.28515625" style="101" customWidth="1"/>
    <col min="14853" max="14853" width="14.28515625" style="101" customWidth="1"/>
    <col min="14854" max="14854" width="18" style="101" customWidth="1"/>
    <col min="14855" max="15104" width="9.140625" style="101"/>
    <col min="15105" max="15105" width="5.5703125" style="101" customWidth="1"/>
    <col min="15106" max="15106" width="35.85546875" style="101" customWidth="1"/>
    <col min="15107" max="15107" width="8.85546875" style="101" customWidth="1"/>
    <col min="15108" max="15108" width="11.28515625" style="101" customWidth="1"/>
    <col min="15109" max="15109" width="14.28515625" style="101" customWidth="1"/>
    <col min="15110" max="15110" width="18" style="101" customWidth="1"/>
    <col min="15111" max="15360" width="9.140625" style="101"/>
    <col min="15361" max="15361" width="5.5703125" style="101" customWidth="1"/>
    <col min="15362" max="15362" width="35.85546875" style="101" customWidth="1"/>
    <col min="15363" max="15363" width="8.85546875" style="101" customWidth="1"/>
    <col min="15364" max="15364" width="11.28515625" style="101" customWidth="1"/>
    <col min="15365" max="15365" width="14.28515625" style="101" customWidth="1"/>
    <col min="15366" max="15366" width="18" style="101" customWidth="1"/>
    <col min="15367" max="15616" width="9.140625" style="101"/>
    <col min="15617" max="15617" width="5.5703125" style="101" customWidth="1"/>
    <col min="15618" max="15618" width="35.85546875" style="101" customWidth="1"/>
    <col min="15619" max="15619" width="8.85546875" style="101" customWidth="1"/>
    <col min="15620" max="15620" width="11.28515625" style="101" customWidth="1"/>
    <col min="15621" max="15621" width="14.28515625" style="101" customWidth="1"/>
    <col min="15622" max="15622" width="18" style="101" customWidth="1"/>
    <col min="15623" max="15872" width="9.140625" style="101"/>
    <col min="15873" max="15873" width="5.5703125" style="101" customWidth="1"/>
    <col min="15874" max="15874" width="35.85546875" style="101" customWidth="1"/>
    <col min="15875" max="15875" width="8.85546875" style="101" customWidth="1"/>
    <col min="15876" max="15876" width="11.28515625" style="101" customWidth="1"/>
    <col min="15877" max="15877" width="14.28515625" style="101" customWidth="1"/>
    <col min="15878" max="15878" width="18" style="101" customWidth="1"/>
    <col min="15879" max="16128" width="9.140625" style="101"/>
    <col min="16129" max="16129" width="5.5703125" style="101" customWidth="1"/>
    <col min="16130" max="16130" width="35.85546875" style="101" customWidth="1"/>
    <col min="16131" max="16131" width="8.85546875" style="101" customWidth="1"/>
    <col min="16132" max="16132" width="11.28515625" style="101" customWidth="1"/>
    <col min="16133" max="16133" width="14.28515625" style="101" customWidth="1"/>
    <col min="16134" max="16134" width="18" style="101" customWidth="1"/>
    <col min="16135" max="16384" width="9.140625" style="101"/>
  </cols>
  <sheetData>
    <row r="1" spans="1:6" ht="15.75" x14ac:dyDescent="0.25">
      <c r="A1" s="300" t="s">
        <v>93</v>
      </c>
      <c r="B1" s="300"/>
      <c r="F1" s="100" t="s">
        <v>94</v>
      </c>
    </row>
    <row r="2" spans="1:6" ht="14.25" customHeight="1" x14ac:dyDescent="0.25">
      <c r="A2" s="301" t="s">
        <v>95</v>
      </c>
      <c r="B2" s="301"/>
      <c r="C2" s="302"/>
      <c r="D2" s="302"/>
      <c r="E2" s="302"/>
      <c r="F2" s="302"/>
    </row>
    <row r="3" spans="1:6" ht="30" customHeight="1" x14ac:dyDescent="0.25">
      <c r="A3" s="302" t="s">
        <v>96</v>
      </c>
      <c r="B3" s="302"/>
      <c r="C3" s="302"/>
      <c r="D3" s="302"/>
      <c r="E3" s="302"/>
      <c r="F3" s="302"/>
    </row>
    <row r="4" spans="1:6" ht="15.75" thickBot="1" x14ac:dyDescent="0.3">
      <c r="A4" s="102"/>
      <c r="B4" s="102"/>
      <c r="C4" s="102"/>
      <c r="D4" s="102"/>
      <c r="E4" s="102"/>
      <c r="F4" s="103" t="s">
        <v>73</v>
      </c>
    </row>
    <row r="5" spans="1:6" ht="38.25" customHeight="1" thickTop="1" x14ac:dyDescent="0.25">
      <c r="A5" s="104" t="s">
        <v>21</v>
      </c>
      <c r="B5" s="105" t="s">
        <v>97</v>
      </c>
      <c r="C5" s="105" t="s">
        <v>98</v>
      </c>
      <c r="D5" s="105" t="s">
        <v>42</v>
      </c>
      <c r="E5" s="105" t="s">
        <v>2</v>
      </c>
      <c r="F5" s="106" t="s">
        <v>3</v>
      </c>
    </row>
    <row r="6" spans="1:6" ht="21.95" customHeight="1" x14ac:dyDescent="0.25">
      <c r="A6" s="107">
        <v>1</v>
      </c>
      <c r="B6" s="108" t="s">
        <v>99</v>
      </c>
      <c r="C6" s="109"/>
      <c r="D6" s="109"/>
      <c r="E6" s="109"/>
      <c r="F6" s="110"/>
    </row>
    <row r="7" spans="1:6" ht="21.95" customHeight="1" x14ac:dyDescent="0.25">
      <c r="A7" s="111"/>
      <c r="B7" s="112"/>
      <c r="C7" s="113"/>
      <c r="D7" s="113"/>
      <c r="E7" s="113"/>
      <c r="F7" s="114"/>
    </row>
    <row r="8" spans="1:6" ht="21.95" customHeight="1" x14ac:dyDescent="0.25">
      <c r="A8" s="111"/>
      <c r="B8" s="112"/>
      <c r="C8" s="113"/>
      <c r="D8" s="113"/>
      <c r="E8" s="113"/>
      <c r="F8" s="114"/>
    </row>
    <row r="9" spans="1:6" ht="21.95" customHeight="1" x14ac:dyDescent="0.25">
      <c r="A9" s="111">
        <v>2</v>
      </c>
      <c r="B9" s="112" t="s">
        <v>100</v>
      </c>
      <c r="C9" s="113"/>
      <c r="D9" s="113"/>
      <c r="E9" s="113"/>
      <c r="F9" s="114"/>
    </row>
    <row r="10" spans="1:6" ht="21.95" customHeight="1" x14ac:dyDescent="0.25">
      <c r="A10" s="111"/>
      <c r="B10" s="112"/>
      <c r="C10" s="113"/>
      <c r="D10" s="113"/>
      <c r="E10" s="113"/>
      <c r="F10" s="114"/>
    </row>
    <row r="11" spans="1:6" ht="21.95" customHeight="1" x14ac:dyDescent="0.25">
      <c r="A11" s="111"/>
      <c r="B11" s="112"/>
      <c r="C11" s="113"/>
      <c r="D11" s="113"/>
      <c r="E11" s="113"/>
      <c r="F11" s="114"/>
    </row>
    <row r="12" spans="1:6" ht="21.95" customHeight="1" x14ac:dyDescent="0.25">
      <c r="A12" s="111">
        <v>3</v>
      </c>
      <c r="B12" s="112" t="s">
        <v>101</v>
      </c>
      <c r="C12" s="113"/>
      <c r="D12" s="113"/>
      <c r="E12" s="113"/>
      <c r="F12" s="114" t="s">
        <v>102</v>
      </c>
    </row>
    <row r="13" spans="1:6" ht="21.95" customHeight="1" x14ac:dyDescent="0.25">
      <c r="A13" s="111"/>
      <c r="B13" s="112"/>
      <c r="C13" s="113"/>
      <c r="D13" s="113"/>
      <c r="E13" s="113"/>
      <c r="F13" s="114"/>
    </row>
    <row r="14" spans="1:6" ht="21.95" customHeight="1" x14ac:dyDescent="0.25">
      <c r="A14" s="111"/>
      <c r="B14" s="112"/>
      <c r="C14" s="113"/>
      <c r="D14" s="113"/>
      <c r="E14" s="113"/>
      <c r="F14" s="114"/>
    </row>
    <row r="15" spans="1:6" s="118" customFormat="1" ht="21.95" customHeight="1" x14ac:dyDescent="0.25">
      <c r="A15" s="111">
        <v>4</v>
      </c>
      <c r="B15" s="112" t="s">
        <v>103</v>
      </c>
      <c r="C15" s="115"/>
      <c r="D15" s="115"/>
      <c r="E15" s="116"/>
      <c r="F15" s="117"/>
    </row>
    <row r="16" spans="1:6" s="118" customFormat="1" ht="21.95" customHeight="1" x14ac:dyDescent="0.25">
      <c r="A16" s="111"/>
      <c r="B16" s="112"/>
      <c r="C16" s="115"/>
      <c r="D16" s="115"/>
      <c r="E16" s="116"/>
      <c r="F16" s="117"/>
    </row>
    <row r="17" spans="1:6" s="118" customFormat="1" ht="21.95" customHeight="1" x14ac:dyDescent="0.25">
      <c r="A17" s="111"/>
      <c r="B17" s="112"/>
      <c r="C17" s="115"/>
      <c r="D17" s="115"/>
      <c r="E17" s="116"/>
      <c r="F17" s="117"/>
    </row>
    <row r="18" spans="1:6" s="119" customFormat="1" ht="21.95" customHeight="1" x14ac:dyDescent="0.25">
      <c r="A18" s="111">
        <v>5</v>
      </c>
      <c r="B18" s="112" t="s">
        <v>104</v>
      </c>
      <c r="C18" s="115"/>
      <c r="D18" s="115"/>
      <c r="E18" s="116"/>
      <c r="F18" s="117"/>
    </row>
    <row r="19" spans="1:6" s="118" customFormat="1" ht="21.95" customHeight="1" x14ac:dyDescent="0.25">
      <c r="A19" s="120"/>
      <c r="B19" s="121"/>
      <c r="C19" s="121"/>
      <c r="D19" s="121"/>
      <c r="E19" s="122"/>
      <c r="F19" s="123"/>
    </row>
    <row r="20" spans="1:6" s="127" customFormat="1" ht="18" customHeight="1" thickBot="1" x14ac:dyDescent="0.3">
      <c r="A20" s="303" t="s">
        <v>105</v>
      </c>
      <c r="B20" s="304"/>
      <c r="C20" s="124"/>
      <c r="D20" s="124"/>
      <c r="E20" s="125"/>
      <c r="F20" s="126"/>
    </row>
    <row r="21" spans="1:6" s="131" customFormat="1" ht="15.75" thickTop="1" x14ac:dyDescent="0.25">
      <c r="A21" s="128"/>
      <c r="B21" s="129"/>
      <c r="C21" s="129"/>
      <c r="D21" s="129"/>
      <c r="E21" s="129"/>
      <c r="F21" s="130"/>
    </row>
    <row r="22" spans="1:6" s="131" customFormat="1" x14ac:dyDescent="0.25">
      <c r="D22" s="132"/>
      <c r="E22" s="305" t="s">
        <v>106</v>
      </c>
      <c r="F22" s="305"/>
    </row>
    <row r="23" spans="1:6" s="131" customFormat="1" ht="15" customHeight="1" x14ac:dyDescent="0.25">
      <c r="A23" s="297"/>
      <c r="B23" s="297"/>
      <c r="C23" s="133"/>
      <c r="D23" s="133"/>
      <c r="E23" s="298" t="s">
        <v>107</v>
      </c>
      <c r="F23" s="298"/>
    </row>
    <row r="24" spans="1:6" s="131" customFormat="1" ht="87" customHeight="1" x14ac:dyDescent="0.25">
      <c r="A24" s="299" t="s">
        <v>108</v>
      </c>
      <c r="B24" s="299"/>
      <c r="C24" s="299"/>
      <c r="D24" s="299"/>
      <c r="E24" s="299"/>
      <c r="F24" s="299"/>
    </row>
    <row r="25" spans="1:6" s="131" customFormat="1" x14ac:dyDescent="0.25">
      <c r="D25" s="129"/>
      <c r="E25" s="129"/>
      <c r="F25" s="128"/>
    </row>
    <row r="26" spans="1:6" x14ac:dyDescent="0.25">
      <c r="A26" s="134"/>
      <c r="B26" s="135"/>
      <c r="C26" s="135"/>
      <c r="D26" s="135"/>
      <c r="E26" s="135"/>
      <c r="F26" s="136"/>
    </row>
    <row r="27" spans="1:6" x14ac:dyDescent="0.25">
      <c r="A27" s="134"/>
      <c r="B27" s="135"/>
      <c r="C27" s="135"/>
      <c r="D27" s="135"/>
      <c r="E27" s="135"/>
      <c r="F27" s="136"/>
    </row>
    <row r="28" spans="1:6" x14ac:dyDescent="0.25">
      <c r="A28" s="134"/>
      <c r="B28" s="135"/>
      <c r="C28" s="135"/>
      <c r="D28" s="135"/>
      <c r="E28" s="135"/>
      <c r="F28" s="136"/>
    </row>
    <row r="29" spans="1:6" ht="13.5" customHeight="1" x14ac:dyDescent="0.25">
      <c r="A29" s="134"/>
      <c r="B29" s="135"/>
      <c r="C29" s="135"/>
      <c r="D29" s="135"/>
      <c r="E29" s="135"/>
      <c r="F29" s="136"/>
    </row>
    <row r="30" spans="1:6" x14ac:dyDescent="0.25">
      <c r="A30" s="134"/>
      <c r="B30" s="135"/>
      <c r="C30" s="135"/>
      <c r="D30" s="135"/>
      <c r="E30" s="135"/>
      <c r="F30" s="136"/>
    </row>
    <row r="31" spans="1:6" x14ac:dyDescent="0.25">
      <c r="A31" s="134"/>
      <c r="B31" s="135"/>
      <c r="C31" s="135"/>
      <c r="D31" s="135"/>
      <c r="E31" s="135"/>
      <c r="F31" s="136"/>
    </row>
    <row r="32" spans="1:6" x14ac:dyDescent="0.25">
      <c r="A32" s="134"/>
      <c r="B32" s="135"/>
      <c r="C32" s="135"/>
      <c r="D32" s="135"/>
      <c r="E32" s="135"/>
      <c r="F32" s="136"/>
    </row>
    <row r="33" spans="1:6" x14ac:dyDescent="0.25">
      <c r="A33" s="134"/>
      <c r="B33" s="135"/>
      <c r="C33" s="135"/>
      <c r="D33" s="135"/>
      <c r="E33" s="135"/>
      <c r="F33" s="136"/>
    </row>
    <row r="34" spans="1:6" x14ac:dyDescent="0.25">
      <c r="A34" s="134"/>
      <c r="B34" s="135"/>
      <c r="C34" s="135"/>
      <c r="D34" s="135"/>
      <c r="E34" s="135"/>
      <c r="F34" s="136"/>
    </row>
    <row r="35" spans="1:6" x14ac:dyDescent="0.25">
      <c r="A35" s="134"/>
      <c r="B35" s="135"/>
      <c r="C35" s="135"/>
      <c r="D35" s="135"/>
      <c r="E35" s="135"/>
      <c r="F35" s="136"/>
    </row>
    <row r="36" spans="1:6" x14ac:dyDescent="0.25">
      <c r="A36" s="134"/>
      <c r="B36" s="135"/>
      <c r="C36" s="135"/>
      <c r="D36" s="135"/>
      <c r="E36" s="135"/>
      <c r="F36" s="136"/>
    </row>
    <row r="37" spans="1:6" x14ac:dyDescent="0.25">
      <c r="A37" s="134"/>
      <c r="B37" s="135"/>
      <c r="C37" s="135"/>
      <c r="D37" s="135"/>
      <c r="E37" s="135"/>
      <c r="F37" s="136"/>
    </row>
    <row r="38" spans="1:6" x14ac:dyDescent="0.25">
      <c r="A38" s="134"/>
      <c r="B38" s="135"/>
      <c r="C38" s="135"/>
      <c r="D38" s="135"/>
      <c r="E38" s="135"/>
      <c r="F38" s="136"/>
    </row>
    <row r="39" spans="1:6" x14ac:dyDescent="0.25">
      <c r="A39" s="134"/>
      <c r="B39" s="135"/>
      <c r="C39" s="135"/>
      <c r="D39" s="135"/>
      <c r="E39" s="135"/>
      <c r="F39" s="136"/>
    </row>
    <row r="40" spans="1:6" x14ac:dyDescent="0.25">
      <c r="A40" s="134"/>
      <c r="B40" s="135"/>
      <c r="C40" s="135"/>
      <c r="D40" s="135"/>
      <c r="E40" s="135"/>
      <c r="F40" s="136"/>
    </row>
    <row r="41" spans="1:6" x14ac:dyDescent="0.25">
      <c r="A41" s="134"/>
      <c r="B41" s="135"/>
      <c r="C41" s="135"/>
      <c r="D41" s="135"/>
      <c r="E41" s="135"/>
      <c r="F41" s="136"/>
    </row>
    <row r="42" spans="1:6" x14ac:dyDescent="0.25">
      <c r="A42" s="134"/>
      <c r="B42" s="135"/>
      <c r="C42" s="135"/>
      <c r="D42" s="135"/>
      <c r="E42" s="135"/>
      <c r="F42" s="136"/>
    </row>
    <row r="43" spans="1:6" x14ac:dyDescent="0.25">
      <c r="A43" s="134"/>
      <c r="B43" s="135"/>
      <c r="C43" s="135"/>
      <c r="D43" s="135"/>
      <c r="E43" s="135"/>
      <c r="F43" s="136"/>
    </row>
    <row r="44" spans="1:6" x14ac:dyDescent="0.25">
      <c r="A44" s="134"/>
      <c r="B44" s="135"/>
      <c r="C44" s="135"/>
      <c r="D44" s="135"/>
      <c r="E44" s="135"/>
      <c r="F44" s="136"/>
    </row>
    <row r="45" spans="1:6" x14ac:dyDescent="0.25">
      <c r="A45" s="134"/>
      <c r="B45" s="135"/>
      <c r="C45" s="135"/>
      <c r="D45" s="135"/>
      <c r="E45" s="135"/>
      <c r="F45" s="136"/>
    </row>
    <row r="46" spans="1:6" x14ac:dyDescent="0.25">
      <c r="A46" s="134"/>
      <c r="B46" s="135"/>
      <c r="C46" s="135"/>
      <c r="D46" s="135"/>
      <c r="E46" s="135"/>
      <c r="F46" s="136"/>
    </row>
    <row r="47" spans="1:6" x14ac:dyDescent="0.25">
      <c r="A47" s="134"/>
      <c r="B47" s="135"/>
      <c r="C47" s="135"/>
      <c r="D47" s="135"/>
      <c r="E47" s="135"/>
      <c r="F47" s="136"/>
    </row>
    <row r="48" spans="1:6" x14ac:dyDescent="0.25">
      <c r="A48" s="134"/>
      <c r="B48" s="135"/>
      <c r="C48" s="135"/>
      <c r="D48" s="135"/>
      <c r="E48" s="135"/>
      <c r="F48" s="136"/>
    </row>
    <row r="49" spans="1:6" x14ac:dyDescent="0.25">
      <c r="A49" s="134"/>
      <c r="B49" s="135"/>
      <c r="C49" s="135"/>
      <c r="D49" s="135"/>
      <c r="E49" s="135"/>
      <c r="F49" s="136"/>
    </row>
    <row r="50" spans="1:6" x14ac:dyDescent="0.25">
      <c r="A50" s="134"/>
      <c r="B50" s="135"/>
      <c r="C50" s="135"/>
      <c r="D50" s="135"/>
      <c r="E50" s="135"/>
      <c r="F50" s="136"/>
    </row>
    <row r="51" spans="1:6" x14ac:dyDescent="0.25">
      <c r="A51" s="137"/>
      <c r="B51" s="138"/>
      <c r="C51" s="138"/>
      <c r="D51" s="138"/>
      <c r="E51" s="138"/>
      <c r="F51" s="139"/>
    </row>
  </sheetData>
  <mergeCells count="9">
    <mergeCell ref="A23:B23"/>
    <mergeCell ref="E23:F23"/>
    <mergeCell ref="A24:F24"/>
    <mergeCell ref="A1:B1"/>
    <mergeCell ref="A2:B2"/>
    <mergeCell ref="C2:F2"/>
    <mergeCell ref="A3:F3"/>
    <mergeCell ref="A20:B20"/>
    <mergeCell ref="E22:F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dự toán 2020</vt:lpstr>
      <vt:lpstr>Phụ lục 2. Chi cho chuyên môn</vt:lpstr>
      <vt:lpstr>Biểu Số liệu chi cho con người </vt:lpstr>
      <vt:lpstr>VPP</vt:lpstr>
      <vt:lpstr>'dự toán 2020'!Print_Titles</vt:lpstr>
      <vt:lpstr>'Phụ lục 2. Chi cho chuyên môn'!Print_Titles</vt:lpstr>
    </vt:vector>
  </TitlesOfParts>
  <Company>SharingVN.Net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 Tien Phuc</dc:creator>
  <cp:lastModifiedBy>asus</cp:lastModifiedBy>
  <cp:lastPrinted>2020-09-10T04:15:58Z</cp:lastPrinted>
  <dcterms:created xsi:type="dcterms:W3CDTF">2014-08-06T02:37:13Z</dcterms:created>
  <dcterms:modified xsi:type="dcterms:W3CDTF">2024-07-25T01:37:42Z</dcterms:modified>
</cp:coreProperties>
</file>