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585" windowWidth="15480" windowHeight="10380" tabRatio="800" activeTab="1"/>
  </bookViews>
  <sheets>
    <sheet name="Biểu 2" sheetId="9" r:id="rId1"/>
    <sheet name="Biểu 3" sheetId="6" r:id="rId2"/>
    <sheet name=" Biểu 4. " sheetId="31" r:id="rId3"/>
    <sheet name="Biểu 4.1" sheetId="30" r:id="rId4"/>
    <sheet name="Biểu 5" sheetId="12" r:id="rId5"/>
    <sheet name="Biểu 5.1" sheetId="14" r:id="rId6"/>
    <sheet name="Biểu 5.2" sheetId="13" r:id="rId7"/>
    <sheet name="Biểu 5.3" sheetId="33" r:id="rId8"/>
    <sheet name="Biểu 5.4" sheetId="17" r:id="rId9"/>
    <sheet name="Biểu 5.5" sheetId="29" r:id="rId10"/>
    <sheet name="Biểu 5.6" sheetId="32" r:id="rId11"/>
    <sheet name="Biểu 5.7" sheetId="34" r:id="rId12"/>
    <sheet name="Biểu 6" sheetId="35" r:id="rId13"/>
    <sheet name="Biểu 8" sheetId="20" r:id="rId14"/>
    <sheet name="Biểu 9" sheetId="27" r:id="rId15"/>
    <sheet name="Biểu 10" sheetId="22" r:id="rId16"/>
    <sheet name="Số liệu Sinh viên toàn trường" sheetId="37" r:id="rId17"/>
    <sheet name="Lịch Đào tạo tại CSII" sheetId="39" r:id="rId18"/>
  </sheets>
  <definedNames>
    <definedName name="_xlnm.Print_Titles" localSheetId="0">'Biểu 2'!$4:$4</definedName>
    <definedName name="_xlnm.Print_Titles" localSheetId="1">'Biểu 3'!$5:$6</definedName>
    <definedName name="_xlnm.Print_Titles" localSheetId="3">'Biểu 4.1'!$5:$5</definedName>
    <definedName name="_xlnm.Print_Titles" localSheetId="5">'Biểu 5.1'!$5:$5</definedName>
    <definedName name="_xlnm.Print_Titles" localSheetId="6">'Biểu 5.2'!$5:$5</definedName>
    <definedName name="_xlnm.Print_Titles" localSheetId="7">'Biểu 5.3'!$4:$4</definedName>
    <definedName name="_xlnm.Print_Titles" localSheetId="9">'Biểu 5.5'!$4:$4</definedName>
    <definedName name="_xlnm.Print_Titles" localSheetId="12">'Biểu 6'!$6:$6</definedName>
  </definedNames>
  <calcPr calcId="144525"/>
</workbook>
</file>

<file path=xl/calcChain.xml><?xml version="1.0" encoding="utf-8"?>
<calcChain xmlns="http://schemas.openxmlformats.org/spreadsheetml/2006/main">
  <c r="H58" i="30" l="1"/>
  <c r="P38" i="6"/>
  <c r="P23" i="6"/>
  <c r="F28" i="9"/>
  <c r="I51" i="14" l="1"/>
  <c r="I50" i="14"/>
  <c r="I49" i="14"/>
  <c r="I48" i="14"/>
  <c r="H8" i="34"/>
  <c r="C35" i="39" l="1"/>
  <c r="C29" i="39"/>
  <c r="C28" i="39"/>
  <c r="C25" i="39"/>
  <c r="C20" i="39"/>
  <c r="C14" i="39"/>
  <c r="C11" i="39"/>
  <c r="C10" i="39"/>
  <c r="C5" i="39"/>
  <c r="C19" i="39" l="1"/>
  <c r="C9" i="39" s="1"/>
  <c r="G7" i="31" l="1"/>
  <c r="H6" i="31"/>
  <c r="G17" i="32" l="1"/>
  <c r="I47" i="14"/>
  <c r="I46" i="14"/>
  <c r="F9" i="17" l="1"/>
  <c r="F6" i="17"/>
  <c r="F65" i="37" l="1"/>
  <c r="F64" i="37"/>
  <c r="F63" i="37"/>
  <c r="F62" i="37"/>
  <c r="F61" i="37"/>
  <c r="F60" i="37"/>
  <c r="F59" i="37"/>
  <c r="F58" i="37"/>
  <c r="F57" i="37"/>
  <c r="F56" i="37"/>
  <c r="F55" i="37"/>
  <c r="F54" i="37"/>
  <c r="F53" i="37"/>
  <c r="F52" i="37"/>
  <c r="F51" i="37"/>
  <c r="F50" i="37"/>
  <c r="F49" i="37"/>
  <c r="F48" i="37"/>
  <c r="F47" i="37"/>
  <c r="F46" i="37"/>
  <c r="F45" i="37"/>
  <c r="F44" i="37"/>
  <c r="F43" i="37"/>
  <c r="F42" i="37"/>
  <c r="F41"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13" i="37"/>
  <c r="F12" i="37"/>
  <c r="F11" i="37"/>
  <c r="F10" i="37"/>
  <c r="F9" i="37"/>
  <c r="F8" i="37"/>
  <c r="F7" i="37"/>
  <c r="F6" i="37"/>
  <c r="F5" i="37"/>
  <c r="F4" i="37"/>
  <c r="F3" i="37"/>
  <c r="C28" i="22"/>
  <c r="C27" i="22"/>
  <c r="E26" i="22"/>
  <c r="C26" i="22"/>
  <c r="C25" i="22"/>
  <c r="C24" i="22"/>
  <c r="C23" i="22"/>
  <c r="C22" i="22"/>
  <c r="C21" i="22"/>
  <c r="C20" i="22"/>
  <c r="C19" i="22"/>
  <c r="C18" i="22"/>
  <c r="E17" i="22"/>
  <c r="E16" i="22"/>
  <c r="C16" i="22" s="1"/>
  <c r="C23" i="27"/>
  <c r="D14" i="12" l="1"/>
  <c r="H7" i="34"/>
  <c r="H6" i="34"/>
  <c r="H9" i="34" s="1"/>
  <c r="G20" i="32"/>
  <c r="G19" i="32"/>
  <c r="G18" i="32"/>
  <c r="G16" i="32"/>
  <c r="G15" i="32"/>
  <c r="G14" i="32"/>
  <c r="G13" i="32"/>
  <c r="G12" i="32"/>
  <c r="G11" i="32"/>
  <c r="G10" i="32"/>
  <c r="G9" i="32"/>
  <c r="G8" i="32"/>
  <c r="G7" i="32"/>
  <c r="G6" i="32"/>
  <c r="G5" i="32"/>
  <c r="K63" i="14"/>
  <c r="K60" i="14"/>
  <c r="K59" i="14"/>
  <c r="I54" i="14"/>
  <c r="I53" i="14"/>
  <c r="I52" i="14"/>
  <c r="I45" i="14"/>
  <c r="I44" i="14"/>
  <c r="I43" i="14"/>
  <c r="I42" i="14"/>
  <c r="I41" i="14"/>
  <c r="I40" i="14"/>
  <c r="I39" i="14"/>
  <c r="I38" i="14"/>
  <c r="I37" i="14"/>
  <c r="I36" i="14"/>
  <c r="I35" i="14"/>
  <c r="I34" i="14"/>
  <c r="I33" i="14"/>
  <c r="I32" i="14"/>
  <c r="F32" i="14"/>
  <c r="G32" i="14" s="1"/>
  <c r="I31" i="14"/>
  <c r="I30" i="14"/>
  <c r="I29" i="14"/>
  <c r="I28" i="14"/>
  <c r="I27" i="14"/>
  <c r="I26" i="14"/>
  <c r="I25" i="14"/>
  <c r="I24" i="14"/>
  <c r="I23" i="14"/>
  <c r="I22" i="14"/>
  <c r="I21" i="14"/>
  <c r="I20" i="14"/>
  <c r="I19" i="14"/>
  <c r="I18" i="14"/>
  <c r="I17" i="14"/>
  <c r="I16" i="14"/>
  <c r="I15" i="14"/>
  <c r="I14" i="14"/>
  <c r="I13" i="14"/>
  <c r="I12" i="14"/>
  <c r="I11" i="14"/>
  <c r="I10" i="14"/>
  <c r="I9" i="14"/>
  <c r="I8" i="14"/>
  <c r="I7" i="14"/>
  <c r="I6" i="14"/>
  <c r="H11" i="33"/>
  <c r="H10" i="33"/>
  <c r="J9" i="13"/>
  <c r="J8" i="13"/>
  <c r="J7" i="13"/>
  <c r="J6" i="13"/>
  <c r="J10" i="13" l="1"/>
  <c r="I55" i="14"/>
  <c r="G21" i="32"/>
  <c r="F30" i="6" l="1"/>
  <c r="G30" i="6"/>
  <c r="H30" i="6"/>
  <c r="J30" i="6"/>
  <c r="K30" i="6"/>
  <c r="L30" i="6"/>
  <c r="F23" i="6"/>
  <c r="G23" i="6"/>
  <c r="H23" i="6"/>
  <c r="J23" i="6"/>
  <c r="K23" i="6"/>
  <c r="L23" i="6"/>
  <c r="F15" i="6"/>
  <c r="G15" i="6"/>
  <c r="H15" i="6"/>
  <c r="J15" i="6"/>
  <c r="K15" i="6"/>
  <c r="L15" i="6"/>
  <c r="F11" i="6"/>
  <c r="G11" i="6"/>
  <c r="H11" i="6"/>
  <c r="J11" i="6"/>
  <c r="J38" i="6" s="1"/>
  <c r="P37" i="6"/>
  <c r="O37" i="6"/>
  <c r="N37" i="6"/>
  <c r="E37" i="6"/>
  <c r="M37" i="6" s="1"/>
  <c r="P36" i="6"/>
  <c r="O36" i="6"/>
  <c r="N36" i="6"/>
  <c r="E36" i="6"/>
  <c r="M36" i="6" s="1"/>
  <c r="M14" i="6"/>
  <c r="E14" i="6"/>
  <c r="H38" i="6" l="1"/>
  <c r="G38" i="6"/>
  <c r="F38" i="6"/>
  <c r="C14" i="27"/>
  <c r="C15" i="27"/>
  <c r="C16" i="27"/>
  <c r="C17" i="27"/>
  <c r="C18" i="27"/>
  <c r="C19" i="27"/>
  <c r="C20" i="27"/>
  <c r="C13" i="27"/>
  <c r="E12" i="27"/>
  <c r="E11" i="27" s="1"/>
  <c r="C11" i="27" l="1"/>
  <c r="H62" i="33"/>
  <c r="H61" i="33"/>
  <c r="H60" i="33"/>
  <c r="H59" i="33"/>
  <c r="H58" i="33"/>
  <c r="H57" i="33"/>
  <c r="H56" i="33"/>
  <c r="H55" i="33"/>
  <c r="H54" i="33"/>
  <c r="H53" i="33"/>
  <c r="H52" i="33"/>
  <c r="H51" i="33"/>
  <c r="H50" i="33"/>
  <c r="H49" i="33"/>
  <c r="H48" i="33"/>
  <c r="H47" i="33"/>
  <c r="H46" i="33"/>
  <c r="H45" i="33"/>
  <c r="H44" i="33"/>
  <c r="H43" i="33"/>
  <c r="H42" i="33"/>
  <c r="H41" i="33"/>
  <c r="H40" i="33"/>
  <c r="H39" i="33"/>
  <c r="H38" i="33"/>
  <c r="H37" i="33"/>
  <c r="H36" i="33"/>
  <c r="H35" i="33"/>
  <c r="H34" i="33"/>
  <c r="H33" i="33"/>
  <c r="H32" i="33"/>
  <c r="H31" i="33"/>
  <c r="H30" i="33"/>
  <c r="H29" i="33"/>
  <c r="H28" i="33"/>
  <c r="H27" i="33"/>
  <c r="H26" i="33"/>
  <c r="H25" i="33"/>
  <c r="H24" i="33"/>
  <c r="H23" i="33"/>
  <c r="H22" i="33"/>
  <c r="H21" i="33"/>
  <c r="H20" i="33"/>
  <c r="H19" i="33"/>
  <c r="H18" i="33"/>
  <c r="H17" i="33"/>
  <c r="H16" i="33"/>
  <c r="H15" i="33"/>
  <c r="H14" i="33"/>
  <c r="H13" i="33"/>
  <c r="H12" i="33"/>
  <c r="H9" i="33"/>
  <c r="H8" i="33"/>
  <c r="H7" i="33"/>
  <c r="H6" i="33"/>
  <c r="H5" i="33"/>
  <c r="F12" i="29" l="1"/>
  <c r="F7" i="17" l="1"/>
  <c r="F8" i="17"/>
  <c r="F6" i="29"/>
  <c r="F7" i="29"/>
  <c r="F5" i="29" l="1"/>
  <c r="C22" i="27" l="1"/>
  <c r="F9" i="29"/>
  <c r="F10" i="29"/>
  <c r="F8" i="29" l="1"/>
  <c r="F13" i="29" s="1"/>
  <c r="E21" i="27" l="1"/>
  <c r="E6" i="27" s="1"/>
  <c r="C6" i="27" s="1"/>
  <c r="C21" i="27" l="1"/>
  <c r="O35" i="6" l="1"/>
  <c r="O30" i="6" s="1"/>
  <c r="N35" i="6"/>
  <c r="P35" i="6"/>
  <c r="P30" i="6" s="1"/>
  <c r="E35" i="6"/>
  <c r="M35" i="6" l="1"/>
  <c r="M34" i="6" l="1"/>
  <c r="M32" i="6"/>
  <c r="E34" i="6"/>
  <c r="E32" i="6"/>
  <c r="E26" i="6"/>
  <c r="E24" i="6"/>
  <c r="O24" i="6"/>
  <c r="N24" i="6"/>
  <c r="N26" i="6"/>
  <c r="O26" i="6"/>
  <c r="E25" i="6"/>
  <c r="M25" i="6" s="1"/>
  <c r="N25" i="6"/>
  <c r="O25" i="6"/>
  <c r="I26" i="6"/>
  <c r="I24" i="6"/>
  <c r="E29" i="6"/>
  <c r="E27" i="6"/>
  <c r="M27" i="6" s="1"/>
  <c r="E21" i="6"/>
  <c r="M21" i="6" s="1"/>
  <c r="E22" i="6"/>
  <c r="L12" i="6"/>
  <c r="L11" i="6" s="1"/>
  <c r="L38" i="6" s="1"/>
  <c r="K12" i="6"/>
  <c r="K11" i="6" s="1"/>
  <c r="K38" i="6" s="1"/>
  <c r="P12" i="6"/>
  <c r="P11" i="6" s="1"/>
  <c r="O12" i="6"/>
  <c r="O11" i="6" s="1"/>
  <c r="N12" i="6"/>
  <c r="N11" i="6" s="1"/>
  <c r="E17" i="6"/>
  <c r="E18" i="6"/>
  <c r="M18" i="6" s="1"/>
  <c r="E19" i="6"/>
  <c r="E16" i="6"/>
  <c r="E13" i="6"/>
  <c r="M13" i="6"/>
  <c r="N16" i="6"/>
  <c r="E12" i="6"/>
  <c r="N31" i="6"/>
  <c r="N30" i="6" s="1"/>
  <c r="E31" i="6"/>
  <c r="E30" i="6" s="1"/>
  <c r="P22" i="6"/>
  <c r="O22" i="6"/>
  <c r="N22" i="6"/>
  <c r="I22" i="6"/>
  <c r="P21" i="6"/>
  <c r="O21" i="6"/>
  <c r="N21" i="6"/>
  <c r="P27" i="6"/>
  <c r="O27" i="6"/>
  <c r="N27" i="6"/>
  <c r="O29" i="6"/>
  <c r="N29" i="6"/>
  <c r="O28" i="6"/>
  <c r="N28" i="6"/>
  <c r="E28" i="6"/>
  <c r="P18" i="6"/>
  <c r="O18" i="6"/>
  <c r="N18" i="6"/>
  <c r="O20" i="6"/>
  <c r="N20" i="6"/>
  <c r="O19" i="6"/>
  <c r="N19" i="6"/>
  <c r="I19" i="6"/>
  <c r="P17" i="6"/>
  <c r="O17" i="6"/>
  <c r="N17" i="6"/>
  <c r="I17" i="6"/>
  <c r="N23" i="6" l="1"/>
  <c r="E15" i="6"/>
  <c r="E11" i="6"/>
  <c r="N15" i="6"/>
  <c r="E23" i="6"/>
  <c r="O15" i="6"/>
  <c r="O23" i="6"/>
  <c r="O38" i="6" s="1"/>
  <c r="M29" i="6"/>
  <c r="P29" i="6"/>
  <c r="M17" i="6"/>
  <c r="I12" i="6"/>
  <c r="I11" i="6" s="1"/>
  <c r="M22" i="6"/>
  <c r="M24" i="6"/>
  <c r="M12" i="6"/>
  <c r="M11" i="6" s="1"/>
  <c r="M26" i="6"/>
  <c r="I20" i="6"/>
  <c r="I15" i="6" s="1"/>
  <c r="P19" i="6"/>
  <c r="P15" i="6" s="1"/>
  <c r="M31" i="6"/>
  <c r="M30" i="6" s="1"/>
  <c r="N38" i="6" l="1"/>
  <c r="E38" i="6"/>
  <c r="M19" i="6"/>
  <c r="M15" i="6" s="1"/>
  <c r="I31" i="6"/>
  <c r="I30" i="6" s="1"/>
  <c r="I28" i="6"/>
  <c r="I23" i="6" s="1"/>
  <c r="I38" i="6" l="1"/>
  <c r="P28" i="6"/>
  <c r="M28" i="6" l="1"/>
  <c r="M23" i="6" s="1"/>
  <c r="M38" i="6" s="1"/>
</calcChain>
</file>

<file path=xl/sharedStrings.xml><?xml version="1.0" encoding="utf-8"?>
<sst xmlns="http://schemas.openxmlformats.org/spreadsheetml/2006/main" count="1449" uniqueCount="789">
  <si>
    <t>TT</t>
  </si>
  <si>
    <t>KTV</t>
  </si>
  <si>
    <t>TRƯỜNG ĐẠI HỌC VINH</t>
  </si>
  <si>
    <t>Chức danh</t>
  </si>
  <si>
    <t>Lớp đảm nhận</t>
  </si>
  <si>
    <t>Học kỳ</t>
  </si>
  <si>
    <t>Ghi chú</t>
  </si>
  <si>
    <t>ĐHCQ</t>
  </si>
  <si>
    <t xml:space="preserve">CỘNG HÒA XÃ HỘI CHỦ NGHĨA VIỆT NAM                   </t>
  </si>
  <si>
    <t>ĐV  tính</t>
  </si>
  <si>
    <t>Số giờ chuẩn theo định mức</t>
  </si>
  <si>
    <t>Số giờ chuẩn được miễn</t>
  </si>
  <si>
    <t>Số giờ chuẩn còn phải đảm nhận</t>
  </si>
  <si>
    <t>Cộng</t>
  </si>
  <si>
    <t>Giờ GD</t>
  </si>
  <si>
    <t>Giờ NCKH</t>
  </si>
  <si>
    <t>Giờ HĐCM khác</t>
  </si>
  <si>
    <t>Đi học</t>
  </si>
  <si>
    <t>Kiêm nhiệm</t>
  </si>
  <si>
    <t>Khác</t>
  </si>
  <si>
    <t>Giờ giảng dạy</t>
  </si>
  <si>
    <t>Tổng số cán bộ của đơn vị:</t>
  </si>
  <si>
    <t>Cán bộ hành chính, văn phòng:</t>
  </si>
  <si>
    <t>I</t>
  </si>
  <si>
    <t>giờ</t>
  </si>
  <si>
    <t>II</t>
  </si>
  <si>
    <t>III</t>
  </si>
  <si>
    <t>IV</t>
  </si>
  <si>
    <t>V</t>
  </si>
  <si>
    <t>Hiệu trưởng</t>
  </si>
  <si>
    <t>Người tổng hợp</t>
  </si>
  <si>
    <t>Họ và tên</t>
  </si>
  <si>
    <t>Chức vụ</t>
  </si>
  <si>
    <t>TRƯỞNG ĐƠN VỊ</t>
  </si>
  <si>
    <t>Biểu 4</t>
  </si>
  <si>
    <t>STT</t>
  </si>
  <si>
    <t>Tên học phần thực hành thí nghiệm</t>
  </si>
  <si>
    <t xml:space="preserve">Trình độ, hình thức đào tạo </t>
  </si>
  <si>
    <t>Địa điểm đặt lớp</t>
  </si>
  <si>
    <t>Số kinh phí đề nghị cấp</t>
  </si>
  <si>
    <t>ĐHV</t>
  </si>
  <si>
    <t>BAN GIÁM HIỆU            PHÒNG KH-TC</t>
  </si>
  <si>
    <t>PHÒNG ĐÀO TẠO</t>
  </si>
  <si>
    <t>CỘNG HÒA XÃ HỘI CHỦ NGHĨA VIỆT NAM</t>
  </si>
  <si>
    <t>Độc lập - Tự do - Hạnh phúc</t>
  </si>
  <si>
    <t>Các nội dung cần mua sắm tài sản</t>
  </si>
  <si>
    <t>Đơn vị tính</t>
  </si>
  <si>
    <t>Thành tiền</t>
  </si>
  <si>
    <t>đồng</t>
  </si>
  <si>
    <t>Đồ dùng Văn phòng phẩm</t>
  </si>
  <si>
    <t>BAN GIÁM HIỆU                PHÒNG KH-TC</t>
  </si>
  <si>
    <t>Số lượng</t>
  </si>
  <si>
    <t>ĐVT</t>
  </si>
  <si>
    <t>cái</t>
  </si>
  <si>
    <t>cuộn</t>
  </si>
  <si>
    <t>Cái</t>
  </si>
  <si>
    <t>kg</t>
  </si>
  <si>
    <t>Quy cách</t>
  </si>
  <si>
    <t>lọ</t>
  </si>
  <si>
    <t>hộp</t>
  </si>
  <si>
    <t>Đơn giá dự kiến</t>
  </si>
  <si>
    <t>Nội dung</t>
  </si>
  <si>
    <t>Tổng kinh phí dự kiến</t>
  </si>
  <si>
    <t>BAN GIÁM HIỆU                       PHÒNG KH-TC</t>
  </si>
  <si>
    <t>Biểu 6</t>
  </si>
  <si>
    <t>Nội dung đào tạo, bồi dưỡng</t>
  </si>
  <si>
    <t>trong đó:</t>
  </si>
  <si>
    <t>Tổng cộng:</t>
  </si>
  <si>
    <t>Đơn vị tính: Nghìn đồng</t>
  </si>
  <si>
    <t>Học phí</t>
  </si>
  <si>
    <t>Lệ phí</t>
  </si>
  <si>
    <t>Dịch vụ</t>
  </si>
  <si>
    <t>Tổng hợp các khoản thu:</t>
  </si>
  <si>
    <t>ĐVT: Nghìn đồng</t>
  </si>
  <si>
    <t>Bình quân /tháng</t>
  </si>
  <si>
    <t>Số tháng</t>
  </si>
  <si>
    <t>Chi cho con người</t>
  </si>
  <si>
    <t>Chi cho chuyên môn</t>
  </si>
  <si>
    <t>Tiền điện, tiền nước, vệ sinh, xăng dầu</t>
  </si>
  <si>
    <t>Biểu 5.2</t>
  </si>
  <si>
    <t>Số tiền</t>
  </si>
  <si>
    <t>Các khoản thu khác</t>
  </si>
  <si>
    <t>C - CHÊNH LỆCH THU CHI</t>
  </si>
  <si>
    <t>Công cụ dụng cụ</t>
  </si>
  <si>
    <t>Vật tư tiêu hao</t>
  </si>
  <si>
    <t>Hóa chất</t>
  </si>
  <si>
    <t>Mẫu vật</t>
  </si>
  <si>
    <t>ram</t>
  </si>
  <si>
    <t>Diễn giải về mục đích sử dụng</t>
  </si>
  <si>
    <t>Biểu 5.1</t>
  </si>
  <si>
    <t>Biểu 5.3</t>
  </si>
  <si>
    <t>Biểu 5.4</t>
  </si>
  <si>
    <t>Biểu 5.5</t>
  </si>
  <si>
    <t>Số CBGD kiêm nhiệm</t>
  </si>
  <si>
    <t>Biểu 8 - Khoản thu</t>
  </si>
  <si>
    <t>Biểu 10 - Thu - chi</t>
  </si>
  <si>
    <t>Biểu 5</t>
  </si>
  <si>
    <t>Biểu 2</t>
  </si>
  <si>
    <t>Số tiết TH</t>
  </si>
  <si>
    <t>Biểu 3</t>
  </si>
  <si>
    <t>Danh mục đề nghị</t>
  </si>
  <si>
    <t>Tổng toàn đơn vị</t>
  </si>
  <si>
    <t>Dập ghim nhỏ</t>
  </si>
  <si>
    <t>Dập ghim loại vừa</t>
  </si>
  <si>
    <t>Tồn kho</t>
  </si>
  <si>
    <t>SL cần bổ sung</t>
  </si>
  <si>
    <t>Đơn giá (dự kiến)</t>
  </si>
  <si>
    <t>Thành tiền (dự kiến)</t>
  </si>
  <si>
    <t xml:space="preserve">Đơn giá </t>
  </si>
  <si>
    <t xml:space="preserve">Thành tiền </t>
  </si>
  <si>
    <t>Tổng toàn ĐV</t>
  </si>
  <si>
    <t>A</t>
  </si>
  <si>
    <t>CÁC KHOẢN THU</t>
  </si>
  <si>
    <t>CS</t>
  </si>
  <si>
    <t>BAN QUẢN LÝ CƠ SỞ II</t>
  </si>
  <si>
    <t>Chức danh,
nhiệm vụ</t>
  </si>
  <si>
    <t>Công tác chuyên môn</t>
  </si>
  <si>
    <t>Nguyễn Anh Chương</t>
  </si>
  <si>
    <t>Trần Anh Tuấn</t>
  </si>
  <si>
    <t>Nguyễn Thị Thanh Quyên</t>
  </si>
  <si>
    <t>Nguyễn Thị Thanh Ngân</t>
  </si>
  <si>
    <t>Lê Công Việt</t>
  </si>
  <si>
    <t>Phan Hữu Tiệp</t>
  </si>
  <si>
    <t>Nguyễn Thị Đạm</t>
  </si>
  <si>
    <t>Hoàng Thị Hằng</t>
  </si>
  <si>
    <t>Bùi Tuấn An</t>
  </si>
  <si>
    <t>Trần Hữu Trí</t>
  </si>
  <si>
    <t>Nguyễn Đức Thông</t>
  </si>
  <si>
    <t>Đặng Thị Ngọc</t>
  </si>
  <si>
    <t>Nguyễn Thị Phượng</t>
  </si>
  <si>
    <t>Bùi Trọng Dương</t>
  </si>
  <si>
    <t>Phan Thị Giang</t>
  </si>
  <si>
    <t>Phạm Anh Đức</t>
  </si>
  <si>
    <t>Đinh Bạt Dũng</t>
  </si>
  <si>
    <t>Hà Thị Hải</t>
  </si>
  <si>
    <t>Nguyễn Hữu Hà</t>
  </si>
  <si>
    <t>Nhân viên y tế</t>
  </si>
  <si>
    <t>Kỹ thuật viên</t>
  </si>
  <si>
    <t xml:space="preserve">Chuyên viên </t>
  </si>
  <si>
    <t>Cán sự</t>
  </si>
  <si>
    <t>Chuyên viên</t>
  </si>
  <si>
    <t>Kỹ sư</t>
  </si>
  <si>
    <t>Nhân viên</t>
  </si>
  <si>
    <t>(TS. Nguyễn Anh Chương - Trưởng Ban)</t>
  </si>
  <si>
    <t>Trưởng Ban</t>
  </si>
  <si>
    <t>CV</t>
  </si>
  <si>
    <t>VP Khoa GDQP</t>
  </si>
  <si>
    <t>Tổng số giờ hoạt động toàn Ban QLCSII</t>
  </si>
  <si>
    <t>Y sĩ</t>
  </si>
  <si>
    <t>ThS. Nguyễn Thị Thanh Quyên</t>
  </si>
  <si>
    <t>TS. Nguyễn Anh Chương</t>
  </si>
  <si>
    <t>Văn phòng Ban</t>
  </si>
  <si>
    <t>Cuộn</t>
  </si>
  <si>
    <t>Kg</t>
  </si>
  <si>
    <t xml:space="preserve">    BAN QUẢN LÝ CƠ SỞ II</t>
  </si>
  <si>
    <t xml:space="preserve"> TS. Nguyễn Anh Chương</t>
  </si>
  <si>
    <t xml:space="preserve">  BAN  QUẢN LÝ CƠ SỞ II</t>
  </si>
  <si>
    <t>Ban Lãnh đạo Ban Quản lý cơ sở II: 02</t>
  </si>
  <si>
    <t>Số sinh viên dự kiến</t>
  </si>
  <si>
    <t>Định mức thu</t>
  </si>
  <si>
    <t>Thu theo định mức của Nhà trường</t>
  </si>
  <si>
    <t>Số tháng (đợt học)</t>
  </si>
  <si>
    <t>Tiền điện nước (TTGDQP, Làng sinh viên)</t>
  </si>
  <si>
    <t>Tiền cho thuê quân phục, giặt là…</t>
  </si>
  <si>
    <t>TRƯỞNG BAN QUẢN LÝ CƠ SỞ II</t>
  </si>
  <si>
    <t xml:space="preserve">  TRƯỜNG ĐẠI HỌC VINH</t>
  </si>
  <si>
    <t>Biểu 9</t>
  </si>
  <si>
    <t>Bình quân/tháng</t>
  </si>
  <si>
    <t xml:space="preserve"> B - CÁC KHOẢN CHI</t>
  </si>
  <si>
    <t>Lương, phụ cấp lương, phụ cấp thâm niên (mức tính BHXH)</t>
  </si>
  <si>
    <t>1.1</t>
  </si>
  <si>
    <t>Các khoản chi lương tăng thêm, phúc lợi, lễ tết</t>
  </si>
  <si>
    <t>1.3</t>
  </si>
  <si>
    <t>Các khoản đóng góp ( BHXH, BHYT, BHTN, KP công đoàn)</t>
  </si>
  <si>
    <t>Chi khác</t>
  </si>
  <si>
    <t>Tiếp khách</t>
  </si>
  <si>
    <t xml:space="preserve">      ĐƠN VỊ: BAN QUẢN LÝ CƠ SỞ II</t>
  </si>
  <si>
    <t>Phó  Trưởng Ban</t>
  </si>
  <si>
    <t xml:space="preserve">Mua sắm vật tư thiết bị phục vụ công tác chuyên môn </t>
  </si>
  <si>
    <t>Mua sắm bảo hộ lao động</t>
  </si>
  <si>
    <t>Tập huấn nâng cao chất lượng, trình độ chuyên môn</t>
  </si>
  <si>
    <t>Hoạt động thực hành thí nghiệm</t>
  </si>
  <si>
    <t>Phó Trưởng ban</t>
  </si>
  <si>
    <t>Tổng tiền</t>
  </si>
  <si>
    <t>Tổng hợp cả năm học</t>
  </si>
  <si>
    <t>Dự kiến
 số lần
 tổ chức/ năm</t>
  </si>
  <si>
    <t>Nội dung hoạt động giáo dục, đào tạo</t>
  </si>
  <si>
    <t>Địa điểm đặt lớp (trong trường hay ngoài Trường)</t>
  </si>
  <si>
    <t>Hoạt động tại học kỳ</t>
  </si>
  <si>
    <t>Số tín chỉ (hoặc số tiết giảng dạy)</t>
  </si>
  <si>
    <t>Tổ bộ môn Thủy sản và chăn nuôi</t>
  </si>
  <si>
    <t>Tổng cộng</t>
  </si>
  <si>
    <t>Tổ THTN - TV</t>
  </si>
  <si>
    <t>Theo ĐM KTKT 
và số lớp TH</t>
  </si>
  <si>
    <t>Hoạt động giáo dực tư tưởng chính trị VHVN, Hội nghị, hội thảo</t>
  </si>
  <si>
    <t>HIỆU TRƯỞNG</t>
  </si>
  <si>
    <t>Phòng KH - TC thu</t>
  </si>
  <si>
    <t>Lãnh đạo phụ trách chung; Giảng dạy.</t>
  </si>
  <si>
    <t>Phụ trách hoạt động thực hành thí nghiệm</t>
  </si>
  <si>
    <t>Hatari</t>
  </si>
  <si>
    <t>Dự trù
 kinh phí</t>
  </si>
  <si>
    <t>Dự kiến
 thời gian
tổ chức</t>
  </si>
  <si>
    <t>Hội diễn văn nghệ "Hát về người Giáo viên nhân dân" chào mừng ngày Nhà giáo Việt Nam 20/11</t>
  </si>
  <si>
    <t>BAN GIÁM HIỆU                           PHÒNG KH -TC</t>
  </si>
  <si>
    <t xml:space="preserve">Cuốc </t>
  </si>
  <si>
    <t>BAN GIÁM HIỆU</t>
  </si>
  <si>
    <t>PHÒNG KH -TC</t>
  </si>
  <si>
    <t xml:space="preserve">Lưỡi sắt , cán dài 1,5m, </t>
  </si>
  <si>
    <t>Cào</t>
  </si>
  <si>
    <t>Cuốc chim</t>
  </si>
  <si>
    <t>Lưỡi vừa</t>
  </si>
  <si>
    <t>5 răng, cán dài 1,5m</t>
  </si>
  <si>
    <t>Thuổng</t>
  </si>
  <si>
    <t>Xẻng đào đất</t>
  </si>
  <si>
    <t>Vên xúc đất</t>
  </si>
  <si>
    <t>Lưỡi sắt, cán dài 1,5m</t>
  </si>
  <si>
    <t xml:space="preserve">Lưỡi sắt dày , cán  dài 1,5m, </t>
  </si>
  <si>
    <t xml:space="preserve">Lưỡi nhỏ, cán dài 1,5m, </t>
  </si>
  <si>
    <t>Bàn vét</t>
  </si>
  <si>
    <t>Dao phát</t>
  </si>
  <si>
    <t>Dài 50cm</t>
  </si>
  <si>
    <t>Liềm cắt cỏ</t>
  </si>
  <si>
    <t>Chổi tre</t>
  </si>
  <si>
    <t>Cán dài 1,5m</t>
  </si>
  <si>
    <t>Xe rùa</t>
  </si>
  <si>
    <t>Kềm</t>
  </si>
  <si>
    <t>Kềm đa năng</t>
  </si>
  <si>
    <t>Ô doa tưới cây</t>
  </si>
  <si>
    <t>Chất liệu: Tôn, 5 lít</t>
  </si>
  <si>
    <t>Dây thép</t>
  </si>
  <si>
    <t>1.0 - 1.5mm</t>
  </si>
  <si>
    <t>PHÒNG KH - TC</t>
  </si>
  <si>
    <t>Người lập</t>
  </si>
  <si>
    <t>Biểu 5.6</t>
  </si>
  <si>
    <t>Dụng cụ lao động phục vụ tăng gia sản xuất, Chủ nhật Xanh</t>
  </si>
  <si>
    <t>Mua sắm vật dụng phòng thờ, am thờ và lễ nghi hàng tháng</t>
  </si>
  <si>
    <t xml:space="preserve">   BAN QUẢN LÝ CƠ SỞ II</t>
  </si>
  <si>
    <t>Vật tư tiêu hao phòng KTX sinh viên</t>
  </si>
  <si>
    <t>Vật tư tiêu hao phòng học</t>
  </si>
  <si>
    <t>Mua sắm, sửa chữa nhỏ</t>
  </si>
  <si>
    <t>Biểu 5.7</t>
  </si>
  <si>
    <t xml:space="preserve">  Biểu 5.1</t>
  </si>
  <si>
    <t>Mỗi năm có 3 kỳ học</t>
  </si>
  <si>
    <t>Tiến sĩ</t>
  </si>
  <si>
    <t>Cử nhân</t>
  </si>
  <si>
    <t>Thạc sĩ</t>
  </si>
  <si>
    <t>Cao đẳng</t>
  </si>
  <si>
    <t>Trung cấp</t>
  </si>
  <si>
    <t>Tổ công tác và họ tên CB</t>
  </si>
  <si>
    <t>Trưởng ban</t>
  </si>
  <si>
    <t xml:space="preserve">Phụ trách quản trị cơ sở vật chất, điện nước,sửa chữa nhỏ tại CSII
</t>
  </si>
  <si>
    <t>Chuyên viên -Tổ trưởng Tổ Quản lý sinh viên - Chủ tịch CĐBP</t>
  </si>
  <si>
    <t>Kỹ thuật viên -Tổ trưởng Tổ Văn phòng - Thực hành - Thí nghiệm; UV BCHCĐ Bộ phận</t>
  </si>
  <si>
    <t>Phụ trách hoạt động thực hành thí nghiệm, văn phòng.</t>
  </si>
  <si>
    <t>Kỹ thuật viên -Tổ trưởng Tổ Quản trị - Dịch vụ; Phó Chủ tịch CĐ Bộ phận</t>
  </si>
  <si>
    <t>Trợ lý Quản lý sinh viên Viện NN&amp;TN</t>
  </si>
  <si>
    <t>Tổ công tác</t>
  </si>
  <si>
    <t>Tổ VP - TH- TN</t>
  </si>
  <si>
    <t>Tổ QT - DV</t>
  </si>
  <si>
    <t>Tổ QLSV</t>
  </si>
  <si>
    <t xml:space="preserve">Phụ trách công tác HSSV; Tham mưu, tổ chức các hoạt động chính trị, tư tưởng, văn hóa, văn nghệ cho sinh viên tại Cơ sở II; Thu kinh phí nhập học GDQP, điện, nước, tiền ở của sinh viên tại KTX; Viết tin bài cho subsite của đơn vị </t>
  </si>
  <si>
    <t>Quản lý sinh viên học GDQP-AN;  Đảm nhận nhiệm vụ truyền thông của đơn vị; Trực Nội trú tại Làng Sinh viên; Hỗ trợ các công tác phục vụ sinh viên khi có yêu cầu.</t>
  </si>
  <si>
    <t>Quản lý sinh viên học GDQP-AN; Phụ trách Lễ tân, khánh tiết; Trực Nội trú tại Làng Sinh viên;Tham gia các hoạt động phục vụ, hỗ trợ sinh viên khi có yêu cầu</t>
  </si>
  <si>
    <t>Phụ trách công tác an ninh, dịch vụ, vệ sinh, cơ sở vật chất, nội trú, kỷ luật lao động của đơn vị.</t>
  </si>
  <si>
    <t>Thủ kho vũ khí, quân trang, quân dụng; Cấp phát quân trang, quân phục cho sinh viên học GDQP-AN tại Cơ sở II; Tham gia các hoạt động phục vụ, hỗ trợ sinh viên khi có yêu cầu.</t>
  </si>
  <si>
    <t>Phụ trách công tác đảm bảo sức khỏe, tham khám ban đầu cho cán bộ, sinh viên tại CSII; Kiểm tra, giám sát đảm bảo AT VSTP tại Nhà ăn</t>
  </si>
  <si>
    <t>Tổ Quản lý sinh viên</t>
  </si>
  <si>
    <t xml:space="preserve"> Cán bộ quản lý</t>
  </si>
  <si>
    <t>Tổ Hành chính - Thực hành - Thí nghiệm</t>
  </si>
  <si>
    <t>VP Viện NN&amp;TN</t>
  </si>
  <si>
    <t>Tổ Quản trị, Dịch vụ</t>
  </si>
  <si>
    <t>Tổ trưởng - CT CĐBP</t>
  </si>
  <si>
    <t>Tổ trưởng UV BCH CĐBP</t>
  </si>
  <si>
    <t>Tổ trưởng - PCT CĐBP</t>
  </si>
  <si>
    <t>TL QLSV Viện NN&amp;TN</t>
  </si>
  <si>
    <t>TL QLSV Khoa GDQP</t>
  </si>
  <si>
    <t xml:space="preserve"> đồng</t>
  </si>
  <si>
    <t>NGƯỜI TỔNG HỢP</t>
  </si>
  <si>
    <t>Đơn vị tính: nghìn đồng</t>
  </si>
  <si>
    <t>Công tác thực hành thí nghiệm</t>
  </si>
  <si>
    <t>Bộ môn: Khoa học cây trồng</t>
  </si>
  <si>
    <t>Công nghệ sinh học thực vật</t>
  </si>
  <si>
    <t>Công nghệ sau thu hoạch</t>
  </si>
  <si>
    <t>Kỹ thuật tưới tiêu</t>
  </si>
  <si>
    <t>Kỹ thuật trồng cây công nghiệp</t>
  </si>
  <si>
    <t>Kỹ thuật trồng cây lương thực</t>
  </si>
  <si>
    <t>Kiểm soát bệnh cây nông nghiệp</t>
  </si>
  <si>
    <t>Kiểm soát côn trùng nông nghiệp</t>
  </si>
  <si>
    <t>Kỹ thuật trồng cây ăn quả</t>
  </si>
  <si>
    <t>Kỹ thuật trồng rau ứng dụng công nghệ cao</t>
  </si>
  <si>
    <t>Quản lý tổng hợp dịch hại cây trồng</t>
  </si>
  <si>
    <t>Khoa học đất</t>
  </si>
  <si>
    <t>Di truyền và chọn giống cây trồng</t>
  </si>
  <si>
    <t>Dinh dưỡng cây trồng</t>
  </si>
  <si>
    <t>Hóa sinh và sinh lý thực vật</t>
  </si>
  <si>
    <t>Vi sinh vật nông nghiệp</t>
  </si>
  <si>
    <t>59 TS</t>
  </si>
  <si>
    <t>58 TS</t>
  </si>
  <si>
    <t>59 CN</t>
  </si>
  <si>
    <t>Tổ bộ môn QLTN&amp;MT</t>
  </si>
  <si>
    <t>Tên đơn vị : BAN QUẢN LÝ CƠ SỞ II</t>
  </si>
  <si>
    <t xml:space="preserve">cái </t>
  </si>
  <si>
    <t xml:space="preserve">                                                                                                                   TS. Nguyễn Anh Chương               Nguyễn Thị Thanh Quyên</t>
  </si>
  <si>
    <t xml:space="preserve">                   TS. Nguyễn Anh Chương         </t>
  </si>
  <si>
    <t>Các hội nghị, diễn đàn</t>
  </si>
  <si>
    <t>Các hoạt động văn hóa, văn nghệ, thể dục thể thao</t>
  </si>
  <si>
    <t>Theo chủ điểm</t>
  </si>
  <si>
    <t>Người</t>
  </si>
  <si>
    <t>Theo KH của NT</t>
  </si>
  <si>
    <t xml:space="preserve"> Trưởng đơn vị</t>
  </si>
  <si>
    <t>Trưởng đơn vị</t>
  </si>
  <si>
    <t xml:space="preserve">            Trưởng đơn vị</t>
  </si>
  <si>
    <t>Lễ tổng kết cho sinh viên khóa 59, 60 học một học kỳ tại Cơ sở II</t>
  </si>
  <si>
    <t>Theo kỳ học</t>
  </si>
  <si>
    <t>Hà Thị  Thanh Hải</t>
  </si>
  <si>
    <t>Kéo cắt tỉa cây</t>
  </si>
  <si>
    <t>Loại to</t>
  </si>
  <si>
    <t>Cả năm học</t>
  </si>
  <si>
    <t>Sinh viên các khoa viện học một học kỳ tại CS2</t>
  </si>
  <si>
    <t>Sinh viên Viện NN&amp;TN</t>
  </si>
  <si>
    <t>Sinh viên học GDQP -AN; GDTC theo tín chỉ</t>
  </si>
  <si>
    <t>Sinh viên khoa GDQP</t>
  </si>
  <si>
    <t>Sinh viên khoa GDTC</t>
  </si>
  <si>
    <t xml:space="preserve">Nội dung các khoản thu </t>
  </si>
  <si>
    <t>Thu theo
 Hợp đồng ký kết</t>
  </si>
  <si>
    <t>Nghệ An, ngày 25  tháng 7 năm 2019</t>
  </si>
  <si>
    <t xml:space="preserve">Tổ VP - TH - TV </t>
  </si>
  <si>
    <t>Tổ  Quản trị, Dịch vụ</t>
  </si>
  <si>
    <t xml:space="preserve">Giấy A4 ngoại 70g/m2 </t>
  </si>
  <si>
    <t>Giấy A4 màu 70g/m2</t>
  </si>
  <si>
    <t>Giây đeo phù hiệu</t>
  </si>
  <si>
    <t>Giấy nhắc việc 3x2</t>
  </si>
  <si>
    <t>tập</t>
  </si>
  <si>
    <t>Giấy nhắc việc 3x3</t>
  </si>
  <si>
    <t>Giấy nhắc việc 3x5</t>
  </si>
  <si>
    <t>Giấy nhắc việc nhiều màu</t>
  </si>
  <si>
    <t>Giấy nhớ nilông màu</t>
  </si>
  <si>
    <t>Túi cúc A4 Flex Office</t>
  </si>
  <si>
    <t>Bút bi xanh Thiên Long (TL-Metal TL-036 0.7mm)</t>
  </si>
  <si>
    <t>Bút bi Thiên Long TL-023</t>
  </si>
  <si>
    <t>Bút chì</t>
  </si>
  <si>
    <t>Bút chữ A (xanh, đen, đỏ)</t>
  </si>
  <si>
    <t>Bút lông dầu Thiên Long (TL-market PM-09)</t>
  </si>
  <si>
    <t>Bút nhớ dòng màu</t>
  </si>
  <si>
    <t>Bút xoá màu trắng</t>
  </si>
  <si>
    <t>Bút Q7 Gel Pen xanh, đỏ</t>
  </si>
  <si>
    <t>Cặp hộp 3cm (Deli 5602)</t>
  </si>
  <si>
    <t>Cặp hộp 5,5cm (Deli 5602)</t>
  </si>
  <si>
    <t>Cặp trình ký có logo</t>
  </si>
  <si>
    <t>Cặp hộp TM 10F</t>
  </si>
  <si>
    <t>Keo nước Thiên Long</t>
  </si>
  <si>
    <t>Keo khô Thiên Long</t>
  </si>
  <si>
    <t>Băng dán 2 mặt</t>
  </si>
  <si>
    <t>Băng dán niêm phong</t>
  </si>
  <si>
    <t xml:space="preserve">Băng dán gáy </t>
  </si>
  <si>
    <t>Đinh ghim  23/6; 23/8; 23/10; 23/13</t>
  </si>
  <si>
    <t>Đinh ghim Plus cỡ 10</t>
  </si>
  <si>
    <t>Đinh ghim bảng báo</t>
  </si>
  <si>
    <t>Ghim dắt màu Deli</t>
  </si>
  <si>
    <t>Kẹp clip 19mm</t>
  </si>
  <si>
    <t>Kẹp clip 25mm</t>
  </si>
  <si>
    <t>Kẹp clip 32mm</t>
  </si>
  <si>
    <t>Kẹp clip 41mm</t>
  </si>
  <si>
    <t>Kẹp clip 51mm</t>
  </si>
  <si>
    <t>Kẹp clip nhiều màu 19mm</t>
  </si>
  <si>
    <t>Kẹp clip nhiều màu 25mm</t>
  </si>
  <si>
    <t>Kẹp clip nhiều màu 32mm</t>
  </si>
  <si>
    <t>Hộp ghim loại vừa 24/6</t>
  </si>
  <si>
    <t>Hộp ghim loại nhỏ cỡ 10</t>
  </si>
  <si>
    <t>Dao rọc giấy SDI nhỏ 0404</t>
  </si>
  <si>
    <t>Dao rọc giấy SDI to 0423</t>
  </si>
  <si>
    <t>Kéo thường</t>
  </si>
  <si>
    <t>Dao cắt</t>
  </si>
  <si>
    <t>Sổ công tác loại vừa (MCK8)</t>
  </si>
  <si>
    <t>quyển</t>
  </si>
  <si>
    <t>Sổ ghi nhớ D3</t>
  </si>
  <si>
    <t>Bìa màu A4</t>
  </si>
  <si>
    <t>Tẩy</t>
  </si>
  <si>
    <t>Thước kẻ</t>
  </si>
  <si>
    <t>Pin tiểu Maxell</t>
  </si>
  <si>
    <t>cặp</t>
  </si>
  <si>
    <t>Hộp đựng bút HR</t>
  </si>
  <si>
    <t>Giá đựng tài liệu 3 tầng Deli</t>
  </si>
  <si>
    <t>Bút Japan Pentel Liqiud 0,7mm</t>
  </si>
  <si>
    <t>Dây buộc</t>
  </si>
  <si>
    <t>Biên lai thu tiền theo mẫu C38 - BB (ĐHV)</t>
  </si>
  <si>
    <t>Quyển</t>
  </si>
  <si>
    <t xml:space="preserve">Phụ trách  công tác văn phòng Trung tâm/Khoa  GDQP </t>
  </si>
  <si>
    <t>Phụ trách hoạt động thực tập của sinh viên tại Trại Nông học</t>
  </si>
  <si>
    <t xml:space="preserve">Phụ trách  công tác văn phòng Viện NN&amp;TN 
</t>
  </si>
  <si>
    <t>Định mức giờ/năm</t>
  </si>
  <si>
    <t>Tổng giờ theo định mức</t>
  </si>
  <si>
    <t>SỐ GIỜ HOẠT ĐỘNG CHUẨN CỦA CÁN BỘ BAN QUẢN LÝ CƠ SỞ II</t>
  </si>
  <si>
    <t>Hoạt động giáo dục tư tưởng chính trị VHVN, Hội nghị,
 hội thảo</t>
  </si>
  <si>
    <t xml:space="preserve">
Tổ HC - TH- TN
</t>
  </si>
  <si>
    <t xml:space="preserve">
Tổ  QT,DV
</t>
  </si>
  <si>
    <t>Xe đẩy xây dựng</t>
  </si>
  <si>
    <t>Tổ trưởng -CT CĐBP</t>
  </si>
  <si>
    <t>Tổ trưởng- UV BCH CĐBP</t>
  </si>
  <si>
    <t>Ban QLCS II thu, nạp về Phòng KH - TC theo quy định.</t>
  </si>
  <si>
    <t xml:space="preserve"> TỔNG HỢP KÊ KHAI KẾ HOẠCH GIỜ HOẠT ĐỘNG PHỤC VỤ ĐÀO TẠO 
Năm học 2020 - 2021</t>
  </si>
  <si>
    <t>UV BCH Đảng bộ Trường; Thư ký Hội đồng Trường; Trưởng đơn vị; Bí thư chi bộ; Giảng viên Viện SPXH</t>
  </si>
  <si>
    <t>Nguyễn Lê Quang</t>
  </si>
  <si>
    <t>Phó Trưởng đơn vị</t>
  </si>
  <si>
    <t>Phụ trách công tác HSSV; lễ tân, khánh tiết….</t>
  </si>
  <si>
    <t>Nguyễn Ngọc Tú</t>
  </si>
  <si>
    <t>Trực Nội trú tại Làng Sinh viên;Tham gia các hoạt động phục vụ, hỗ trợ sinh viên khi có yêu cầu</t>
  </si>
  <si>
    <t>Trực Nội trú tại Làng Sinh viên; Tham gia các hoạt động phục vụ, hỗ trợ sinh viên khi có yêu cầu.</t>
  </si>
  <si>
    <t>Nguyễn Mạnh Hùng</t>
  </si>
  <si>
    <t>Trần Quyết Thắng</t>
  </si>
  <si>
    <t>Trực đóng, mở cửa tại xưởng Thực hành Ô tô (Viện KT&amp;CN); Trực Nội trú tại Làng Sinh viên; Tham gia các hoạt động phục vụ, hỗ trợ sinh viên khi có yêu cầu;</t>
  </si>
  <si>
    <t>Trực Nội trú tại Làng Sinh viên; Phục vụ  công tác kiểm kê, sửa chữa nhỏ tại CSII; Tham gia các hoạt động phục vụ, hỗ trợ sinh viên khi có yêu cầu;</t>
  </si>
  <si>
    <t>Quản trị cơ sở vật chất, điện nước; Sữa chữa nhỏ tại CSII;
Tham gia các hoạt động phục vụ, hỗ trợ sinh viên khi có yêu cầu.</t>
  </si>
  <si>
    <t>Nghệ An, ngày 21 tháng 8 năm 2020</t>
  </si>
  <si>
    <t>GS. TS Nguyễn Huy Bằng</t>
  </si>
  <si>
    <t xml:space="preserve"> ( 2 PTB, 1 CTCĐ, 3VP K, 2 TLQLSV, 2 ĐĐT, 2 thủ kho, 4 thực hành thí nghiệm, 2 quản trị, 4 trực nội trú, 1 y sĩ)</t>
  </si>
  <si>
    <t xml:space="preserve">Trần Quyết Thắng </t>
  </si>
  <si>
    <t>NV</t>
  </si>
  <si>
    <t>50 môn, 65 lớp TH</t>
  </si>
  <si>
    <t>Nghệ An, ngày 20 tháng 8 năm 2020</t>
  </si>
  <si>
    <t>K59 NH</t>
  </si>
  <si>
    <t>K61 NLNMT</t>
  </si>
  <si>
    <t>K60 NH</t>
  </si>
  <si>
    <t xml:space="preserve"> Động vật thủy sinh </t>
  </si>
  <si>
    <t>60 TS</t>
  </si>
  <si>
    <t xml:space="preserve"> Sinh lý động vật thủy sản</t>
  </si>
  <si>
    <t xml:space="preserve">  Thực vật thủy sinh </t>
  </si>
  <si>
    <t xml:space="preserve">  Vi sinh vật thủy sản</t>
  </si>
  <si>
    <t xml:space="preserve">  Giải phẫu vật nuôi</t>
  </si>
  <si>
    <t>60 CN</t>
  </si>
  <si>
    <t xml:space="preserve">  Sinh lý động vật</t>
  </si>
  <si>
    <t xml:space="preserve">  Dinh dưỡng vật nuôi</t>
  </si>
  <si>
    <t xml:space="preserve">  Vi sinh vật chăn nuôi</t>
  </si>
  <si>
    <t xml:space="preserve">  Kỹ thuật sản xuất giống và nuôi cá nước ngọt</t>
  </si>
  <si>
    <t xml:space="preserve">  Bệnh động vật thủy sản</t>
  </si>
  <si>
    <t xml:space="preserve">  Cơ sở di truyền và chọn giống động vật thủy sản</t>
  </si>
  <si>
    <t xml:space="preserve">  Dinh dưỡng và thức ăn động vật thủy sản</t>
  </si>
  <si>
    <t xml:space="preserve">   Quản lí môi trường nuôi động vật thủy sản</t>
  </si>
  <si>
    <t xml:space="preserve">  Kỹ thuật sản xuất giống và nuôi cá biển</t>
  </si>
  <si>
    <t xml:space="preserve">  Kỹ thuật sản xuất giống và nuôi giáp xác</t>
  </si>
  <si>
    <t xml:space="preserve">   Di truyền động vật</t>
  </si>
  <si>
    <t xml:space="preserve">  Thú y cơ bản</t>
  </si>
  <si>
    <t xml:space="preserve">  Thức ăn chăn nuôi</t>
  </si>
  <si>
    <t xml:space="preserve">  Chọn và nhân giống vật nuôi</t>
  </si>
  <si>
    <t xml:space="preserve">  Bệnh truyền nhiễm thú y</t>
  </si>
  <si>
    <t xml:space="preserve">  Vệ sinh chăn nuôi</t>
  </si>
  <si>
    <t xml:space="preserve">  Chăn nuôi lợn</t>
  </si>
  <si>
    <t xml:space="preserve">   Chăn nuôi trâu bò</t>
  </si>
  <si>
    <t xml:space="preserve">   Chăn nuôi gia cầm</t>
  </si>
  <si>
    <t xml:space="preserve">   Công nghệ sinh sản vật nuôi</t>
  </si>
  <si>
    <t xml:space="preserve">   Kỹ thuật sản xuất giống và nuôi động vật thân mềm</t>
  </si>
  <si>
    <t>An toàn thực phẩm</t>
  </si>
  <si>
    <t>58 Chăn nuôi</t>
  </si>
  <si>
    <t>Đánh giá chất lượng đất nước không khí</t>
  </si>
  <si>
    <t>ĐH</t>
  </si>
  <si>
    <t>K59 QLTN&amp;MT</t>
  </si>
  <si>
    <t>Trong trường</t>
  </si>
  <si>
    <t>Ứng dụng GIS và Viễn thám</t>
  </si>
  <si>
    <t>Hỗ trợ nâng cấp phần mền</t>
  </si>
  <si>
    <t>Môn đại cương</t>
  </si>
  <si>
    <t>Sinh đại cương (TV)</t>
  </si>
  <si>
    <t>Sinh đại cương (ĐV)</t>
  </si>
  <si>
    <t>Hóa đại cương</t>
  </si>
  <si>
    <t>Nghệ An, ngày  20 tháng 8 năm 2020</t>
  </si>
  <si>
    <t>Hội nghị CBVC và duyệt Kế hoạch năm học 2020 - 2021</t>
  </si>
  <si>
    <t>Nghệ An, ngày  21  tháng 8  năm 2020</t>
  </si>
  <si>
    <t>Trợ lý Quản lý sinh viên khoa GDTC, GDQP; Phụ trách công tác thi online giữa kỳ và kết thúc học phần  cho sinh viên. Phụ trách hoạt động của đội TNXK và Bộ phận Một cửa tại Cơ sở II</t>
  </si>
  <si>
    <t>Tháng 10/2020</t>
  </si>
  <si>
    <t xml:space="preserve">Diễn đàn: Sinh viên khởi nghiệp sáng tạo </t>
  </si>
  <si>
    <t>Tháng 3/2021</t>
  </si>
  <si>
    <t>Tháng 11/2020</t>
  </si>
  <si>
    <t>Ngày hội Thể thao - Trò chơi dân gian chào mừng ngày thành lập Đoàn TNCS HCM (26/3/2021)</t>
  </si>
  <si>
    <t>(Bằng chữ: Một trăm năm mươi triệu đồng)</t>
  </si>
  <si>
    <t>CÔNG TÁC TỔ CHỨC CÁN BỘ VÀ KẾ HOẠCH HỌC TẬP, BỒI DƯỠNG NĂM HỌC 2020 - 2021</t>
  </si>
  <si>
    <t xml:space="preserve"> Kỹ sư: 01</t>
  </si>
  <si>
    <t xml:space="preserve"> Kỹ thuật viên: 4</t>
  </si>
  <si>
    <t xml:space="preserve"> Nhân viên: 2</t>
  </si>
  <si>
    <t>Y sĩ: 01</t>
  </si>
  <si>
    <t>Tổ Quản lý sinh viên ( 07 người)</t>
  </si>
  <si>
    <t>Nghệ An, ngày 21 tháng 8  năm 2020</t>
  </si>
  <si>
    <t xml:space="preserve"> Cán bộ giảng dạy: 01  </t>
  </si>
  <si>
    <t xml:space="preserve"> Cán sự: 01  </t>
  </si>
  <si>
    <t>MUA SẮM, SỬA CHỮA NHỎ NĂM HỌC 2020 - 2021</t>
  </si>
  <si>
    <t>Theo quy định của BGD&amp;ĐT</t>
  </si>
  <si>
    <t xml:space="preserve">Giấy A4 Bãi Bằng 70g/m2 </t>
  </si>
  <si>
    <t>Cấp cho ĐĐT,
 TL QLSV</t>
  </si>
  <si>
    <t>Trang phục bảo hộ lao động phục vụ thực hành - thí nghiệm (Khoán theo Quy chế chi tiêu nội bộ)</t>
  </si>
  <si>
    <t>Cấp cho KTV hướng dẫn thực hành</t>
  </si>
  <si>
    <t>Trang phục bảo hộ lao động (Khoán theo Quy chế chi tiêu nội bộ)</t>
  </si>
  <si>
    <t>Trang phục y tế (Khoán theo Quy chế chi tiêu nội bộ)</t>
  </si>
  <si>
    <t>Tổng bằng chữ: Hai mươi lăm triệu đồng chẵn</t>
  </si>
  <si>
    <t xml:space="preserve">         Trang phục GDQP-AN
(Khoán theo Quy chế chi tiêu nội bộ)</t>
  </si>
  <si>
    <t xml:space="preserve"> Cấp cho KTV
 điện, nước, sửa chữa nhỏ</t>
  </si>
  <si>
    <t>Cấp cho nhân viên y tế</t>
  </si>
  <si>
    <t>Hội nghị, hội thảo</t>
  </si>
  <si>
    <t>Số
 lượng</t>
  </si>
  <si>
    <t>Đơn giá 
(dự kiến)</t>
  </si>
  <si>
    <t>Máy hàn nhiệt lô 21-48</t>
  </si>
  <si>
    <t>ppr dekko25</t>
  </si>
  <si>
    <t xml:space="preserve">Đồng hồ cơ thời gian </t>
  </si>
  <si>
    <t>panasonic TB 118</t>
  </si>
  <si>
    <t>Kìm ép đầu cốt thủy lực</t>
  </si>
  <si>
    <t>YQK-300</t>
  </si>
  <si>
    <t>Máy đục bê tông +mũi đục</t>
  </si>
  <si>
    <t>BOSCH GSH 500</t>
  </si>
  <si>
    <t>Máy hàn thiếc + nhựa thiếc</t>
  </si>
  <si>
    <t xml:space="preserve"> KW 936A</t>
  </si>
  <si>
    <t>Khoan bắt vít cầm tay</t>
  </si>
  <si>
    <t>BOSCH</t>
  </si>
  <si>
    <t>Khoan bê tông</t>
  </si>
  <si>
    <t>Makita M8701B</t>
  </si>
  <si>
    <t>Kìm cắt ống nhiệt</t>
  </si>
  <si>
    <t>Tolsen 33000</t>
  </si>
  <si>
    <t>Kìm nước mỏ quạ to, nhỏ</t>
  </si>
  <si>
    <t>VN</t>
  </si>
  <si>
    <t>Kìm cách điện, bút điện</t>
  </si>
  <si>
    <t>Mỏ lết + Tua vít 4 cạnh dài</t>
  </si>
  <si>
    <t>Thang nhôm</t>
  </si>
  <si>
    <t>2m, 3m</t>
  </si>
  <si>
    <t>Búa đinh loại nhỏ, to</t>
  </si>
  <si>
    <t>Cưa sắt + Lưỡi cưa sắt</t>
  </si>
  <si>
    <t>Que hàn</t>
  </si>
  <si>
    <t xml:space="preserve"> 2mm, 2.5mm</t>
  </si>
  <si>
    <t>Bó</t>
  </si>
  <si>
    <t>Chốt cửa inox ngang</t>
  </si>
  <si>
    <t>ổ khóa việt tiệp (khóa cửa)</t>
  </si>
  <si>
    <t>Khóa treo</t>
  </si>
  <si>
    <t xml:space="preserve">Chốt cài cửa nhựa chữ T </t>
  </si>
  <si>
    <t>Chốt khóa sò cửa nhôm</t>
  </si>
  <si>
    <t xml:space="preserve">Mũi khoan sắt loại </t>
  </si>
  <si>
    <t>0.4mm, 0,6mm, 0.8mm</t>
  </si>
  <si>
    <t>Dây thép cột các loại</t>
  </si>
  <si>
    <t>0.5mm, 1mm, 1.5mm</t>
  </si>
  <si>
    <t>Khóa van  nhiệt</t>
  </si>
  <si>
    <t>Phi 21, 25</t>
  </si>
  <si>
    <t>Nối ren ngoài, trong nhiệt</t>
  </si>
  <si>
    <t>Cút ren trong  nhiệt</t>
  </si>
  <si>
    <t>Cút thường nhiệt</t>
  </si>
  <si>
    <t>Mang xông nhiệt nhiệt</t>
  </si>
  <si>
    <t xml:space="preserve">Ống nhiệt </t>
  </si>
  <si>
    <t>phi 21 -32</t>
  </si>
  <si>
    <t>Cây</t>
  </si>
  <si>
    <t>Ống nhựa tiền phong</t>
  </si>
  <si>
    <t xml:space="preserve">Dây HDMI </t>
  </si>
  <si>
    <t xml:space="preserve">15 Mét </t>
  </si>
  <si>
    <t xml:space="preserve">Dây VGA </t>
  </si>
  <si>
    <t>Dao cắt kính</t>
  </si>
  <si>
    <t>Bình ăc quy 100AH</t>
  </si>
  <si>
    <t xml:space="preserve">VN </t>
  </si>
  <si>
    <t>Máy phát điện 3 pha 250 KVA</t>
  </si>
  <si>
    <t>Hyundai DHY275KSE</t>
  </si>
  <si>
    <t>dầu diesel</t>
  </si>
  <si>
    <t>lít</t>
  </si>
  <si>
    <t xml:space="preserve">Bóng đèn led </t>
  </si>
  <si>
    <t xml:space="preserve"> Rạng đông 12W</t>
  </si>
  <si>
    <t>Bóng đèn led 1,2m</t>
  </si>
  <si>
    <t>Rạng đông 18W</t>
  </si>
  <si>
    <t>Dây điện</t>
  </si>
  <si>
    <t>2x1.5 mm</t>
  </si>
  <si>
    <t>2x2.5 mm</t>
  </si>
  <si>
    <t xml:space="preserve">Quạt đảo chiều </t>
  </si>
  <si>
    <t>Vòi nước</t>
  </si>
  <si>
    <t>Phi 21, 27</t>
  </si>
  <si>
    <t>Vòi xịt vệ sinh</t>
  </si>
  <si>
    <t>Vòi nước chậu rửa mặt</t>
  </si>
  <si>
    <t>Tủ sắt 4 cánh</t>
  </si>
  <si>
    <t>Hòa phát</t>
  </si>
  <si>
    <t>Nghệ An, ngày 25 tháng 8 năm 2020</t>
  </si>
  <si>
    <t>Người lập biểu</t>
  </si>
  <si>
    <t>Khoán mua sắm đồ bảo hộ lao động</t>
  </si>
  <si>
    <t>Tổng bằng chữ: Sáu mươi lăm triệu một trăm nghìn đồng chẵn</t>
  </si>
  <si>
    <t xml:space="preserve">1. Có 362 phòng KTX, mỗi đợt học kết thúc thường phải các thiết bị gồm: bóng đèn, công tắc, điều khiển quạt, vòi nước … </t>
  </si>
  <si>
    <t>2. Có 92 phòng học, phòng làm việc, kho, hội trường, nhà thi đấu và phòng thí nghiệm: thường phải thay thế các thiết bị như: bóng đèn, ổ cắm …</t>
  </si>
  <si>
    <t>Vật tư tiêu hao (dầu diesel) phục vụ giảng dạy học tập</t>
  </si>
  <si>
    <t xml:space="preserve">3. Có 1 máy phát 500KVA phục vụ tại Trung tâm GDQP và 2 máy bơm 135KVA cứu hỏa tại LSV, 1 máy bơm 50KW tại Viện NN vận hành khi có sự cố và theo định mức kỹ thuật </t>
  </si>
  <si>
    <t>Nghệ An, ngày 22  tháng 8  năm 2020</t>
  </si>
  <si>
    <t>TỔNG HỢP KINH PHÍ PHỤC VỤ HOẠT ĐỘNG NĂM HỌC 2020 - 2021</t>
  </si>
  <si>
    <t>DỰ TRÙ KINH PHÍ HỘI NGHỊ, HỘI THẢO
Năm học 2020 - 2021</t>
  </si>
  <si>
    <t>HOẠT ĐỘNG THỰC HÀNH - THÍ NGHIỆM ĐỀ NGHỊ CẤP KINH PHÍ NĂM HỌC 2020 - 2021</t>
  </si>
  <si>
    <t>DANH MỤC VẬT TƯ, THIẾT BỊ ĐỀ NGHỊ CẤP PHÁT PHỤC VỤ
NĂM HỌC 2020 - 2021</t>
  </si>
  <si>
    <t>DỰ TRÙ KINH PHÍ
Các hoạt động  chính trị, tư tưởng, văn hóa, văn nghệ, thể dục thể thao, hội nghị, hội thảo hỗ trợ sinh viên học tập tại Cơ sở II
Năm học  2020 - 2021</t>
  </si>
  <si>
    <t xml:space="preserve">DANH MỤC VĂN PHÒNG PHẨM ĐỀ NGHỊ CẤP PHÁT
PHỤC VỤ NĂM HỌC 2020 - 2021 
</t>
  </si>
  <si>
    <t>Hội nghị tổng kết năm học 2020 - 2021</t>
  </si>
  <si>
    <t>Băng rôn, khẩu hiệu tuyên truyền, khánh tiết chào mừng các  ngày lễ lớn trong năm học</t>
  </si>
  <si>
    <t>DANH MỤC ĐỀ NGHỊ MUA SẮM DỤNG CỤ LAO ĐỘNG 
 Năm học 2020 - 2021</t>
  </si>
  <si>
    <t>Tổng kinh phí đề nghị cấp</t>
  </si>
  <si>
    <t>Bằng chữ: Một trăm năm mươi mốt triệu, một trăm bốn mươi ngàn đồng</t>
  </si>
  <si>
    <t>TỔNG HỢP CÁC KHOẢN THU NĂM HỌC 2020 - 2021</t>
  </si>
  <si>
    <t>26 tuần</t>
  </si>
  <si>
    <t>6 đợt</t>
  </si>
  <si>
    <t>10 tháng</t>
  </si>
  <si>
    <t>TỔNG HỢP CÁC KHOẢN  CHI NĂM HỌC 2020 - 2021</t>
  </si>
  <si>
    <t>Nghệ An, ngày   20 tháng   8  năm 2020</t>
  </si>
  <si>
    <t xml:space="preserve"> Biểu 5.5</t>
  </si>
  <si>
    <t xml:space="preserve"> Biểu 5.6</t>
  </si>
  <si>
    <t xml:space="preserve"> Biểu 5.7</t>
  </si>
  <si>
    <t>TỔNG HỢP THU  CHI NĂM HỌC 2020 - 2021</t>
  </si>
  <si>
    <t>Nghệ An, ngày 20 tháng 8  năm 2020</t>
  </si>
  <si>
    <t xml:space="preserve">    TRƯỜNG ĐẠI HỌC VINH                                          </t>
  </si>
  <si>
    <t xml:space="preserve">     BAN QUẢN LÝ CƠ SỞ II                                                          </t>
  </si>
  <si>
    <t xml:space="preserve">ĐỀ NGHỊ KHOÁN ĐỒ BẢO HỘ LAO ĐỘNG  CẤP PHÁT PHỤC VỤ CÔNG TÁC CHUYÊN MÔN
 NĂM HỌC 2020 - 2021
</t>
  </si>
  <si>
    <t>Diễn đàn "Lắng nghe tiếng nói sinh viên" chào mừng năm học mới và chào tân sinh viên K61 nhập học</t>
  </si>
  <si>
    <t>NHÓM NGÀNH/NGÀNH</t>
  </si>
  <si>
    <t>SỐ SV</t>
  </si>
  <si>
    <t>Học GDQP, GDTC</t>
  </si>
  <si>
    <t xml:space="preserve">HỌC KỲ </t>
  </si>
  <si>
    <r>
      <t xml:space="preserve">K58
</t>
    </r>
    <r>
      <rPr>
        <b/>
        <sz val="6"/>
        <color theme="1"/>
        <rFont val="Times New Roman"/>
        <family val="1"/>
        <charset val="163"/>
      </rPr>
      <t>ko tính 35SV VL</t>
    </r>
  </si>
  <si>
    <t>K59</t>
  </si>
  <si>
    <t>K60</t>
  </si>
  <si>
    <t>BQ 3 năm</t>
  </si>
  <si>
    <t>DK 61</t>
  </si>
  <si>
    <t>NHÓM NGÀNH SP TỰ NHIÊN</t>
  </si>
  <si>
    <t>Đ1_R
271</t>
  </si>
  <si>
    <r>
      <t xml:space="preserve">Đ1
</t>
    </r>
    <r>
      <rPr>
        <b/>
        <sz val="10"/>
        <color theme="1"/>
        <rFont val="Times New Roman"/>
        <family val="1"/>
        <charset val="163"/>
      </rPr>
      <t>290</t>
    </r>
  </si>
  <si>
    <t>HK I
1680</t>
  </si>
  <si>
    <t>SP Toán</t>
  </si>
  <si>
    <r>
      <t xml:space="preserve">SP Toán </t>
    </r>
    <r>
      <rPr>
        <sz val="10"/>
        <color rgb="FFFF0000"/>
        <rFont val="Times New Roman"/>
        <family val="1"/>
        <charset val="163"/>
      </rPr>
      <t>CLC</t>
    </r>
  </si>
  <si>
    <t>SP Lý</t>
  </si>
  <si>
    <t>SP Hóa</t>
  </si>
  <si>
    <t>SP Sinh</t>
  </si>
  <si>
    <t>SP Tin</t>
  </si>
  <si>
    <t>NHÓM NGÀNH SPXH</t>
  </si>
  <si>
    <t>SP Văn</t>
  </si>
  <si>
    <t>SP Sử</t>
  </si>
  <si>
    <t>SP Địa</t>
  </si>
  <si>
    <t>GDCT</t>
  </si>
  <si>
    <t>SP TIẾNG ANH</t>
  </si>
  <si>
    <t>NHÓM NGÀNH KINH TẾ</t>
  </si>
  <si>
    <r>
      <rPr>
        <b/>
        <sz val="10"/>
        <color rgb="FFFF0000"/>
        <rFont val="Times New Roman"/>
        <family val="1"/>
        <charset val="163"/>
      </rPr>
      <t>Đ2_R</t>
    </r>
    <r>
      <rPr>
        <b/>
        <sz val="10"/>
        <color theme="1"/>
        <rFont val="Times New Roman"/>
        <family val="1"/>
        <charset val="163"/>
      </rPr>
      <t xml:space="preserve">
855</t>
    </r>
  </si>
  <si>
    <r>
      <t xml:space="preserve">Đ2
</t>
    </r>
    <r>
      <rPr>
        <b/>
        <sz val="10"/>
        <color theme="1"/>
        <rFont val="Times New Roman"/>
        <family val="1"/>
        <charset val="163"/>
      </rPr>
      <t>800</t>
    </r>
  </si>
  <si>
    <t>Kế toán</t>
  </si>
  <si>
    <t>TCNH</t>
  </si>
  <si>
    <t>QTKD</t>
  </si>
  <si>
    <r>
      <t xml:space="preserve">QTKD </t>
    </r>
    <r>
      <rPr>
        <sz val="10"/>
        <color rgb="FFFF0000"/>
        <rFont val="Times New Roman"/>
        <family val="1"/>
        <charset val="163"/>
      </rPr>
      <t>CLC</t>
    </r>
  </si>
  <si>
    <t>TM Điện tử</t>
  </si>
  <si>
    <t>KT</t>
  </si>
  <si>
    <t>KTNN</t>
  </si>
  <si>
    <t>NHÓM NGÀNH KTCN</t>
  </si>
  <si>
    <t>Đ3_R
567</t>
  </si>
  <si>
    <t>Đ3
590</t>
  </si>
  <si>
    <t>CNTT</t>
  </si>
  <si>
    <r>
      <t xml:space="preserve">CNTT </t>
    </r>
    <r>
      <rPr>
        <sz val="10"/>
        <color rgb="FFFF0000"/>
        <rFont val="Times New Roman"/>
        <family val="1"/>
        <charset val="163"/>
      </rPr>
      <t>CLC</t>
    </r>
  </si>
  <si>
    <t>CNKTĐ-ĐT</t>
  </si>
  <si>
    <t>KTĐT-VT</t>
  </si>
  <si>
    <t>KTĐK&amp;TĐH</t>
  </si>
  <si>
    <t>KTCTT</t>
  </si>
  <si>
    <t>KTXD</t>
  </si>
  <si>
    <t>KTXD CTGT</t>
  </si>
  <si>
    <t>KT Phần mềm</t>
  </si>
  <si>
    <t>Kinh tế XD</t>
  </si>
  <si>
    <t>CNKT Nhiệt</t>
  </si>
  <si>
    <t>CNKT Ô TÔ</t>
  </si>
  <si>
    <t>NHÓM NGÀNH CNHS</t>
  </si>
  <si>
    <t>CNTP</t>
  </si>
  <si>
    <t>CNSH</t>
  </si>
  <si>
    <t>CNKTHH</t>
  </si>
  <si>
    <t>NHÓM NGÀNH KHXH &amp; NV</t>
  </si>
  <si>
    <t>Đ4_DK
359</t>
  </si>
  <si>
    <r>
      <t xml:space="preserve">Đ4_DK
</t>
    </r>
    <r>
      <rPr>
        <b/>
        <sz val="10"/>
        <color theme="1"/>
        <rFont val="Times New Roman"/>
        <family val="1"/>
        <charset val="163"/>
      </rPr>
      <t>500</t>
    </r>
  </si>
  <si>
    <t>HK II
1300</t>
  </si>
  <si>
    <t>Luật</t>
  </si>
  <si>
    <t>Luật KT</t>
  </si>
  <si>
    <t>QLGD</t>
  </si>
  <si>
    <t>QLNN</t>
  </si>
  <si>
    <t>CTH</t>
  </si>
  <si>
    <t>VNH</t>
  </si>
  <si>
    <t>DU LỊCH</t>
  </si>
  <si>
    <t>QLVH</t>
  </si>
  <si>
    <t>BC</t>
  </si>
  <si>
    <t>CTXH</t>
  </si>
  <si>
    <t>NHÓM NGÀNH NLN - MT</t>
  </si>
  <si>
    <t>Chăn nuôi</t>
  </si>
  <si>
    <t>Nông học</t>
  </si>
  <si>
    <t>NTTS</t>
  </si>
  <si>
    <t>Khuyến nông</t>
  </si>
  <si>
    <t>KHMT</t>
  </si>
  <si>
    <t>QLTN&amp;MT</t>
  </si>
  <si>
    <t>QLĐĐ</t>
  </si>
  <si>
    <t>GDTC</t>
  </si>
  <si>
    <t>GDTH</t>
  </si>
  <si>
    <t>Đ5_DK
503</t>
  </si>
  <si>
    <t>Đ5_DK
510</t>
  </si>
  <si>
    <t>GDMN</t>
  </si>
  <si>
    <t>ĐIỀU DƯỠNG</t>
  </si>
  <si>
    <t>NN Anh</t>
  </si>
  <si>
    <t>Đ6_DK
285</t>
  </si>
  <si>
    <r>
      <t xml:space="preserve">Đ6_DK
</t>
    </r>
    <r>
      <rPr>
        <b/>
        <sz val="10"/>
        <color theme="1"/>
        <rFont val="Times New Roman"/>
        <family val="1"/>
        <charset val="163"/>
      </rPr>
      <t>290</t>
    </r>
  </si>
  <si>
    <t>GDQP</t>
  </si>
  <si>
    <t>TỔNG</t>
  </si>
  <si>
    <t>Số liều trên CMC đến ngày 19 tháng 6 năm 2020</t>
  </si>
  <si>
    <t>Sinh viên khoa/viện</t>
  </si>
  <si>
    <t>Viện NN&amp;TN</t>
  </si>
  <si>
    <t>Sinh viên tại CSII</t>
  </si>
  <si>
    <t>Khoa GDTC</t>
  </si>
  <si>
    <t>Khoa GDQP</t>
  </si>
  <si>
    <t>Sinh viên học GDQP -AN năm học 2020 - 2021</t>
  </si>
  <si>
    <t>Nhóm ngành NLN - MT K60</t>
  </si>
  <si>
    <t>Nhóm ngành KHXH&amp;NV K60</t>
  </si>
  <si>
    <t>Giáo dục Mầm non K60</t>
  </si>
  <si>
    <t>Giáo dục Tiểu học K60</t>
  </si>
  <si>
    <t>Điều dưỡng K60</t>
  </si>
  <si>
    <t>Dự kiến thời gian học</t>
  </si>
  <si>
    <t>Đợt 1 (4 tuần)</t>
  </si>
  <si>
    <t>Đợt 2 (6 tuần)</t>
  </si>
  <si>
    <t>Ngôn ngữ Anh K60</t>
  </si>
  <si>
    <t>Học kỳ I</t>
  </si>
  <si>
    <t>Đợt 3 (4 tuần) Ngôn ngữ Anh K60</t>
  </si>
  <si>
    <t>Học kỳ II</t>
  </si>
  <si>
    <t xml:space="preserve"> Nhóm ngành K61 SPTN (dự kiến)</t>
  </si>
  <si>
    <t xml:space="preserve"> Nhóm ngành K61 SPXH (dự kiến)</t>
  </si>
  <si>
    <t xml:space="preserve"> Nhóm ngành K61 SP Tiếng Anh (dự kiến)</t>
  </si>
  <si>
    <t xml:space="preserve">Nhóm ngành KT-CN K61 (dự kiến) </t>
  </si>
  <si>
    <t xml:space="preserve">Nhóm ngành CNHS K61 (dự kiến) </t>
  </si>
  <si>
    <t>Đợt 2 (6 tuần) Nhóm ngành Kinh tế  K61 dự kiến</t>
  </si>
  <si>
    <t xml:space="preserve">Sinh viên học một học kỳ tại Cơ sở II </t>
  </si>
  <si>
    <t>Nhóm ngành SPTN, SPXH, NN Anh K61 (dự kiến)</t>
  </si>
  <si>
    <t xml:space="preserve"> KẾ HOẠCH ĐÀO TẠO NĂM HỌC 2020 - 2021 TẠI CƠ SỞ II</t>
  </si>
  <si>
    <t xml:space="preserve">Người tổng hợp </t>
  </si>
  <si>
    <t>Học tập kinh nghiệm tại các trường ĐH về THTN</t>
  </si>
  <si>
    <t>(Bằng chữ: Hai mươi bốn triệu, bốn trăm nghìn đồng)</t>
  </si>
  <si>
    <t>Theo đề  nghị của tổ TH-TN</t>
  </si>
  <si>
    <t>Aptomat 2 pha</t>
  </si>
  <si>
    <t>40A Sino</t>
  </si>
  <si>
    <t>Máy hấp dụng cụ y tế</t>
  </si>
  <si>
    <t>Đá mài</t>
  </si>
  <si>
    <t>Việt Nam</t>
  </si>
  <si>
    <t>Viên</t>
  </si>
  <si>
    <r>
      <t>Đ</t>
    </r>
    <r>
      <rPr>
        <b/>
        <u/>
        <sz val="10"/>
        <color theme="1"/>
        <rFont val="Times New Roman"/>
        <family val="1"/>
      </rPr>
      <t>ộc lập - Tự do - Hạnh phú</t>
    </r>
    <r>
      <rPr>
        <b/>
        <sz val="10"/>
        <color theme="1"/>
        <rFont val="Times New Roman"/>
        <family val="1"/>
      </rPr>
      <t>c</t>
    </r>
  </si>
  <si>
    <r>
      <t xml:space="preserve">BAN GIÁM HIỆU                           </t>
    </r>
    <r>
      <rPr>
        <b/>
        <sz val="12"/>
        <color theme="1"/>
        <rFont val="Times New Roman"/>
        <family val="1"/>
      </rPr>
      <t>PHÒNG KH - TC</t>
    </r>
  </si>
  <si>
    <t>DHCQ</t>
  </si>
  <si>
    <t>ĐH, CQ</t>
  </si>
  <si>
    <t>Nội dung học</t>
  </si>
  <si>
    <t>7/9/2020 - 4/10/2020</t>
  </si>
  <si>
    <t>26/10/2020 - 6/12/2020</t>
  </si>
  <si>
    <t>7/12/202 - 03/01/2021</t>
  </si>
  <si>
    <t>22/2/2021 - 21/3/2021</t>
  </si>
  <si>
    <t>12/4/2021 - 23/5/2021</t>
  </si>
  <si>
    <t>Đợt 3 (4 tuần)</t>
  </si>
  <si>
    <t>24/5/2021 - 20/6/2021</t>
  </si>
  <si>
    <t>5/10/2020 - 3/1/2021</t>
  </si>
  <si>
    <t xml:space="preserve">3/1/2021 - 24/1/2021 </t>
  </si>
  <si>
    <t xml:space="preserve">7/9/2020 - 6/12/2020 </t>
  </si>
  <si>
    <t xml:space="preserve">7/12/2020 - 3/1/2021 </t>
  </si>
  <si>
    <t xml:space="preserve">4/1/2021 - 24/1/2021 </t>
  </si>
  <si>
    <t>22/3/2021 - 20/6/2021</t>
  </si>
  <si>
    <t xml:space="preserve">21/6/2021 - 11/7/2021 </t>
  </si>
  <si>
    <t>Nhóm ngành KT - CN  K61 (dự kiến)</t>
  </si>
  <si>
    <t>22/2/2021 -23/5/2021</t>
  </si>
  <si>
    <t>Nhóm ngành CN HS - MT (dự kiến)</t>
  </si>
  <si>
    <t xml:space="preserve"> Học VH</t>
  </si>
  <si>
    <t>Ôn thi tại CSII</t>
  </si>
  <si>
    <t>Học VH</t>
  </si>
  <si>
    <t>Học GDQP đợt 2</t>
  </si>
  <si>
    <t>Hoạt động giáo dục tư tưởng chính trị VHVN, Hội nghị, hội thảo</t>
  </si>
  <si>
    <t>Dự kiến sinh viên các ngành xuống học tại CSII: 4222;  ngành GDQP: 62; GDTC: 57; Viện NN&amp;TN: 296 - Ban QLCSII thu, nạp về KH -TC theo quy định của Nhà trường</t>
  </si>
  <si>
    <t>Sinh viên các ngành xuống học tại CSII: 2800. Phòng KH - TC thu theo quy định của Nhà trường</t>
  </si>
  <si>
    <t>Học cao học QL Kinh tế</t>
  </si>
  <si>
    <t>GVC</t>
  </si>
  <si>
    <t>BẢNG TỔNG HỢP CÁC HOẠT ĐỘNG ĐÀO TẠO, THỰC HÀNH - THÍ NGHIỆM ĐỀ NGHỊ CẤP KINH PHÍ
 NĂM HỌC 2020 -2021</t>
  </si>
  <si>
    <t>Biểu 11</t>
  </si>
  <si>
    <t>Sam sung</t>
  </si>
  <si>
    <t>Máy giặt lồng đứng (12kg)</t>
  </si>
  <si>
    <t xml:space="preserve">Máy hút bụi </t>
  </si>
  <si>
    <t>Hitachi</t>
  </si>
  <si>
    <t>Máy tính xách tay</t>
  </si>
  <si>
    <t>Dell</t>
  </si>
  <si>
    <t>Máy tính để bàn</t>
  </si>
  <si>
    <t>Tổng bằng chữ: Một tỉ, không trăm bảy mươi bảy triệu, tám trăm hai mươi tám nghìn đồng</t>
  </si>
  <si>
    <t>(Bằng chữ: Một tỉ, tám trăm năm mươi tám triệu, không trăm sáu mươi tám nghìn đồng )</t>
  </si>
  <si>
    <t>Bồi dưỡng Chuyên viên</t>
  </si>
  <si>
    <t xml:space="preserve"> Đang học TC LLCT</t>
  </si>
  <si>
    <t>Bồi dưỡng tin học</t>
  </si>
  <si>
    <t>TC LLCT</t>
  </si>
  <si>
    <t>Nghiệp vụ PCCC</t>
  </si>
  <si>
    <t>Tập huấn an toàn lao động</t>
  </si>
  <si>
    <t>Nghiệp vụ PCCC, ATLĐ</t>
  </si>
  <si>
    <t>Đào tạo GDQP- AN cho sinh viên
ngoài trường</t>
  </si>
  <si>
    <t xml:space="preserve"> Tham gia các hoạt động phục vụ, hỗ trợ sinh viên khi có yêu cầu; Thủ kho dụng cụ lao động, thể dục thể thao; Chốt chỉ số điện, nước và cấp phát, thu hồi QTQP; Trực nội trú tại LSV</t>
  </si>
  <si>
    <t xml:space="preserve">Phó Trưởng đơn vị; Phó bí thư Chi bộ; </t>
  </si>
  <si>
    <t>Biểu số 4.1</t>
  </si>
  <si>
    <t>Bằng chữ: Một trăm bốn mươi bốn triệu đồng)</t>
  </si>
  <si>
    <t>Số tiền
(VNĐ)</t>
  </si>
  <si>
    <t>Cộng toàn đơn vị hiện có: 23 CB</t>
  </si>
  <si>
    <t>Tổ Hành chính - Thực hành - Thư viện (06 người)</t>
  </si>
  <si>
    <t>Tổ Quản trị, Dịch vụ: (07 người)</t>
  </si>
  <si>
    <t xml:space="preserve"> Chuyên viên: 13</t>
  </si>
  <si>
    <t xml:space="preserve"> Tổng số cán bộ hiện có:  23 người</t>
  </si>
  <si>
    <t>Tiền ở KTX (TTGDQP, 
Làng sinh viên)</t>
  </si>
  <si>
    <t>KTX Làng SV Cơ sở II
2 dãy KTX số 1, số 2 tại TTGDQP, 2 phòng học Đa năng, 2 Hội trường, 2 tòa Giảng đường học tập, 1 tòa nhà THTN, 1 tòa nhà hành chính</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</si>
</sst>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_);_(* \(#,##0\);_(* &quot;-&quot;_);_(@_)"/>
    <numFmt numFmtId="43" formatCode="_(* #,##0.00_);_(* \(#,##0.00\);_(* &quot;-&quot;??_);_(@_)"/>
    <numFmt numFmtId="164" formatCode="_-* #,##0_-;\-* #,##0_-;_-* &quot;-&quot;_-;_-@_-"/>
    <numFmt numFmtId="165" formatCode="_-* #,##0.00_-;\-* #,##0.00_-;_-* &quot;-&quot;??_-;_-@_-"/>
    <numFmt numFmtId="166" formatCode="#,##0\ &quot;DM&quot;;\-#,##0\ &quot;DM&quot;"/>
    <numFmt numFmtId="167" formatCode="0.000%"/>
    <numFmt numFmtId="168" formatCode="&quot;￥&quot;#,##0;&quot;￥&quot;\-#,##0"/>
    <numFmt numFmtId="169" formatCode="00.000"/>
    <numFmt numFmtId="170" formatCode="_-&quot;$&quot;* #,##0_-;\-&quot;$&quot;* #,##0_-;_-&quot;$&quot;* &quot;-&quot;_-;_-@_-"/>
    <numFmt numFmtId="171" formatCode="&quot;$&quot;#,##0;[Red]\-&quot;$&quot;#,##0"/>
    <numFmt numFmtId="172" formatCode="_-&quot;$&quot;* #,##0.00_-;\-&quot;$&quot;* #,##0.00_-;_-&quot;$&quot;* &quot;-&quot;??_-;_-@_-"/>
    <numFmt numFmtId="173" formatCode="_(* #,##0_);_(* \(#,##0\);_(* &quot;-&quot;??_);_(@_)"/>
    <numFmt numFmtId="174" formatCode="\(#\)"/>
    <numFmt numFmtId="175" formatCode="0.000000"/>
    <numFmt numFmtId="176" formatCode="0.00;[Red]0.00"/>
  </numFmts>
  <fonts count="87">
    <font>
      <sz val="12"/>
      <color theme="1"/>
      <name val="Times New Roman"/>
      <family val="2"/>
    </font>
    <font>
      <sz val="10"/>
      <name val="Arial"/>
      <family val="2"/>
    </font>
    <font>
      <sz val="12"/>
      <color indexed="8"/>
      <name val="Times New Roman"/>
      <family val="2"/>
    </font>
    <font>
      <sz val="12"/>
      <name val="Times New Roman"/>
      <family val="1"/>
    </font>
    <font>
      <sz val="12"/>
      <color indexed="9"/>
      <name val="Times New Roman"/>
      <family val="2"/>
    </font>
    <font>
      <sz val="12"/>
      <color indexed="20"/>
      <name val="Times New Roman"/>
      <family val="2"/>
    </font>
    <font>
      <b/>
      <sz val="12"/>
      <color indexed="52"/>
      <name val="Times New Roman"/>
      <family val="2"/>
    </font>
    <font>
      <b/>
      <sz val="12"/>
      <color indexed="9"/>
      <name val="Times New Roman"/>
      <family val="2"/>
    </font>
    <font>
      <sz val="11"/>
      <color indexed="8"/>
      <name val="Calibri"/>
      <family val="2"/>
    </font>
    <font>
      <i/>
      <sz val="12"/>
      <color indexed="23"/>
      <name val="Times New Roman"/>
      <family val="2"/>
    </font>
    <font>
      <sz val="12"/>
      <color indexed="17"/>
      <name val="Times New Roman"/>
      <family val="2"/>
    </font>
    <font>
      <b/>
      <sz val="12"/>
      <name val="Arial"/>
      <family val="2"/>
    </font>
    <font>
      <b/>
      <sz val="15"/>
      <color indexed="56"/>
      <name val="Times New Roman"/>
      <family val="2"/>
    </font>
    <font>
      <b/>
      <sz val="13"/>
      <color indexed="56"/>
      <name val="Times New Roman"/>
      <family val="2"/>
    </font>
    <font>
      <b/>
      <sz val="11"/>
      <color indexed="56"/>
      <name val="Times New Roman"/>
      <family val="2"/>
    </font>
    <font>
      <u/>
      <sz val="11.5"/>
      <color indexed="12"/>
      <name val="Arial"/>
      <family val="2"/>
    </font>
    <font>
      <sz val="12"/>
      <color indexed="62"/>
      <name val="Times New Roman"/>
      <family val="2"/>
    </font>
    <font>
      <sz val="12"/>
      <name val="Arial"/>
      <family val="2"/>
    </font>
    <font>
      <sz val="10"/>
      <name val="MS Sans Serif"/>
      <family val="2"/>
    </font>
    <font>
      <sz val="12"/>
      <color indexed="52"/>
      <name val="Times New Roman"/>
      <family val="2"/>
    </font>
    <font>
      <sz val="12"/>
      <color indexed="60"/>
      <name val="Times New Roman"/>
      <family val="2"/>
    </font>
    <font>
      <b/>
      <sz val="12"/>
      <color indexed="63"/>
      <name val="Times New Roman"/>
      <family val="2"/>
    </font>
    <font>
      <sz val="14"/>
      <name val=".VnTime"/>
      <family val="2"/>
    </font>
    <font>
      <b/>
      <sz val="18"/>
      <color indexed="56"/>
      <name val="Cambria"/>
      <family val="2"/>
    </font>
    <font>
      <b/>
      <sz val="12"/>
      <color indexed="8"/>
      <name val="Times New Roman"/>
      <family val="2"/>
    </font>
    <font>
      <sz val="12"/>
      <color indexed="10"/>
      <name val="Times New Roman"/>
      <family val="2"/>
    </font>
    <font>
      <sz val="14"/>
      <name val="뼻뮝"/>
      <family val="3"/>
    </font>
    <font>
      <sz val="12"/>
      <name val="바탕체"/>
      <family val="3"/>
    </font>
    <font>
      <sz val="12"/>
      <name val="뼻뮝"/>
      <family val="3"/>
    </font>
    <font>
      <sz val="9"/>
      <name val="Arial"/>
      <family val="2"/>
    </font>
    <font>
      <sz val="11"/>
      <name val="돋움"/>
      <family val="3"/>
    </font>
    <font>
      <sz val="10"/>
      <name val="굴림체"/>
      <family val="3"/>
    </font>
    <font>
      <sz val="12"/>
      <name val="Courier"/>
      <family val="3"/>
    </font>
    <font>
      <sz val="10"/>
      <name val=" "/>
      <family val="1"/>
      <charset val="136"/>
    </font>
    <font>
      <sz val="12"/>
      <color theme="1"/>
      <name val="Times New Roman"/>
      <family val="2"/>
    </font>
    <font>
      <sz val="11"/>
      <color theme="1"/>
      <name val="Calibri"/>
      <family val="2"/>
      <scheme val="minor"/>
    </font>
    <font>
      <sz val="10"/>
      <name val="Arial"/>
      <family val="2"/>
      <charset val="163"/>
    </font>
    <font>
      <sz val="11"/>
      <color theme="1"/>
      <name val="Times New Roman"/>
      <family val="2"/>
    </font>
    <font>
      <sz val="13"/>
      <color theme="1"/>
      <name val="Times New Roman"/>
      <family val="1"/>
    </font>
    <font>
      <b/>
      <sz val="13"/>
      <color theme="1"/>
      <name val="Times New Roman"/>
      <family val="1"/>
    </font>
    <font>
      <i/>
      <sz val="13"/>
      <color theme="1"/>
      <name val="Times New Roman"/>
      <family val="1"/>
    </font>
    <font>
      <sz val="12"/>
      <color indexed="8"/>
      <name val="Calibri"/>
      <family val="2"/>
    </font>
    <font>
      <sz val="11"/>
      <color theme="1"/>
      <name val="Calibri"/>
      <family val="2"/>
      <charset val="163"/>
      <scheme val="minor"/>
    </font>
    <font>
      <b/>
      <sz val="14"/>
      <color theme="1"/>
      <name val="Times New Roman"/>
      <family val="1"/>
    </font>
    <font>
      <b/>
      <sz val="12"/>
      <color rgb="FF0000CC"/>
      <name val="Times New Roman"/>
      <family val="1"/>
    </font>
    <font>
      <sz val="12"/>
      <color rgb="FF3366FF"/>
      <name val="Times New Roman"/>
      <family val="1"/>
    </font>
    <font>
      <sz val="13"/>
      <color rgb="FF3366FF"/>
      <name val="Times New Roman"/>
      <family val="1"/>
    </font>
    <font>
      <b/>
      <sz val="13"/>
      <color rgb="FF3366FF"/>
      <name val="Times New Roman"/>
      <family val="1"/>
    </font>
    <font>
      <b/>
      <sz val="10"/>
      <color theme="1"/>
      <name val="Times New Roman"/>
      <family val="1"/>
      <charset val="163"/>
    </font>
    <font>
      <sz val="10"/>
      <color theme="1"/>
      <name val="Times New Roman"/>
      <family val="1"/>
      <charset val="163"/>
    </font>
    <font>
      <b/>
      <sz val="6"/>
      <color theme="1"/>
      <name val="Times New Roman"/>
      <family val="1"/>
      <charset val="163"/>
    </font>
    <font>
      <b/>
      <sz val="10"/>
      <color rgb="FFFF0000"/>
      <name val="Times New Roman"/>
      <family val="1"/>
      <charset val="163"/>
    </font>
    <font>
      <sz val="10"/>
      <name val="Times New Roman"/>
      <family val="1"/>
      <charset val="163"/>
    </font>
    <font>
      <sz val="10"/>
      <color rgb="FFFF0000"/>
      <name val="Times New Roman"/>
      <family val="1"/>
      <charset val="163"/>
    </font>
    <font>
      <sz val="10"/>
      <color rgb="FF00B0F0"/>
      <name val="Times New Roman"/>
      <family val="1"/>
      <charset val="163"/>
    </font>
    <font>
      <b/>
      <sz val="10"/>
      <color rgb="FF00B0F0"/>
      <name val="Times New Roman"/>
      <family val="1"/>
      <charset val="163"/>
    </font>
    <font>
      <b/>
      <i/>
      <sz val="10"/>
      <color theme="1"/>
      <name val="Times New Roman"/>
      <family val="1"/>
      <charset val="163"/>
    </font>
    <font>
      <sz val="12"/>
      <color theme="1"/>
      <name val="Times New Roman"/>
      <family val="1"/>
    </font>
    <font>
      <i/>
      <sz val="12"/>
      <color theme="1"/>
      <name val="Times New Roman"/>
      <family val="1"/>
    </font>
    <font>
      <b/>
      <sz val="12"/>
      <color theme="1"/>
      <name val="Times New Roman"/>
      <family val="1"/>
    </font>
    <font>
      <sz val="10"/>
      <color theme="1"/>
      <name val="Times New Roman"/>
      <family val="1"/>
    </font>
    <font>
      <b/>
      <sz val="10"/>
      <color theme="1"/>
      <name val="Times New Roman"/>
      <family val="1"/>
    </font>
    <font>
      <i/>
      <sz val="10"/>
      <color theme="1"/>
      <name val="Times New Roman"/>
      <family val="1"/>
    </font>
    <font>
      <b/>
      <u/>
      <sz val="10"/>
      <color theme="1"/>
      <name val="Times New Roman"/>
      <family val="1"/>
    </font>
    <font>
      <b/>
      <sz val="11"/>
      <color theme="1"/>
      <name val="Times New Roman"/>
      <family val="1"/>
    </font>
    <font>
      <sz val="11"/>
      <color theme="1"/>
      <name val="Times New Roman"/>
      <family val="1"/>
    </font>
    <font>
      <sz val="12"/>
      <color theme="1"/>
      <name val="Arial"/>
      <family val="2"/>
    </font>
    <font>
      <b/>
      <i/>
      <sz val="13"/>
      <color theme="1"/>
      <name val="Times New Roman"/>
      <family val="1"/>
    </font>
    <font>
      <b/>
      <u/>
      <sz val="12"/>
      <color theme="1"/>
      <name val="Times New Roman"/>
      <family val="1"/>
    </font>
    <font>
      <sz val="13"/>
      <color theme="1"/>
      <name val="Arial"/>
      <family val="2"/>
    </font>
    <font>
      <b/>
      <sz val="13"/>
      <color theme="1"/>
      <name val="Arial"/>
      <family val="2"/>
    </font>
    <font>
      <sz val="13"/>
      <color theme="1"/>
      <name val="Calibri"/>
      <family val="2"/>
      <scheme val="minor"/>
    </font>
    <font>
      <b/>
      <sz val="10"/>
      <color theme="1"/>
      <name val="Arial"/>
      <family val="2"/>
    </font>
    <font>
      <i/>
      <sz val="13"/>
      <color theme="1"/>
      <name val="Arial"/>
      <family val="2"/>
    </font>
    <font>
      <sz val="10"/>
      <color theme="1"/>
      <name val="Arial"/>
      <family val="2"/>
    </font>
    <font>
      <sz val="12"/>
      <color theme="1"/>
      <name val="Times New Roman"/>
      <family val="1"/>
      <charset val="163"/>
    </font>
    <font>
      <sz val="13"/>
      <color theme="1"/>
      <name val="Times New Roman"/>
      <family val="1"/>
      <charset val="163"/>
    </font>
    <font>
      <b/>
      <sz val="12"/>
      <color theme="1"/>
      <name val="Times New Roman"/>
      <family val="1"/>
      <charset val="163"/>
    </font>
    <font>
      <b/>
      <sz val="13"/>
      <color theme="1"/>
      <name val="Times New Roman"/>
      <family val="1"/>
      <charset val="163"/>
    </font>
    <font>
      <i/>
      <sz val="12"/>
      <color theme="1"/>
      <name val="Times New Roman"/>
      <family val="1"/>
      <charset val="163"/>
    </font>
    <font>
      <sz val="12"/>
      <color theme="1"/>
      <name val="Calibri"/>
      <family val="2"/>
      <charset val="163"/>
      <scheme val="minor"/>
    </font>
    <font>
      <b/>
      <u/>
      <sz val="13"/>
      <color theme="1"/>
      <name val="Times New Roman"/>
      <family val="1"/>
    </font>
    <font>
      <i/>
      <sz val="14"/>
      <color theme="1"/>
      <name val="Times New Roman"/>
      <family val="1"/>
    </font>
    <font>
      <sz val="13"/>
      <color theme="1"/>
      <name val="Times New Roman"/>
      <family val="2"/>
    </font>
    <font>
      <sz val="14"/>
      <color theme="1"/>
      <name val="Times New Roman"/>
      <family val="1"/>
    </font>
    <font>
      <b/>
      <sz val="12"/>
      <color rgb="FF7030A0"/>
      <name val="Times New Roman"/>
      <family val="1"/>
    </font>
    <font>
      <b/>
      <i/>
      <sz val="12"/>
      <color theme="1"/>
      <name val="Times New Roman"/>
      <family val="1"/>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E5FFD3"/>
        <bgColor indexed="64"/>
      </patternFill>
    </fill>
    <fill>
      <patternFill patternType="solid">
        <fgColor theme="2" tint="-9.9978637043366805E-2"/>
        <bgColor indexed="64"/>
      </patternFill>
    </fill>
    <fill>
      <patternFill patternType="solid">
        <fgColor rgb="FFF2F2F2"/>
        <bgColor indexed="64"/>
      </patternFill>
    </fill>
  </fills>
  <borders count="1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style="hair">
        <color indexed="64"/>
      </top>
      <bottom/>
      <diagonal/>
    </border>
    <border>
      <left style="thin">
        <color indexed="64"/>
      </left>
      <right/>
      <top style="thin">
        <color indexed="64"/>
      </top>
      <bottom style="hair">
        <color indexed="64"/>
      </bottom>
      <diagonal/>
    </border>
    <border>
      <left/>
      <right style="thin">
        <color indexed="64"/>
      </right>
      <top/>
      <bottom/>
      <diagonal/>
    </border>
    <border>
      <left/>
      <right style="thin">
        <color indexed="64"/>
      </right>
      <top style="hair">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diagonal/>
    </border>
    <border>
      <left style="double">
        <color rgb="FFFF0000"/>
      </left>
      <right/>
      <top style="double">
        <color rgb="FFFF0000"/>
      </top>
      <bottom/>
      <diagonal/>
    </border>
    <border>
      <left/>
      <right/>
      <top style="double">
        <color rgb="FFFF0000"/>
      </top>
      <bottom/>
      <diagonal/>
    </border>
    <border>
      <left style="thin">
        <color indexed="64"/>
      </left>
      <right/>
      <top style="double">
        <color rgb="FFFF0000"/>
      </top>
      <bottom style="thin">
        <color indexed="64"/>
      </bottom>
      <diagonal/>
    </border>
    <border>
      <left/>
      <right/>
      <top style="double">
        <color rgb="FFFF0000"/>
      </top>
      <bottom style="thin">
        <color indexed="64"/>
      </bottom>
      <diagonal/>
    </border>
    <border>
      <left/>
      <right style="thin">
        <color indexed="64"/>
      </right>
      <top style="double">
        <color rgb="FFFF0000"/>
      </top>
      <bottom style="thin">
        <color indexed="64"/>
      </bottom>
      <diagonal/>
    </border>
    <border>
      <left style="thin">
        <color indexed="64"/>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style="thin">
        <color indexed="64"/>
      </left>
      <right style="thin">
        <color indexed="64"/>
      </right>
      <top style="thin">
        <color indexed="64"/>
      </top>
      <bottom style="double">
        <color rgb="FFFF0000"/>
      </bottom>
      <diagonal/>
    </border>
    <border>
      <left/>
      <right style="thin">
        <color indexed="64"/>
      </right>
      <top style="thin">
        <color indexed="64"/>
      </top>
      <bottom style="double">
        <color rgb="FFFF0000"/>
      </bottom>
      <diagonal/>
    </border>
    <border>
      <left style="thin">
        <color indexed="64"/>
      </left>
      <right style="double">
        <color rgb="FFFF0000"/>
      </right>
      <top/>
      <bottom style="double">
        <color rgb="FFFF0000"/>
      </bottom>
      <diagonal/>
    </border>
    <border>
      <left style="double">
        <color rgb="FFFF0000"/>
      </left>
      <right style="thin">
        <color indexed="64"/>
      </right>
      <top style="double">
        <color rgb="FFFF0000"/>
      </top>
      <bottom style="hair">
        <color indexed="64"/>
      </bottom>
      <diagonal/>
    </border>
    <border>
      <left style="thin">
        <color indexed="64"/>
      </left>
      <right style="thin">
        <color indexed="64"/>
      </right>
      <top style="double">
        <color rgb="FFFF0000"/>
      </top>
      <bottom style="thin">
        <color indexed="64"/>
      </bottom>
      <diagonal/>
    </border>
    <border>
      <left style="thin">
        <color indexed="64"/>
      </left>
      <right style="thin">
        <color indexed="64"/>
      </right>
      <top style="double">
        <color rgb="FFFF0000"/>
      </top>
      <bottom/>
      <diagonal/>
    </border>
    <border>
      <left style="thin">
        <color indexed="64"/>
      </left>
      <right/>
      <top style="double">
        <color rgb="FFFF0000"/>
      </top>
      <bottom/>
      <diagonal/>
    </border>
    <border>
      <left style="medium">
        <color rgb="FFFF0000"/>
      </left>
      <right style="double">
        <color rgb="FFFF0000"/>
      </right>
      <top style="double">
        <color rgb="FFFF0000"/>
      </top>
      <bottom/>
      <diagonal/>
    </border>
    <border>
      <left style="double">
        <color rgb="FFFF0000"/>
      </left>
      <right style="thin">
        <color indexed="64"/>
      </right>
      <top style="hair">
        <color indexed="64"/>
      </top>
      <bottom style="hair">
        <color indexed="64"/>
      </bottom>
      <diagonal/>
    </border>
    <border>
      <left style="thin">
        <color indexed="64"/>
      </left>
      <right/>
      <top/>
      <bottom/>
      <diagonal/>
    </border>
    <border>
      <left style="medium">
        <color rgb="FFFF0000"/>
      </left>
      <right style="double">
        <color rgb="FFFF0000"/>
      </right>
      <top/>
      <bottom/>
      <diagonal/>
    </border>
    <border>
      <left style="double">
        <color rgb="FFFF0000"/>
      </left>
      <right style="thin">
        <color indexed="64"/>
      </right>
      <top style="hair">
        <color indexed="64"/>
      </top>
      <bottom style="medium">
        <color rgb="FFFF0000"/>
      </bottom>
      <diagonal/>
    </border>
    <border>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bottom style="medium">
        <color rgb="FFFF0000"/>
      </bottom>
      <diagonal/>
    </border>
    <border>
      <left style="thin">
        <color indexed="64"/>
      </left>
      <right/>
      <top/>
      <bottom style="medium">
        <color rgb="FFFF0000"/>
      </bottom>
      <diagonal/>
    </border>
    <border>
      <left style="double">
        <color rgb="FFFF0000"/>
      </left>
      <right style="thin">
        <color indexed="64"/>
      </right>
      <top/>
      <bottom/>
      <diagonal/>
    </border>
    <border>
      <left style="thin">
        <color indexed="64"/>
      </left>
      <right style="thin">
        <color indexed="64"/>
      </right>
      <top style="medium">
        <color rgb="FFFF0000"/>
      </top>
      <bottom/>
      <diagonal/>
    </border>
    <border>
      <left style="double">
        <color rgb="FFFF0000"/>
      </left>
      <right style="thin">
        <color indexed="64"/>
      </right>
      <top style="thin">
        <color indexed="64"/>
      </top>
      <bottom style="hair">
        <color indexed="64"/>
      </bottom>
      <diagonal/>
    </border>
    <border>
      <left style="double">
        <color rgb="FFFF0000"/>
      </left>
      <right style="hair">
        <color indexed="64"/>
      </right>
      <top style="hair">
        <color auto="1"/>
      </top>
      <bottom/>
      <diagonal/>
    </border>
    <border>
      <left style="double">
        <color rgb="FFFF0000"/>
      </left>
      <right style="thin">
        <color indexed="64"/>
      </right>
      <top style="medium">
        <color rgb="FFFF0000"/>
      </top>
      <bottom style="hair">
        <color indexed="64"/>
      </bottom>
      <diagonal/>
    </border>
    <border>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top style="medium">
        <color rgb="FFFF0000"/>
      </top>
      <bottom/>
      <diagonal/>
    </border>
    <border>
      <left style="thin">
        <color indexed="64"/>
      </left>
      <right style="medium">
        <color rgb="FFFF0000"/>
      </right>
      <top style="medium">
        <color rgb="FFFF0000"/>
      </top>
      <bottom/>
      <diagonal/>
    </border>
    <border>
      <left style="thin">
        <color indexed="64"/>
      </left>
      <right style="medium">
        <color rgb="FFFF0000"/>
      </right>
      <top/>
      <bottom/>
      <diagonal/>
    </border>
    <border>
      <left style="thin">
        <color indexed="64"/>
      </left>
      <right style="thin">
        <color indexed="64"/>
      </right>
      <top style="thin">
        <color rgb="FFFF0000"/>
      </top>
      <bottom style="thin">
        <color rgb="FFFF0000"/>
      </bottom>
      <diagonal/>
    </border>
    <border>
      <left/>
      <right style="thin">
        <color indexed="64"/>
      </right>
      <top style="thin">
        <color rgb="FFFF0000"/>
      </top>
      <bottom style="thin">
        <color rgb="FFFF0000"/>
      </bottom>
      <diagonal/>
    </border>
    <border>
      <left style="double">
        <color rgb="FFFF0000"/>
      </left>
      <right style="thin">
        <color indexed="64"/>
      </right>
      <top style="hair">
        <color indexed="64"/>
      </top>
      <bottom style="double">
        <color rgb="FFFF0000"/>
      </bottom>
      <diagonal/>
    </border>
    <border>
      <left style="thin">
        <color indexed="64"/>
      </left>
      <right style="thin">
        <color indexed="64"/>
      </right>
      <top style="hair">
        <color indexed="64"/>
      </top>
      <bottom style="double">
        <color rgb="FFFF0000"/>
      </bottom>
      <diagonal/>
    </border>
    <border>
      <left/>
      <right style="thin">
        <color indexed="64"/>
      </right>
      <top style="hair">
        <color indexed="64"/>
      </top>
      <bottom style="double">
        <color rgb="FFFF0000"/>
      </bottom>
      <diagonal/>
    </border>
    <border>
      <left style="thin">
        <color indexed="64"/>
      </left>
      <right style="thin">
        <color indexed="64"/>
      </right>
      <top/>
      <bottom style="double">
        <color rgb="FFFF0000"/>
      </bottom>
      <diagonal/>
    </border>
    <border>
      <left style="thin">
        <color indexed="64"/>
      </left>
      <right style="medium">
        <color rgb="FFFF0000"/>
      </right>
      <top/>
      <bottom style="double">
        <color rgb="FFFF0000"/>
      </bottom>
      <diagonal/>
    </border>
    <border>
      <left style="medium">
        <color rgb="FFFF0000"/>
      </left>
      <right style="double">
        <color rgb="FFFF0000"/>
      </right>
      <top/>
      <bottom style="double">
        <color rgb="FFFF0000"/>
      </bottom>
      <diagonal/>
    </border>
    <border>
      <left style="double">
        <color rgb="FFFF0000"/>
      </left>
      <right style="thin">
        <color indexed="64"/>
      </right>
      <top/>
      <bottom style="hair">
        <color indexed="64"/>
      </bottom>
      <diagonal/>
    </border>
    <border>
      <left style="double">
        <color rgb="FFFF0000"/>
      </left>
      <right style="thin">
        <color indexed="64"/>
      </right>
      <top style="hair">
        <color indexed="64"/>
      </top>
      <bottom/>
      <diagonal/>
    </border>
    <border>
      <left style="double">
        <color rgb="FFFF0000"/>
      </left>
      <right style="thin">
        <color indexed="64"/>
      </right>
      <top style="medium">
        <color rgb="FFFF0000"/>
      </top>
      <bottom style="thin">
        <color auto="1"/>
      </bottom>
      <diagonal/>
    </border>
    <border>
      <left/>
      <right style="medium">
        <color rgb="FFFF0000"/>
      </right>
      <top style="medium">
        <color rgb="FFFF0000"/>
      </top>
      <bottom/>
      <diagonal/>
    </border>
    <border>
      <left style="double">
        <color rgb="FFFF0000"/>
      </left>
      <right style="thin">
        <color indexed="64"/>
      </right>
      <top style="thin">
        <color indexed="64"/>
      </top>
      <bottom style="thin">
        <color indexed="64"/>
      </bottom>
      <diagonal/>
    </border>
    <border>
      <left/>
      <right style="medium">
        <color rgb="FFFF0000"/>
      </right>
      <top/>
      <bottom/>
      <diagonal/>
    </border>
    <border>
      <left style="double">
        <color rgb="FFFF0000"/>
      </left>
      <right style="thin">
        <color indexed="64"/>
      </right>
      <top style="thin">
        <color auto="1"/>
      </top>
      <bottom style="medium">
        <color rgb="FFFF0000"/>
      </bottom>
      <diagonal/>
    </border>
    <border>
      <left style="thin">
        <color indexed="64"/>
      </left>
      <right style="medium">
        <color rgb="FFFF0000"/>
      </right>
      <top/>
      <bottom style="medium">
        <color rgb="FFFF0000"/>
      </bottom>
      <diagonal/>
    </border>
    <border>
      <left/>
      <right style="medium">
        <color rgb="FFFF0000"/>
      </right>
      <top/>
      <bottom style="medium">
        <color rgb="FFFF0000"/>
      </bottom>
      <diagonal/>
    </border>
    <border>
      <left style="double">
        <color rgb="FFFF0000"/>
      </left>
      <right style="thin">
        <color indexed="64"/>
      </right>
      <top/>
      <bottom style="medium">
        <color rgb="FFFF0000"/>
      </bottom>
      <diagonal/>
    </border>
    <border>
      <left/>
      <right style="thin">
        <color indexed="64"/>
      </right>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top style="medium">
        <color rgb="FFFF0000"/>
      </top>
      <bottom style="medium">
        <color rgb="FFFF0000"/>
      </bottom>
      <diagonal/>
    </border>
    <border>
      <left style="medium">
        <color rgb="FFFF0000"/>
      </left>
      <right style="double">
        <color rgb="FFFF0000"/>
      </right>
      <top/>
      <bottom style="medium">
        <color rgb="FFFF0000"/>
      </bottom>
      <diagonal/>
    </border>
  </borders>
  <cellStyleXfs count="10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41" fontId="1" fillId="0" borderId="0" applyFont="0" applyFill="0" applyBorder="0" applyAlignment="0" applyProtection="0"/>
    <xf numFmtId="41"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Alignment="0" applyProtection="0">
      <alignment horizontal="left" vertical="center"/>
    </xf>
    <xf numFmtId="0" fontId="11" fillId="0" borderId="4">
      <alignment horizontal="left" vertical="center"/>
    </xf>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alignment vertical="top"/>
      <protection locked="0"/>
    </xf>
    <xf numFmtId="0" fontId="16" fillId="7" borderId="1" applyNumberFormat="0" applyAlignment="0" applyProtection="0"/>
    <xf numFmtId="0" fontId="17" fillId="0" borderId="0"/>
    <xf numFmtId="0" fontId="18" fillId="0" borderId="0"/>
    <xf numFmtId="0" fontId="17" fillId="0" borderId="0"/>
    <xf numFmtId="0" fontId="19" fillId="0" borderId="8" applyNumberFormat="0" applyFill="0" applyAlignment="0" applyProtection="0"/>
    <xf numFmtId="0" fontId="17" fillId="0" borderId="0" applyNumberFormat="0" applyFont="0" applyFill="0" applyAlignment="0"/>
    <xf numFmtId="0" fontId="20" fillId="22" borderId="0" applyNumberFormat="0" applyBorder="0" applyAlignment="0" applyProtection="0"/>
    <xf numFmtId="0" fontId="1" fillId="0" borderId="0"/>
    <xf numFmtId="0" fontId="1" fillId="0" borderId="0"/>
    <xf numFmtId="0" fontId="35" fillId="0" borderId="0"/>
    <xf numFmtId="0" fontId="34" fillId="0" borderId="0"/>
    <xf numFmtId="0" fontId="8" fillId="0" borderId="0"/>
    <xf numFmtId="0" fontId="1" fillId="0" borderId="0"/>
    <xf numFmtId="0" fontId="2" fillId="23" borderId="9" applyNumberFormat="0" applyFont="0" applyAlignment="0" applyProtection="0"/>
    <xf numFmtId="0" fontId="21" fillId="20" borderId="10" applyNumberFormat="0" applyAlignment="0" applyProtection="0"/>
    <xf numFmtId="9" fontId="22" fillId="0" borderId="0" applyFont="0" applyFill="0" applyBorder="0" applyAlignment="0" applyProtection="0"/>
    <xf numFmtId="0" fontId="23" fillId="0" borderId="0" applyNumberFormat="0" applyFill="0" applyBorder="0" applyAlignment="0" applyProtection="0"/>
    <xf numFmtId="0" fontId="24" fillId="0" borderId="11" applyNumberFormat="0" applyFill="0" applyAlignment="0" applyProtection="0"/>
    <xf numFmtId="0" fontId="25" fillId="0" borderId="0" applyNumberFormat="0" applyFill="0" applyBorder="0" applyAlignment="0" applyProtection="0"/>
    <xf numFmtId="40" fontId="26" fillId="0" borderId="0" applyFont="0" applyFill="0" applyBorder="0" applyAlignment="0" applyProtection="0"/>
    <xf numFmtId="38" fontId="26" fillId="0" borderId="0" applyFont="0" applyFill="0" applyBorder="0" applyAlignment="0" applyProtection="0"/>
    <xf numFmtId="0" fontId="26" fillId="0" borderId="0" applyFont="0" applyFill="0" applyBorder="0" applyAlignment="0" applyProtection="0"/>
    <xf numFmtId="0" fontId="26" fillId="0" borderId="0" applyFont="0" applyFill="0" applyBorder="0" applyAlignment="0" applyProtection="0"/>
    <xf numFmtId="9" fontId="27" fillId="0" borderId="0" applyFont="0" applyFill="0" applyBorder="0" applyAlignment="0" applyProtection="0"/>
    <xf numFmtId="0" fontId="28" fillId="0" borderId="0"/>
    <xf numFmtId="0" fontId="17" fillId="0" borderId="0"/>
    <xf numFmtId="164" fontId="29" fillId="0" borderId="0" applyFont="0" applyFill="0" applyBorder="0" applyAlignment="0" applyProtection="0"/>
    <xf numFmtId="165" fontId="29" fillId="0" borderId="0" applyFont="0" applyFill="0" applyBorder="0" applyAlignment="0" applyProtection="0"/>
    <xf numFmtId="166" fontId="30" fillId="0" borderId="0" applyFont="0" applyFill="0" applyBorder="0" applyAlignment="0" applyProtection="0"/>
    <xf numFmtId="167" fontId="30" fillId="0" borderId="0" applyFont="0" applyFill="0" applyBorder="0" applyAlignment="0" applyProtection="0"/>
    <xf numFmtId="168" fontId="30" fillId="0" borderId="0" applyFont="0" applyFill="0" applyBorder="0" applyAlignment="0" applyProtection="0"/>
    <xf numFmtId="169" fontId="30" fillId="0" borderId="0" applyFont="0" applyFill="0" applyBorder="0" applyAlignment="0" applyProtection="0"/>
    <xf numFmtId="0" fontId="31" fillId="0" borderId="0"/>
    <xf numFmtId="170" fontId="29" fillId="0" borderId="0" applyFont="0" applyFill="0" applyBorder="0" applyAlignment="0" applyProtection="0"/>
    <xf numFmtId="171" fontId="32" fillId="0" borderId="0" applyFont="0" applyFill="0" applyBorder="0" applyAlignment="0" applyProtection="0"/>
    <xf numFmtId="172" fontId="29"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 fillId="0" borderId="0">
      <alignment vertical="center"/>
    </xf>
    <xf numFmtId="43" fontId="34" fillId="0" borderId="0" applyFont="0" applyFill="0" applyBorder="0" applyAlignment="0" applyProtection="0"/>
    <xf numFmtId="0" fontId="1"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36" fillId="0" borderId="0"/>
    <xf numFmtId="0" fontId="1" fillId="0" borderId="0"/>
    <xf numFmtId="43" fontId="22" fillId="0" borderId="0" applyFont="0" applyFill="0" applyBorder="0" applyAlignment="0" applyProtection="0"/>
    <xf numFmtId="0" fontId="22" fillId="0" borderId="0"/>
    <xf numFmtId="0" fontId="1" fillId="0" borderId="0"/>
    <xf numFmtId="0" fontId="35" fillId="0" borderId="0"/>
    <xf numFmtId="0" fontId="41" fillId="0" borderId="0"/>
    <xf numFmtId="0" fontId="37" fillId="0" borderId="0"/>
    <xf numFmtId="0" fontId="1" fillId="0" borderId="0"/>
    <xf numFmtId="0" fontId="35" fillId="0" borderId="0"/>
    <xf numFmtId="0" fontId="42" fillId="0" borderId="0"/>
    <xf numFmtId="0" fontId="42" fillId="0" borderId="0"/>
  </cellStyleXfs>
  <cellXfs count="1179">
    <xf numFmtId="0" fontId="0" fillId="0" borderId="0" xfId="0"/>
    <xf numFmtId="0" fontId="45" fillId="0" borderId="0" xfId="0" applyFont="1" applyAlignment="1">
      <alignment vertical="center"/>
    </xf>
    <xf numFmtId="0" fontId="47" fillId="0" borderId="15" xfId="0" applyFont="1" applyBorder="1" applyAlignment="1">
      <alignment horizontal="center" vertical="center"/>
    </xf>
    <xf numFmtId="0" fontId="47" fillId="0" borderId="15" xfId="0" applyFont="1" applyBorder="1" applyAlignment="1">
      <alignment vertical="center"/>
    </xf>
    <xf numFmtId="0" fontId="38" fillId="0" borderId="0" xfId="0" applyFont="1" applyAlignment="1">
      <alignment vertical="center"/>
    </xf>
    <xf numFmtId="0" fontId="38" fillId="0" borderId="0" xfId="0" applyFont="1" applyAlignment="1">
      <alignment horizontal="right" vertical="center"/>
    </xf>
    <xf numFmtId="0" fontId="39" fillId="0" borderId="50" xfId="0" applyFont="1" applyBorder="1" applyAlignment="1">
      <alignment horizontal="center" vertical="center"/>
    </xf>
    <xf numFmtId="0" fontId="39" fillId="0" borderId="51" xfId="0" applyFont="1" applyBorder="1" applyAlignment="1">
      <alignment horizontal="center" vertical="center"/>
    </xf>
    <xf numFmtId="0" fontId="39" fillId="0" borderId="51" xfId="0" applyFont="1" applyBorder="1" applyAlignment="1">
      <alignment horizontal="center" vertical="center" wrapText="1"/>
    </xf>
    <xf numFmtId="0" fontId="39" fillId="0" borderId="34" xfId="0" applyFont="1" applyBorder="1" applyAlignment="1">
      <alignment horizontal="center" vertical="center"/>
    </xf>
    <xf numFmtId="0" fontId="39" fillId="0" borderId="15" xfId="0" applyFont="1" applyBorder="1" applyAlignment="1">
      <alignment horizontal="left" vertical="center"/>
    </xf>
    <xf numFmtId="0" fontId="39" fillId="0" borderId="15" xfId="0" applyFont="1" applyBorder="1" applyAlignment="1">
      <alignment vertical="center" wrapText="1"/>
    </xf>
    <xf numFmtId="0" fontId="39" fillId="0" borderId="15" xfId="0" applyFont="1" applyBorder="1" applyAlignment="1">
      <alignment horizontal="center" vertical="center" wrapText="1"/>
    </xf>
    <xf numFmtId="0" fontId="39" fillId="0" borderId="39" xfId="0" applyFont="1" applyBorder="1" applyAlignment="1">
      <alignment vertical="center"/>
    </xf>
    <xf numFmtId="0" fontId="38" fillId="0" borderId="40" xfId="0" applyFont="1" applyBorder="1" applyAlignment="1">
      <alignment horizontal="center" vertical="center"/>
    </xf>
    <xf numFmtId="0" fontId="38" fillId="0" borderId="28" xfId="0" applyFont="1" applyBorder="1" applyAlignment="1">
      <alignment horizontal="left" vertical="center"/>
    </xf>
    <xf numFmtId="0" fontId="38" fillId="0" borderId="28" xfId="0" applyFont="1" applyBorder="1" applyAlignment="1">
      <alignment vertical="center" wrapText="1"/>
    </xf>
    <xf numFmtId="0" fontId="38" fillId="0" borderId="28" xfId="0" applyFont="1" applyBorder="1" applyAlignment="1">
      <alignment horizontal="center" vertical="center" wrapText="1"/>
    </xf>
    <xf numFmtId="0" fontId="38" fillId="0" borderId="41" xfId="0" applyFont="1" applyBorder="1" applyAlignment="1">
      <alignment vertical="center"/>
    </xf>
    <xf numFmtId="0" fontId="38" fillId="0" borderId="0" xfId="0" applyFont="1" applyAlignment="1">
      <alignment horizontal="center" vertical="center"/>
    </xf>
    <xf numFmtId="0" fontId="38" fillId="0" borderId="42" xfId="0" applyFont="1" applyBorder="1" applyAlignment="1">
      <alignment horizontal="center" vertical="center"/>
    </xf>
    <xf numFmtId="0" fontId="38" fillId="0" borderId="25" xfId="0" applyFont="1" applyBorder="1" applyAlignment="1">
      <alignment horizontal="left" vertical="center"/>
    </xf>
    <xf numFmtId="0" fontId="38" fillId="0" borderId="25" xfId="0" applyFont="1" applyBorder="1" applyAlignment="1">
      <alignment vertical="center" wrapText="1"/>
    </xf>
    <xf numFmtId="0" fontId="38" fillId="0" borderId="25" xfId="0" applyFont="1" applyBorder="1" applyAlignment="1">
      <alignment horizontal="center" vertical="center" wrapText="1"/>
    </xf>
    <xf numFmtId="0" fontId="38" fillId="0" borderId="43" xfId="0" applyFont="1" applyBorder="1" applyAlignment="1">
      <alignment vertical="center"/>
    </xf>
    <xf numFmtId="0" fontId="38" fillId="0" borderId="45" xfId="0" applyFont="1" applyBorder="1" applyAlignment="1">
      <alignment horizontal="center" vertical="center"/>
    </xf>
    <xf numFmtId="0" fontId="38" fillId="0" borderId="31" xfId="0" applyFont="1" applyBorder="1" applyAlignment="1">
      <alignment horizontal="left" vertical="center"/>
    </xf>
    <xf numFmtId="0" fontId="38" fillId="0" borderId="31" xfId="0" applyFont="1" applyBorder="1" applyAlignment="1">
      <alignment vertical="center" wrapText="1"/>
    </xf>
    <xf numFmtId="0" fontId="38" fillId="0" borderId="31" xfId="0" applyFont="1" applyBorder="1" applyAlignment="1">
      <alignment horizontal="center" vertical="center" wrapText="1"/>
    </xf>
    <xf numFmtId="0" fontId="38" fillId="0" borderId="53" xfId="0" applyFont="1" applyBorder="1" applyAlignment="1">
      <alignment vertical="center"/>
    </xf>
    <xf numFmtId="0" fontId="39" fillId="0" borderId="34" xfId="0" applyFont="1" applyBorder="1" applyAlignment="1">
      <alignment vertical="center"/>
    </xf>
    <xf numFmtId="0" fontId="39" fillId="0" borderId="15" xfId="0" applyFont="1" applyBorder="1" applyAlignment="1">
      <alignment vertical="center"/>
    </xf>
    <xf numFmtId="3" fontId="39" fillId="0" borderId="15" xfId="0" applyNumberFormat="1" applyFont="1" applyBorder="1" applyAlignment="1">
      <alignment vertical="center"/>
    </xf>
    <xf numFmtId="3" fontId="39" fillId="0" borderId="15" xfId="0" applyNumberFormat="1" applyFont="1" applyBorder="1" applyAlignment="1">
      <alignment horizontal="center" vertical="center"/>
    </xf>
    <xf numFmtId="3" fontId="39" fillId="0" borderId="15" xfId="0" applyNumberFormat="1" applyFont="1" applyBorder="1" applyAlignment="1">
      <alignment horizontal="right" vertical="center"/>
    </xf>
    <xf numFmtId="0" fontId="39" fillId="0" borderId="0" xfId="0" applyFont="1" applyAlignment="1">
      <alignment vertical="center"/>
    </xf>
    <xf numFmtId="0" fontId="38" fillId="0" borderId="28" xfId="0" applyFont="1" applyBorder="1" applyAlignment="1">
      <alignment vertical="center"/>
    </xf>
    <xf numFmtId="3" fontId="38" fillId="0" borderId="28" xfId="0" applyNumberFormat="1" applyFont="1" applyBorder="1" applyAlignment="1">
      <alignment vertical="center"/>
    </xf>
    <xf numFmtId="3" fontId="38" fillId="0" borderId="28" xfId="0" applyNumberFormat="1" applyFont="1" applyBorder="1" applyAlignment="1">
      <alignment horizontal="center" vertical="center"/>
    </xf>
    <xf numFmtId="3" fontId="38" fillId="0" borderId="28" xfId="53" applyNumberFormat="1" applyFont="1" applyFill="1" applyBorder="1" applyAlignment="1">
      <alignment horizontal="right"/>
    </xf>
    <xf numFmtId="0" fontId="38" fillId="0" borderId="25" xfId="0" applyFont="1" applyBorder="1" applyAlignment="1">
      <alignment vertical="center"/>
    </xf>
    <xf numFmtId="3" fontId="38" fillId="0" borderId="25" xfId="0" applyNumberFormat="1" applyFont="1" applyBorder="1" applyAlignment="1">
      <alignment vertical="center"/>
    </xf>
    <xf numFmtId="3" fontId="38" fillId="0" borderId="25" xfId="0" applyNumberFormat="1" applyFont="1" applyBorder="1" applyAlignment="1">
      <alignment horizontal="center" vertical="center"/>
    </xf>
    <xf numFmtId="3" fontId="38" fillId="0" borderId="25" xfId="53" applyNumberFormat="1" applyFont="1" applyFill="1" applyBorder="1" applyAlignment="1">
      <alignment horizontal="right"/>
    </xf>
    <xf numFmtId="0" fontId="38" fillId="0" borderId="31" xfId="0" applyFont="1" applyBorder="1" applyAlignment="1">
      <alignment vertical="center"/>
    </xf>
    <xf numFmtId="3" fontId="38" fillId="0" borderId="31" xfId="0" applyNumberFormat="1" applyFont="1" applyBorder="1" applyAlignment="1">
      <alignment vertical="center"/>
    </xf>
    <xf numFmtId="3" fontId="38" fillId="0" borderId="31" xfId="0" applyNumberFormat="1" applyFont="1" applyBorder="1" applyAlignment="1">
      <alignment horizontal="center" vertical="center"/>
    </xf>
    <xf numFmtId="3" fontId="38" fillId="0" borderId="31" xfId="53" applyNumberFormat="1" applyFont="1" applyFill="1" applyBorder="1" applyAlignment="1">
      <alignment horizontal="right"/>
    </xf>
    <xf numFmtId="0" fontId="39" fillId="0" borderId="34" xfId="0" quotePrefix="1" applyFont="1" applyBorder="1" applyAlignment="1">
      <alignment horizontal="center" vertical="center"/>
    </xf>
    <xf numFmtId="173" fontId="38" fillId="24" borderId="25" xfId="31" applyNumberFormat="1" applyFont="1" applyFill="1" applyBorder="1" applyAlignment="1">
      <alignment horizontal="left" vertical="center" wrapText="1"/>
    </xf>
    <xf numFmtId="0" fontId="38" fillId="0" borderId="42" xfId="0" applyFont="1" applyBorder="1" applyAlignment="1">
      <alignment horizontal="center"/>
    </xf>
    <xf numFmtId="0" fontId="38" fillId="24" borderId="25" xfId="0" applyFont="1" applyFill="1" applyBorder="1" applyAlignment="1">
      <alignment vertical="center"/>
    </xf>
    <xf numFmtId="0" fontId="38" fillId="24" borderId="25" xfId="0" applyFont="1" applyFill="1" applyBorder="1" applyAlignment="1">
      <alignment vertical="center" wrapText="1"/>
    </xf>
    <xf numFmtId="0" fontId="38" fillId="0" borderId="45" xfId="0" quotePrefix="1" applyFont="1" applyBorder="1" applyAlignment="1">
      <alignment horizontal="center" vertical="center"/>
    </xf>
    <xf numFmtId="0" fontId="38" fillId="24" borderId="31" xfId="0" applyFont="1" applyFill="1" applyBorder="1" applyAlignment="1">
      <alignment vertical="center"/>
    </xf>
    <xf numFmtId="0" fontId="38" fillId="0" borderId="40" xfId="0" quotePrefix="1" applyFont="1" applyBorder="1" applyAlignment="1">
      <alignment horizontal="center" vertical="center"/>
    </xf>
    <xf numFmtId="0" fontId="39" fillId="0" borderId="0" xfId="0" applyFont="1" applyAlignment="1">
      <alignment horizontal="right" vertical="center"/>
    </xf>
    <xf numFmtId="0" fontId="39" fillId="0" borderId="52" xfId="0" applyFont="1" applyBorder="1" applyAlignment="1">
      <alignment horizontal="center" vertical="center"/>
    </xf>
    <xf numFmtId="0" fontId="40" fillId="0" borderId="59" xfId="0" applyFont="1" applyBorder="1" applyAlignment="1">
      <alignment wrapText="1"/>
    </xf>
    <xf numFmtId="0" fontId="49" fillId="24" borderId="0" xfId="0" applyFont="1" applyFill="1"/>
    <xf numFmtId="0" fontId="48" fillId="24" borderId="68" xfId="0" applyFont="1" applyFill="1" applyBorder="1" applyAlignment="1">
      <alignment horizontal="center" vertical="center" wrapText="1"/>
    </xf>
    <xf numFmtId="0" fontId="48" fillId="24" borderId="68" xfId="0" applyFont="1" applyFill="1" applyBorder="1" applyAlignment="1">
      <alignment horizontal="center" vertical="center"/>
    </xf>
    <xf numFmtId="0" fontId="48" fillId="26" borderId="68" xfId="0" applyFont="1" applyFill="1" applyBorder="1" applyAlignment="1">
      <alignment horizontal="center" vertical="center"/>
    </xf>
    <xf numFmtId="176" fontId="48" fillId="24" borderId="68" xfId="0" applyNumberFormat="1" applyFont="1" applyFill="1" applyBorder="1" applyAlignment="1">
      <alignment horizontal="center" vertical="center" wrapText="1"/>
    </xf>
    <xf numFmtId="1" fontId="48" fillId="24" borderId="69" xfId="0" applyNumberFormat="1" applyFont="1" applyFill="1" applyBorder="1" applyAlignment="1">
      <alignment horizontal="center" vertical="center"/>
    </xf>
    <xf numFmtId="176" fontId="48" fillId="24" borderId="69" xfId="0" applyNumberFormat="1" applyFont="1" applyFill="1" applyBorder="1" applyAlignment="1">
      <alignment horizontal="center" vertical="center"/>
    </xf>
    <xf numFmtId="0" fontId="48" fillId="24" borderId="69" xfId="0" applyFont="1" applyFill="1" applyBorder="1"/>
    <xf numFmtId="0" fontId="51" fillId="24" borderId="71" xfId="0" applyFont="1" applyFill="1" applyBorder="1" applyAlignment="1">
      <alignment horizontal="center" vertical="center"/>
    </xf>
    <xf numFmtId="0" fontId="51" fillId="24" borderId="64" xfId="0" quotePrefix="1" applyFont="1" applyFill="1" applyBorder="1" applyAlignment="1">
      <alignment horizontal="left" vertical="center" wrapText="1"/>
    </xf>
    <xf numFmtId="0" fontId="51" fillId="24" borderId="64" xfId="0" quotePrefix="1" applyFont="1" applyFill="1" applyBorder="1" applyAlignment="1">
      <alignment horizontal="center" vertical="center" wrapText="1"/>
    </xf>
    <xf numFmtId="0" fontId="51" fillId="26" borderId="72" xfId="0" quotePrefix="1" applyFont="1" applyFill="1" applyBorder="1" applyAlignment="1">
      <alignment horizontal="center" vertical="center" wrapText="1"/>
    </xf>
    <xf numFmtId="176" fontId="51" fillId="24" borderId="73" xfId="0" applyNumberFormat="1" applyFont="1" applyFill="1" applyBorder="1" applyAlignment="1">
      <alignment horizontal="center" vertical="center"/>
    </xf>
    <xf numFmtId="1" fontId="48" fillId="24" borderId="74" xfId="0" applyNumberFormat="1" applyFont="1" applyFill="1" applyBorder="1" applyAlignment="1">
      <alignment horizontal="center" vertical="center"/>
    </xf>
    <xf numFmtId="0" fontId="49" fillId="24" borderId="76" xfId="0" applyFont="1" applyFill="1" applyBorder="1" applyAlignment="1">
      <alignment horizontal="center"/>
    </xf>
    <xf numFmtId="0" fontId="52" fillId="24" borderId="35" xfId="0" quotePrefix="1" applyFont="1" applyFill="1" applyBorder="1" applyAlignment="1">
      <alignment horizontal="left" vertical="center" wrapText="1"/>
    </xf>
    <xf numFmtId="0" fontId="52" fillId="24" borderId="35" xfId="0" quotePrefix="1" applyFont="1" applyFill="1" applyBorder="1" applyAlignment="1">
      <alignment horizontal="right" vertical="center" wrapText="1"/>
    </xf>
    <xf numFmtId="0" fontId="52" fillId="26" borderId="22" xfId="0" quotePrefix="1" applyFont="1" applyFill="1" applyBorder="1" applyAlignment="1">
      <alignment horizontal="right" vertical="center" wrapText="1"/>
    </xf>
    <xf numFmtId="176" fontId="49" fillId="24" borderId="22" xfId="0" applyNumberFormat="1" applyFont="1" applyFill="1" applyBorder="1" applyAlignment="1">
      <alignment horizontal="center" vertical="center"/>
    </xf>
    <xf numFmtId="1" fontId="49" fillId="24" borderId="22" xfId="0" applyNumberFormat="1" applyFont="1" applyFill="1" applyBorder="1" applyAlignment="1">
      <alignment horizontal="center" vertical="center"/>
    </xf>
    <xf numFmtId="0" fontId="52" fillId="24" borderId="36" xfId="0" quotePrefix="1" applyFont="1" applyFill="1" applyBorder="1" applyAlignment="1">
      <alignment horizontal="left" vertical="center" wrapText="1"/>
    </xf>
    <xf numFmtId="0" fontId="52" fillId="24" borderId="36" xfId="0" quotePrefix="1" applyFont="1" applyFill="1" applyBorder="1" applyAlignment="1">
      <alignment horizontal="right" vertical="center" wrapText="1"/>
    </xf>
    <xf numFmtId="0" fontId="52" fillId="26" borderId="25" xfId="0" quotePrefix="1" applyFont="1" applyFill="1" applyBorder="1" applyAlignment="1">
      <alignment horizontal="right" vertical="center" wrapText="1"/>
    </xf>
    <xf numFmtId="176" fontId="49" fillId="24" borderId="25" xfId="0" applyNumberFormat="1" applyFont="1" applyFill="1" applyBorder="1" applyAlignment="1">
      <alignment horizontal="center" vertical="center"/>
    </xf>
    <xf numFmtId="1" fontId="49" fillId="24" borderId="25" xfId="0" applyNumberFormat="1" applyFont="1" applyFill="1" applyBorder="1" applyAlignment="1">
      <alignment horizontal="center" vertical="center"/>
    </xf>
    <xf numFmtId="0" fontId="52" fillId="24" borderId="37" xfId="0" quotePrefix="1" applyFont="1" applyFill="1" applyBorder="1" applyAlignment="1">
      <alignment horizontal="left" vertical="center" wrapText="1"/>
    </xf>
    <xf numFmtId="0" fontId="52" fillId="24" borderId="37" xfId="0" quotePrefix="1" applyFont="1" applyFill="1" applyBorder="1" applyAlignment="1">
      <alignment horizontal="right" vertical="center" wrapText="1"/>
    </xf>
    <xf numFmtId="0" fontId="52" fillId="26" borderId="23" xfId="0" quotePrefix="1" applyFont="1" applyFill="1" applyBorder="1" applyAlignment="1">
      <alignment horizontal="right" vertical="center" wrapText="1"/>
    </xf>
    <xf numFmtId="176" fontId="49" fillId="24" borderId="23" xfId="0" applyNumberFormat="1" applyFont="1" applyFill="1" applyBorder="1" applyAlignment="1">
      <alignment horizontal="center" vertical="center"/>
    </xf>
    <xf numFmtId="1" fontId="49" fillId="24" borderId="31" xfId="0" applyNumberFormat="1" applyFont="1" applyFill="1" applyBorder="1" applyAlignment="1">
      <alignment horizontal="center" vertical="center"/>
    </xf>
    <xf numFmtId="0" fontId="51" fillId="24" borderId="76" xfId="0" applyFont="1" applyFill="1" applyBorder="1" applyAlignment="1">
      <alignment horizontal="center" vertical="center"/>
    </xf>
    <xf numFmtId="0" fontId="51" fillId="24" borderId="30" xfId="0" quotePrefix="1" applyFont="1" applyFill="1" applyBorder="1" applyAlignment="1">
      <alignment horizontal="left" vertical="center" wrapText="1"/>
    </xf>
    <xf numFmtId="0" fontId="51" fillId="24" borderId="30" xfId="0" quotePrefix="1" applyFont="1" applyFill="1" applyBorder="1" applyAlignment="1">
      <alignment horizontal="center" vertical="center" wrapText="1"/>
    </xf>
    <xf numFmtId="0" fontId="51" fillId="26" borderId="15" xfId="0" quotePrefix="1" applyFont="1" applyFill="1" applyBorder="1" applyAlignment="1">
      <alignment horizontal="center" vertical="center" wrapText="1"/>
    </xf>
    <xf numFmtId="176" fontId="51" fillId="24" borderId="24" xfId="0" applyNumberFormat="1" applyFont="1" applyFill="1" applyBorder="1" applyAlignment="1">
      <alignment horizontal="center" vertical="center"/>
    </xf>
    <xf numFmtId="1" fontId="48" fillId="24" borderId="15" xfId="0" applyNumberFormat="1" applyFont="1" applyFill="1" applyBorder="1" applyAlignment="1">
      <alignment horizontal="center" vertical="center"/>
    </xf>
    <xf numFmtId="1" fontId="49" fillId="24" borderId="28" xfId="0" applyNumberFormat="1" applyFont="1" applyFill="1" applyBorder="1" applyAlignment="1">
      <alignment horizontal="center" vertical="center"/>
    </xf>
    <xf numFmtId="1" fontId="49" fillId="24" borderId="23" xfId="0" applyNumberFormat="1" applyFont="1" applyFill="1" applyBorder="1" applyAlignment="1">
      <alignment horizontal="center" vertical="center"/>
    </xf>
    <xf numFmtId="0" fontId="49" fillId="24" borderId="79" xfId="0" applyFont="1" applyFill="1" applyBorder="1" applyAlignment="1">
      <alignment horizontal="center"/>
    </xf>
    <xf numFmtId="0" fontId="51" fillId="24" borderId="80" xfId="0" quotePrefix="1" applyFont="1" applyFill="1" applyBorder="1" applyAlignment="1">
      <alignment horizontal="left" vertical="center" wrapText="1"/>
    </xf>
    <xf numFmtId="0" fontId="51" fillId="24" borderId="80" xfId="0" quotePrefix="1" applyFont="1" applyFill="1" applyBorder="1" applyAlignment="1">
      <alignment horizontal="center" vertical="center" wrapText="1"/>
    </xf>
    <xf numFmtId="0" fontId="51" fillId="26" borderId="81" xfId="0" quotePrefix="1" applyFont="1" applyFill="1" applyBorder="1" applyAlignment="1">
      <alignment horizontal="center" vertical="center" wrapText="1"/>
    </xf>
    <xf numFmtId="176" fontId="51" fillId="24" borderId="82" xfId="0" applyNumberFormat="1" applyFont="1" applyFill="1" applyBorder="1" applyAlignment="1">
      <alignment horizontal="center" vertical="center"/>
    </xf>
    <xf numFmtId="1" fontId="48" fillId="24" borderId="83" xfId="0" applyNumberFormat="1" applyFont="1" applyFill="1" applyBorder="1" applyAlignment="1">
      <alignment horizontal="center" vertical="center"/>
    </xf>
    <xf numFmtId="0" fontId="49" fillId="24" borderId="84" xfId="0" applyFont="1" applyFill="1" applyBorder="1" applyAlignment="1">
      <alignment horizontal="center"/>
    </xf>
    <xf numFmtId="0" fontId="51" fillId="24" borderId="55" xfId="0" applyFont="1" applyFill="1" applyBorder="1"/>
    <xf numFmtId="0" fontId="51" fillId="24" borderId="55" xfId="0" applyFont="1" applyFill="1" applyBorder="1" applyAlignment="1">
      <alignment horizontal="center"/>
    </xf>
    <xf numFmtId="0" fontId="51" fillId="26" borderId="24" xfId="0" applyFont="1" applyFill="1" applyBorder="1" applyAlignment="1">
      <alignment horizontal="center"/>
    </xf>
    <xf numFmtId="1" fontId="48" fillId="24" borderId="77" xfId="0" applyNumberFormat="1" applyFont="1" applyFill="1" applyBorder="1" applyAlignment="1">
      <alignment horizontal="center" vertical="center"/>
    </xf>
    <xf numFmtId="0" fontId="49" fillId="24" borderId="86" xfId="0" applyFont="1" applyFill="1" applyBorder="1" applyAlignment="1">
      <alignment horizontal="center"/>
    </xf>
    <xf numFmtId="0" fontId="49" fillId="24" borderId="35" xfId="0" applyFont="1" applyFill="1" applyBorder="1"/>
    <xf numFmtId="0" fontId="49" fillId="24" borderId="35" xfId="0" applyFont="1" applyFill="1" applyBorder="1" applyAlignment="1">
      <alignment horizontal="right"/>
    </xf>
    <xf numFmtId="0" fontId="49" fillId="26" borderId="22" xfId="0" applyFont="1" applyFill="1" applyBorder="1" applyAlignment="1">
      <alignment horizontal="right"/>
    </xf>
    <xf numFmtId="0" fontId="49" fillId="24" borderId="36" xfId="0" applyFont="1" applyFill="1" applyBorder="1"/>
    <xf numFmtId="0" fontId="49" fillId="24" borderId="36" xfId="0" applyFont="1" applyFill="1" applyBorder="1" applyAlignment="1">
      <alignment horizontal="right"/>
    </xf>
    <xf numFmtId="0" fontId="49" fillId="26" borderId="25" xfId="0" applyFont="1" applyFill="1" applyBorder="1" applyAlignment="1">
      <alignment horizontal="right"/>
    </xf>
    <xf numFmtId="0" fontId="49" fillId="28" borderId="36" xfId="0" applyFont="1" applyFill="1" applyBorder="1" applyAlignment="1">
      <alignment horizontal="right"/>
    </xf>
    <xf numFmtId="0" fontId="54" fillId="24" borderId="36" xfId="0" applyFont="1" applyFill="1" applyBorder="1"/>
    <xf numFmtId="0" fontId="54" fillId="28" borderId="36" xfId="0" applyFont="1" applyFill="1" applyBorder="1" applyAlignment="1">
      <alignment horizontal="right"/>
    </xf>
    <xf numFmtId="0" fontId="54" fillId="26" borderId="25" xfId="0" applyFont="1" applyFill="1" applyBorder="1" applyAlignment="1">
      <alignment horizontal="right"/>
    </xf>
    <xf numFmtId="0" fontId="49" fillId="24" borderId="87" xfId="0" applyFont="1" applyFill="1" applyBorder="1" applyAlignment="1">
      <alignment horizontal="center"/>
    </xf>
    <xf numFmtId="0" fontId="49" fillId="24" borderId="49" xfId="0" applyFont="1" applyFill="1" applyBorder="1"/>
    <xf numFmtId="0" fontId="49" fillId="24" borderId="49" xfId="0" applyFont="1" applyFill="1" applyBorder="1" applyAlignment="1">
      <alignment horizontal="right"/>
    </xf>
    <xf numFmtId="0" fontId="49" fillId="26" borderId="31" xfId="0" applyFont="1" applyFill="1" applyBorder="1" applyAlignment="1">
      <alignment horizontal="right"/>
    </xf>
    <xf numFmtId="176" fontId="49" fillId="24" borderId="31" xfId="0" applyNumberFormat="1" applyFont="1" applyFill="1" applyBorder="1" applyAlignment="1">
      <alignment horizontal="center" vertical="center"/>
    </xf>
    <xf numFmtId="0" fontId="49" fillId="24" borderId="88" xfId="0" applyFont="1" applyFill="1" applyBorder="1" applyAlignment="1">
      <alignment horizontal="center"/>
    </xf>
    <xf numFmtId="0" fontId="51" fillId="24" borderId="89" xfId="0" applyFont="1" applyFill="1" applyBorder="1"/>
    <xf numFmtId="0" fontId="51" fillId="24" borderId="89" xfId="0" applyFont="1" applyFill="1" applyBorder="1" applyAlignment="1">
      <alignment horizontal="center"/>
    </xf>
    <xf numFmtId="0" fontId="51" fillId="29" borderId="90" xfId="0" applyFont="1" applyFill="1" applyBorder="1" applyAlignment="1">
      <alignment horizontal="center"/>
    </xf>
    <xf numFmtId="176" fontId="51" fillId="24" borderId="85" xfId="0" applyNumberFormat="1" applyFont="1" applyFill="1" applyBorder="1" applyAlignment="1">
      <alignment horizontal="center" vertical="center"/>
    </xf>
    <xf numFmtId="1" fontId="51" fillId="24" borderId="91" xfId="0" applyNumberFormat="1" applyFont="1" applyFill="1" applyBorder="1" applyAlignment="1">
      <alignment horizontal="center" vertical="center"/>
    </xf>
    <xf numFmtId="0" fontId="49" fillId="29" borderId="22" xfId="0" applyFont="1" applyFill="1" applyBorder="1" applyAlignment="1">
      <alignment horizontal="right"/>
    </xf>
    <xf numFmtId="0" fontId="49" fillId="29" borderId="25" xfId="0" applyFont="1" applyFill="1" applyBorder="1" applyAlignment="1">
      <alignment horizontal="right"/>
    </xf>
    <xf numFmtId="0" fontId="55" fillId="24" borderId="36" xfId="0" applyFont="1" applyFill="1" applyBorder="1"/>
    <xf numFmtId="0" fontId="55" fillId="24" borderId="36" xfId="0" applyFont="1" applyFill="1" applyBorder="1" applyAlignment="1">
      <alignment horizontal="right"/>
    </xf>
    <xf numFmtId="0" fontId="55" fillId="29" borderId="25" xfId="0" applyFont="1" applyFill="1" applyBorder="1" applyAlignment="1">
      <alignment horizontal="right"/>
    </xf>
    <xf numFmtId="0" fontId="49" fillId="29" borderId="31" xfId="0" applyFont="1" applyFill="1" applyBorder="1" applyAlignment="1">
      <alignment horizontal="right"/>
    </xf>
    <xf numFmtId="0" fontId="53" fillId="24" borderId="76" xfId="0" applyFont="1" applyFill="1" applyBorder="1" applyAlignment="1">
      <alignment horizontal="center"/>
    </xf>
    <xf numFmtId="0" fontId="51" fillId="24" borderId="94" xfId="0" applyFont="1" applyFill="1" applyBorder="1"/>
    <xf numFmtId="0" fontId="51" fillId="24" borderId="95" xfId="0" applyFont="1" applyFill="1" applyBorder="1" applyAlignment="1">
      <alignment horizontal="right"/>
    </xf>
    <xf numFmtId="0" fontId="51" fillId="29" borderId="94" xfId="0" applyFont="1" applyFill="1" applyBorder="1" applyAlignment="1">
      <alignment horizontal="right"/>
    </xf>
    <xf numFmtId="176" fontId="51" fillId="24" borderId="94" xfId="0" applyNumberFormat="1" applyFont="1" applyFill="1" applyBorder="1" applyAlignment="1">
      <alignment horizontal="center" vertical="center"/>
    </xf>
    <xf numFmtId="1" fontId="51" fillId="24" borderId="94" xfId="0" applyNumberFormat="1" applyFont="1" applyFill="1" applyBorder="1" applyAlignment="1">
      <alignment horizontal="center" vertical="center"/>
    </xf>
    <xf numFmtId="0" fontId="51" fillId="24" borderId="18" xfId="0" applyFont="1" applyFill="1" applyBorder="1"/>
    <xf numFmtId="0" fontId="51" fillId="24" borderId="18" xfId="0" applyFont="1" applyFill="1" applyBorder="1" applyAlignment="1">
      <alignment horizontal="center"/>
    </xf>
    <xf numFmtId="0" fontId="51" fillId="29" borderId="21" xfId="0" applyFont="1" applyFill="1" applyBorder="1" applyAlignment="1">
      <alignment horizontal="center"/>
    </xf>
    <xf numFmtId="1" fontId="51" fillId="24" borderId="77" xfId="0" applyNumberFormat="1" applyFont="1" applyFill="1" applyBorder="1" applyAlignment="1">
      <alignment horizontal="center" vertical="center"/>
    </xf>
    <xf numFmtId="0" fontId="49" fillId="24" borderId="22" xfId="0" applyFont="1" applyFill="1" applyBorder="1"/>
    <xf numFmtId="1" fontId="48" fillId="24" borderId="22" xfId="0" applyNumberFormat="1" applyFont="1" applyFill="1" applyBorder="1" applyAlignment="1">
      <alignment horizontal="center" vertical="center"/>
    </xf>
    <xf numFmtId="0" fontId="49" fillId="24" borderId="25" xfId="0" applyFont="1" applyFill="1" applyBorder="1"/>
    <xf numFmtId="1" fontId="48" fillId="24" borderId="25" xfId="0" applyNumberFormat="1" applyFont="1" applyFill="1" applyBorder="1" applyAlignment="1">
      <alignment horizontal="center" vertical="center"/>
    </xf>
    <xf numFmtId="0" fontId="49" fillId="24" borderId="96" xfId="0" applyFont="1" applyFill="1" applyBorder="1" applyAlignment="1">
      <alignment horizontal="center"/>
    </xf>
    <xf numFmtId="0" fontId="49" fillId="24" borderId="97" xfId="0" applyFont="1" applyFill="1" applyBorder="1"/>
    <xf numFmtId="0" fontId="49" fillId="24" borderId="98" xfId="0" applyFont="1" applyFill="1" applyBorder="1" applyAlignment="1">
      <alignment horizontal="right"/>
    </xf>
    <xf numFmtId="0" fontId="49" fillId="29" borderId="97" xfId="0" applyFont="1" applyFill="1" applyBorder="1" applyAlignment="1">
      <alignment horizontal="right"/>
    </xf>
    <xf numFmtId="176" fontId="49" fillId="24" borderId="97" xfId="0" applyNumberFormat="1" applyFont="1" applyFill="1" applyBorder="1" applyAlignment="1">
      <alignment horizontal="center" vertical="center"/>
    </xf>
    <xf numFmtId="1" fontId="48" fillId="24" borderId="97" xfId="0" applyNumberFormat="1" applyFont="1" applyFill="1" applyBorder="1" applyAlignment="1">
      <alignment horizontal="center" vertical="center"/>
    </xf>
    <xf numFmtId="0" fontId="49" fillId="24" borderId="102" xfId="0" applyFont="1" applyFill="1" applyBorder="1" applyAlignment="1">
      <alignment horizontal="center"/>
    </xf>
    <xf numFmtId="0" fontId="51" fillId="26" borderId="21" xfId="0" applyFont="1" applyFill="1" applyBorder="1" applyAlignment="1">
      <alignment horizontal="center"/>
    </xf>
    <xf numFmtId="0" fontId="55" fillId="28" borderId="36" xfId="0" applyFont="1" applyFill="1" applyBorder="1" applyAlignment="1">
      <alignment horizontal="right"/>
    </xf>
    <xf numFmtId="0" fontId="55" fillId="26" borderId="25" xfId="0" applyFont="1" applyFill="1" applyBorder="1" applyAlignment="1">
      <alignment horizontal="right"/>
    </xf>
    <xf numFmtId="0" fontId="49" fillId="24" borderId="37" xfId="0" applyFont="1" applyFill="1" applyBorder="1"/>
    <xf numFmtId="0" fontId="49" fillId="24" borderId="37" xfId="0" applyFont="1" applyFill="1" applyBorder="1" applyAlignment="1">
      <alignment horizontal="right"/>
    </xf>
    <xf numFmtId="0" fontId="49" fillId="26" borderId="23" xfId="0" applyFont="1" applyFill="1" applyBorder="1" applyAlignment="1">
      <alignment horizontal="right"/>
    </xf>
    <xf numFmtId="0" fontId="51" fillId="24" borderId="30" xfId="0" applyFont="1" applyFill="1" applyBorder="1"/>
    <xf numFmtId="0" fontId="51" fillId="24" borderId="30" xfId="0" applyFont="1" applyFill="1" applyBorder="1" applyAlignment="1">
      <alignment horizontal="center"/>
    </xf>
    <xf numFmtId="0" fontId="51" fillId="26" borderId="15" xfId="0" applyFont="1" applyFill="1" applyBorder="1" applyAlignment="1">
      <alignment horizontal="center"/>
    </xf>
    <xf numFmtId="0" fontId="49" fillId="24" borderId="103" xfId="0" applyFont="1" applyFill="1" applyBorder="1" applyAlignment="1">
      <alignment horizontal="center"/>
    </xf>
    <xf numFmtId="0" fontId="51" fillId="24" borderId="32" xfId="0" applyFont="1" applyFill="1" applyBorder="1"/>
    <xf numFmtId="0" fontId="51" fillId="24" borderId="32" xfId="0" applyFont="1" applyFill="1" applyBorder="1" applyAlignment="1">
      <alignment horizontal="right"/>
    </xf>
    <xf numFmtId="0" fontId="51" fillId="26" borderId="20" xfId="0" applyFont="1" applyFill="1" applyBorder="1" applyAlignment="1">
      <alignment horizontal="right"/>
    </xf>
    <xf numFmtId="0" fontId="49" fillId="24" borderId="104" xfId="0" applyFont="1" applyFill="1" applyBorder="1" applyAlignment="1">
      <alignment horizontal="center"/>
    </xf>
    <xf numFmtId="0" fontId="51" fillId="24" borderId="89" xfId="0" applyFont="1" applyFill="1" applyBorder="1" applyAlignment="1">
      <alignment horizontal="right"/>
    </xf>
    <xf numFmtId="0" fontId="51" fillId="26" borderId="90" xfId="0" applyFont="1" applyFill="1" applyBorder="1" applyAlignment="1">
      <alignment horizontal="right"/>
    </xf>
    <xf numFmtId="176" fontId="51" fillId="24" borderId="90" xfId="0" applyNumberFormat="1" applyFont="1" applyFill="1" applyBorder="1" applyAlignment="1">
      <alignment horizontal="center" vertical="center"/>
    </xf>
    <xf numFmtId="1" fontId="51" fillId="24" borderId="90" xfId="0" applyNumberFormat="1" applyFont="1" applyFill="1" applyBorder="1" applyAlignment="1">
      <alignment horizontal="center" vertical="center"/>
    </xf>
    <xf numFmtId="0" fontId="49" fillId="24" borderId="106" xfId="0" applyFont="1" applyFill="1" applyBorder="1" applyAlignment="1">
      <alignment horizontal="center"/>
    </xf>
    <xf numFmtId="0" fontId="51" fillId="24" borderId="30" xfId="0" applyFont="1" applyFill="1" applyBorder="1" applyAlignment="1">
      <alignment horizontal="right"/>
    </xf>
    <xf numFmtId="0" fontId="51" fillId="26" borderId="15" xfId="0" applyFont="1" applyFill="1" applyBorder="1" applyAlignment="1">
      <alignment horizontal="right"/>
    </xf>
    <xf numFmtId="176" fontId="51" fillId="24" borderId="15" xfId="0" applyNumberFormat="1" applyFont="1" applyFill="1" applyBorder="1" applyAlignment="1">
      <alignment horizontal="center" vertical="center"/>
    </xf>
    <xf numFmtId="1" fontId="51" fillId="24" borderId="15" xfId="0" applyNumberFormat="1" applyFont="1" applyFill="1" applyBorder="1" applyAlignment="1">
      <alignment horizontal="center" vertical="center"/>
    </xf>
    <xf numFmtId="0" fontId="49" fillId="24" borderId="108" xfId="0" applyFont="1" applyFill="1" applyBorder="1" applyAlignment="1">
      <alignment horizontal="center" vertical="center"/>
    </xf>
    <xf numFmtId="0" fontId="51" fillId="24" borderId="80" xfId="0" applyFont="1" applyFill="1" applyBorder="1"/>
    <xf numFmtId="0" fontId="51" fillId="28" borderId="80" xfId="0" applyFont="1" applyFill="1" applyBorder="1" applyAlignment="1">
      <alignment horizontal="right"/>
    </xf>
    <xf numFmtId="0" fontId="51" fillId="24" borderId="80" xfId="0" applyFont="1" applyFill="1" applyBorder="1" applyAlignment="1">
      <alignment horizontal="right"/>
    </xf>
    <xf numFmtId="0" fontId="51" fillId="26" borderId="81" xfId="0" applyFont="1" applyFill="1" applyBorder="1" applyAlignment="1">
      <alignment horizontal="right"/>
    </xf>
    <xf numFmtId="176" fontId="51" fillId="24" borderId="81" xfId="0" applyNumberFormat="1" applyFont="1" applyFill="1" applyBorder="1" applyAlignment="1">
      <alignment horizontal="center" vertical="center"/>
    </xf>
    <xf numFmtId="1" fontId="51" fillId="24" borderId="81" xfId="0" applyNumberFormat="1" applyFont="1" applyFill="1" applyBorder="1" applyAlignment="1">
      <alignment horizontal="center" vertical="center"/>
    </xf>
    <xf numFmtId="0" fontId="49" fillId="24" borderId="111" xfId="0" applyFont="1" applyFill="1" applyBorder="1" applyAlignment="1">
      <alignment horizontal="center"/>
    </xf>
    <xf numFmtId="0" fontId="51" fillId="24" borderId="112" xfId="0" applyFont="1" applyFill="1" applyBorder="1"/>
    <xf numFmtId="0" fontId="51" fillId="24" borderId="112" xfId="0" applyFont="1" applyFill="1" applyBorder="1" applyAlignment="1">
      <alignment horizontal="right"/>
    </xf>
    <xf numFmtId="0" fontId="51" fillId="26" borderId="82" xfId="0" applyFont="1" applyFill="1" applyBorder="1" applyAlignment="1">
      <alignment horizontal="right"/>
    </xf>
    <xf numFmtId="176" fontId="51" fillId="24" borderId="113" xfId="0" applyNumberFormat="1" applyFont="1" applyFill="1" applyBorder="1" applyAlignment="1">
      <alignment horizontal="center" vertical="center"/>
    </xf>
    <xf numFmtId="1" fontId="51" fillId="24" borderId="113" xfId="0" applyNumberFormat="1" applyFont="1" applyFill="1" applyBorder="1" applyAlignment="1">
      <alignment horizontal="center" vertical="center"/>
    </xf>
    <xf numFmtId="176" fontId="51" fillId="27" borderId="114" xfId="0" applyNumberFormat="1" applyFont="1" applyFill="1" applyBorder="1" applyAlignment="1">
      <alignment horizontal="center" vertical="center" wrapText="1"/>
    </xf>
    <xf numFmtId="0" fontId="51" fillId="27" borderId="115" xfId="0" applyFont="1" applyFill="1" applyBorder="1" applyAlignment="1">
      <alignment horizontal="center" vertical="center" wrapText="1"/>
    </xf>
    <xf numFmtId="0" fontId="49" fillId="24" borderId="21" xfId="0" applyFont="1" applyFill="1" applyBorder="1" applyAlignment="1">
      <alignment horizontal="center"/>
    </xf>
    <xf numFmtId="0" fontId="51" fillId="24" borderId="18" xfId="0" applyFont="1" applyFill="1" applyBorder="1" applyAlignment="1">
      <alignment horizontal="right"/>
    </xf>
    <xf numFmtId="0" fontId="51" fillId="26" borderId="21" xfId="0" applyFont="1" applyFill="1" applyBorder="1" applyAlignment="1">
      <alignment horizontal="right"/>
    </xf>
    <xf numFmtId="176" fontId="51" fillId="24" borderId="21" xfId="0" applyNumberFormat="1" applyFont="1" applyFill="1" applyBorder="1" applyAlignment="1">
      <alignment horizontal="center" vertical="center"/>
    </xf>
    <xf numFmtId="1" fontId="51" fillId="24" borderId="21" xfId="0" applyNumberFormat="1" applyFont="1" applyFill="1" applyBorder="1" applyAlignment="1">
      <alignment horizontal="center" vertical="center"/>
    </xf>
    <xf numFmtId="176" fontId="51" fillId="24" borderId="0" xfId="0" applyNumberFormat="1" applyFont="1" applyFill="1" applyBorder="1" applyAlignment="1">
      <alignment horizontal="center" vertical="center"/>
    </xf>
    <xf numFmtId="0" fontId="49" fillId="24" borderId="0" xfId="0" applyFont="1" applyFill="1" applyAlignment="1">
      <alignment horizontal="center"/>
    </xf>
    <xf numFmtId="0" fontId="48" fillId="24" borderId="0" xfId="0" applyFont="1" applyFill="1" applyAlignment="1">
      <alignment horizontal="center"/>
    </xf>
    <xf numFmtId="0" fontId="48" fillId="24" borderId="0" xfId="0" applyFont="1" applyFill="1" applyAlignment="1">
      <alignment horizontal="right"/>
    </xf>
    <xf numFmtId="0" fontId="48" fillId="26" borderId="0" xfId="0" applyFont="1" applyFill="1" applyAlignment="1">
      <alignment horizontal="right"/>
    </xf>
    <xf numFmtId="176" fontId="49" fillId="24" borderId="0" xfId="0" applyNumberFormat="1" applyFont="1" applyFill="1"/>
    <xf numFmtId="1" fontId="48" fillId="24" borderId="0" xfId="0" applyNumberFormat="1" applyFont="1" applyFill="1"/>
    <xf numFmtId="176" fontId="48" fillId="24" borderId="0" xfId="0" applyNumberFormat="1" applyFont="1" applyFill="1"/>
    <xf numFmtId="0" fontId="49" fillId="24" borderId="0" xfId="0" applyFont="1" applyFill="1" applyAlignment="1">
      <alignment horizontal="right"/>
    </xf>
    <xf numFmtId="1" fontId="49" fillId="24" borderId="0" xfId="0" applyNumberFormat="1" applyFont="1" applyFill="1"/>
    <xf numFmtId="0" fontId="39" fillId="0" borderId="0" xfId="0" applyFont="1" applyAlignment="1">
      <alignment horizontal="center" wrapText="1"/>
    </xf>
    <xf numFmtId="0" fontId="39" fillId="0" borderId="0" xfId="0" applyFont="1" applyAlignment="1">
      <alignment horizontal="center" vertical="center"/>
    </xf>
    <xf numFmtId="0" fontId="57" fillId="0" borderId="0" xfId="87" applyFont="1" applyFill="1" applyBorder="1" applyAlignment="1">
      <alignment horizontal="center"/>
    </xf>
    <xf numFmtId="3" fontId="58" fillId="0" borderId="0" xfId="87" applyNumberFormat="1" applyFont="1" applyFill="1" applyBorder="1" applyAlignment="1">
      <alignment vertical="center"/>
    </xf>
    <xf numFmtId="0" fontId="59" fillId="0" borderId="0" xfId="87" applyFont="1" applyFill="1" applyBorder="1" applyAlignment="1">
      <alignment vertical="center"/>
    </xf>
    <xf numFmtId="0" fontId="57" fillId="0" borderId="0" xfId="87" applyFont="1" applyFill="1" applyBorder="1" applyAlignment="1">
      <alignment vertical="center"/>
    </xf>
    <xf numFmtId="0" fontId="57" fillId="0" borderId="0" xfId="89" applyFont="1" applyFill="1" applyBorder="1"/>
    <xf numFmtId="3" fontId="59" fillId="0" borderId="0" xfId="87" applyNumberFormat="1" applyFont="1" applyFill="1" applyBorder="1" applyAlignment="1">
      <alignment vertical="center"/>
    </xf>
    <xf numFmtId="0" fontId="57" fillId="0" borderId="0" xfId="89" applyFont="1" applyFill="1" applyBorder="1" applyAlignment="1">
      <alignment vertical="center"/>
    </xf>
    <xf numFmtId="0" fontId="59" fillId="0" borderId="0" xfId="86" applyFont="1" applyFill="1" applyBorder="1" applyAlignment="1">
      <alignment vertical="center"/>
    </xf>
    <xf numFmtId="0" fontId="57" fillId="0" borderId="0" xfId="0" applyFont="1" applyFill="1" applyBorder="1"/>
    <xf numFmtId="0" fontId="59" fillId="0" borderId="15" xfId="0" applyFont="1" applyFill="1" applyBorder="1" applyAlignment="1">
      <alignment horizontal="center" vertical="center"/>
    </xf>
    <xf numFmtId="0" fontId="59" fillId="0" borderId="15" xfId="0" applyFont="1" applyFill="1" applyBorder="1" applyAlignment="1">
      <alignment horizontal="center" vertical="center" wrapText="1"/>
    </xf>
    <xf numFmtId="3" fontId="59" fillId="0" borderId="15" xfId="0" applyNumberFormat="1" applyFont="1" applyFill="1" applyBorder="1" applyAlignment="1">
      <alignment horizontal="center" vertical="center" wrapText="1"/>
    </xf>
    <xf numFmtId="0" fontId="60" fillId="0" borderId="0" xfId="0" applyFont="1" applyFill="1" applyBorder="1"/>
    <xf numFmtId="0" fontId="57" fillId="0" borderId="22" xfId="88" applyFont="1" applyFill="1" applyBorder="1" applyAlignment="1">
      <alignment horizontal="center" vertical="center" wrapText="1"/>
    </xf>
    <xf numFmtId="0" fontId="57" fillId="0" borderId="22" xfId="88" applyFont="1" applyFill="1" applyBorder="1" applyAlignment="1">
      <alignment horizontal="left" vertical="center" wrapText="1"/>
    </xf>
    <xf numFmtId="3" fontId="57" fillId="0" borderId="22" xfId="0" applyNumberFormat="1" applyFont="1" applyFill="1" applyBorder="1" applyAlignment="1">
      <alignment horizontal="center" vertical="center" wrapText="1"/>
    </xf>
    <xf numFmtId="0" fontId="57" fillId="0" borderId="25" xfId="88" applyFont="1" applyFill="1" applyBorder="1" applyAlignment="1">
      <alignment horizontal="center" vertical="center" wrapText="1"/>
    </xf>
    <xf numFmtId="0" fontId="57" fillId="0" borderId="25" xfId="88" applyFont="1" applyFill="1" applyBorder="1" applyAlignment="1">
      <alignment horizontal="left" vertical="center" wrapText="1"/>
    </xf>
    <xf numFmtId="3" fontId="57" fillId="0" borderId="25" xfId="0" applyNumberFormat="1" applyFont="1" applyFill="1" applyBorder="1" applyAlignment="1">
      <alignment horizontal="center" vertical="center" wrapText="1"/>
    </xf>
    <xf numFmtId="0" fontId="57" fillId="0" borderId="25" xfId="0" applyFont="1" applyFill="1" applyBorder="1" applyAlignment="1">
      <alignment horizontal="center" vertical="top" wrapText="1"/>
    </xf>
    <xf numFmtId="0" fontId="57" fillId="0" borderId="25" xfId="88" applyFont="1" applyFill="1" applyBorder="1" applyAlignment="1">
      <alignment horizontal="left" vertical="top" wrapText="1"/>
    </xf>
    <xf numFmtId="0" fontId="57" fillId="0" borderId="25" xfId="0" applyFont="1" applyFill="1" applyBorder="1" applyAlignment="1">
      <alignment horizontal="center" vertical="center"/>
    </xf>
    <xf numFmtId="3" fontId="57" fillId="0" borderId="31" xfId="0" applyNumberFormat="1" applyFont="1" applyFill="1" applyBorder="1" applyAlignment="1">
      <alignment horizontal="center" vertical="center" wrapText="1"/>
    </xf>
    <xf numFmtId="0" fontId="60" fillId="0" borderId="0" xfId="0" applyFont="1" applyFill="1" applyBorder="1" applyAlignment="1">
      <alignment vertical="center"/>
    </xf>
    <xf numFmtId="0" fontId="57" fillId="24" borderId="25" xfId="88" applyFont="1" applyFill="1" applyBorder="1" applyAlignment="1">
      <alignment horizontal="left" vertical="top" wrapText="1"/>
    </xf>
    <xf numFmtId="0" fontId="57" fillId="0" borderId="23" xfId="88" applyFont="1" applyFill="1" applyBorder="1" applyAlignment="1">
      <alignment horizontal="center" vertical="center" wrapText="1"/>
    </xf>
    <xf numFmtId="0" fontId="38" fillId="0" borderId="23" xfId="0" applyFont="1" applyFill="1" applyBorder="1" applyAlignment="1">
      <alignment horizontal="center" vertical="center"/>
    </xf>
    <xf numFmtId="0" fontId="38" fillId="0" borderId="23" xfId="0" applyFont="1" applyFill="1" applyBorder="1" applyAlignment="1">
      <alignment vertical="center" wrapText="1"/>
    </xf>
    <xf numFmtId="3" fontId="57" fillId="0" borderId="23" xfId="0" applyNumberFormat="1" applyFont="1" applyFill="1" applyBorder="1" applyAlignment="1">
      <alignment horizontal="center" vertical="center" wrapText="1"/>
    </xf>
    <xf numFmtId="0" fontId="38" fillId="0" borderId="0" xfId="0" applyFont="1" applyFill="1" applyBorder="1" applyAlignment="1">
      <alignment vertical="center"/>
    </xf>
    <xf numFmtId="0" fontId="57" fillId="0" borderId="15" xfId="88" applyFont="1" applyFill="1" applyBorder="1" applyAlignment="1">
      <alignment horizontal="center" vertical="center" wrapText="1"/>
    </xf>
    <xf numFmtId="0" fontId="57" fillId="24" borderId="15" xfId="88" applyFont="1" applyFill="1" applyBorder="1" applyAlignment="1">
      <alignment horizontal="left" vertical="top" wrapText="1"/>
    </xf>
    <xf numFmtId="0" fontId="57" fillId="0" borderId="0" xfId="88" applyFont="1" applyFill="1" applyBorder="1" applyAlignment="1">
      <alignment horizontal="center" vertical="center" wrapText="1"/>
    </xf>
    <xf numFmtId="0" fontId="59" fillId="0" borderId="0" xfId="88" applyFont="1" applyFill="1" applyBorder="1" applyAlignment="1">
      <alignment horizontal="center" vertical="center" wrapText="1"/>
    </xf>
    <xf numFmtId="0" fontId="60" fillId="0" borderId="0" xfId="56" applyFont="1" applyFill="1" applyBorder="1" applyAlignment="1"/>
    <xf numFmtId="0" fontId="60" fillId="0" borderId="0" xfId="56" applyFont="1" applyFill="1" applyBorder="1"/>
    <xf numFmtId="0" fontId="60" fillId="0" borderId="0" xfId="56" applyFont="1" applyFill="1" applyBorder="1" applyAlignment="1">
      <alignment horizontal="center"/>
    </xf>
    <xf numFmtId="3" fontId="60" fillId="0" borderId="0" xfId="56" applyNumberFormat="1" applyFont="1" applyFill="1" applyBorder="1" applyAlignment="1">
      <alignment horizontal="center"/>
    </xf>
    <xf numFmtId="0" fontId="59" fillId="0" borderId="0" xfId="56" applyFont="1" applyFill="1" applyBorder="1" applyAlignment="1"/>
    <xf numFmtId="3" fontId="59" fillId="0" borderId="0" xfId="56" applyNumberFormat="1" applyFont="1" applyFill="1" applyBorder="1" applyAlignment="1"/>
    <xf numFmtId="3" fontId="60" fillId="0" borderId="0" xfId="56" applyNumberFormat="1" applyFont="1" applyFill="1" applyBorder="1" applyAlignment="1"/>
    <xf numFmtId="0" fontId="57" fillId="24" borderId="0" xfId="88" applyFont="1" applyFill="1" applyBorder="1" applyAlignment="1">
      <alignment horizontal="left"/>
    </xf>
    <xf numFmtId="0" fontId="61" fillId="24" borderId="0" xfId="88" applyFont="1" applyFill="1" applyBorder="1" applyAlignment="1"/>
    <xf numFmtId="0" fontId="60" fillId="24" borderId="0" xfId="88" applyFont="1" applyFill="1" applyBorder="1" applyAlignment="1">
      <alignment horizontal="center" wrapText="1"/>
    </xf>
    <xf numFmtId="0" fontId="64" fillId="24" borderId="0" xfId="88" applyFont="1" applyFill="1" applyBorder="1" applyAlignment="1">
      <alignment horizontal="center"/>
    </xf>
    <xf numFmtId="173" fontId="61" fillId="24" borderId="15" xfId="32" applyNumberFormat="1" applyFont="1" applyFill="1" applyBorder="1" applyAlignment="1">
      <alignment horizontal="center" vertical="center" wrapText="1"/>
    </xf>
    <xf numFmtId="0" fontId="61" fillId="24" borderId="15" xfId="32" applyNumberFormat="1" applyFont="1" applyFill="1" applyBorder="1" applyAlignment="1">
      <alignment horizontal="center" vertical="center" wrapText="1"/>
    </xf>
    <xf numFmtId="174" fontId="60" fillId="24" borderId="0" xfId="32" applyNumberFormat="1" applyFont="1" applyFill="1" applyBorder="1" applyAlignment="1">
      <alignment horizontal="center" vertical="center" wrapText="1"/>
    </xf>
    <xf numFmtId="174" fontId="65" fillId="24" borderId="0" xfId="88" applyNumberFormat="1" applyFont="1" applyFill="1" applyBorder="1" applyAlignment="1">
      <alignment horizontal="center" vertical="center"/>
    </xf>
    <xf numFmtId="173" fontId="60" fillId="24" borderId="0" xfId="32" applyNumberFormat="1" applyFont="1" applyFill="1" applyBorder="1" applyAlignment="1">
      <alignment horizontal="center" vertical="center" wrapText="1"/>
    </xf>
    <xf numFmtId="173" fontId="61" fillId="24" borderId="0" xfId="32" applyNumberFormat="1" applyFont="1" applyFill="1" applyBorder="1" applyAlignment="1">
      <alignment horizontal="right" vertical="center" wrapText="1"/>
    </xf>
    <xf numFmtId="173" fontId="60" fillId="24" borderId="0" xfId="32" applyNumberFormat="1" applyFont="1" applyFill="1" applyBorder="1" applyAlignment="1">
      <alignment horizontal="left" vertical="center" wrapText="1"/>
    </xf>
    <xf numFmtId="0" fontId="60" fillId="24" borderId="0" xfId="32" applyNumberFormat="1" applyFont="1" applyFill="1" applyBorder="1" applyAlignment="1">
      <alignment horizontal="center" vertical="center" wrapText="1"/>
    </xf>
    <xf numFmtId="0" fontId="65" fillId="24" borderId="0" xfId="88" applyFont="1" applyFill="1" applyBorder="1" applyAlignment="1">
      <alignment horizontal="left"/>
    </xf>
    <xf numFmtId="0" fontId="61" fillId="24" borderId="20" xfId="88" applyFont="1" applyFill="1" applyBorder="1" applyAlignment="1">
      <alignment horizontal="center" vertical="center" wrapText="1"/>
    </xf>
    <xf numFmtId="0" fontId="61" fillId="24" borderId="20" xfId="88" applyFont="1" applyFill="1" applyBorder="1" applyAlignment="1">
      <alignment horizontal="left" vertical="center" wrapText="1"/>
    </xf>
    <xf numFmtId="0" fontId="60" fillId="24" borderId="20" xfId="88" applyFont="1" applyFill="1" applyBorder="1" applyAlignment="1">
      <alignment horizontal="center" vertical="center" wrapText="1"/>
    </xf>
    <xf numFmtId="3" fontId="61" fillId="24" borderId="20" xfId="32" applyNumberFormat="1" applyFont="1" applyFill="1" applyBorder="1" applyAlignment="1">
      <alignment horizontal="center" vertical="center" wrapText="1"/>
    </xf>
    <xf numFmtId="0" fontId="61" fillId="24" borderId="20" xfId="88" applyFont="1" applyFill="1" applyBorder="1" applyAlignment="1">
      <alignment horizontal="center" vertical="center"/>
    </xf>
    <xf numFmtId="0" fontId="64" fillId="24" borderId="0" xfId="88" applyFont="1" applyFill="1" applyBorder="1" applyAlignment="1">
      <alignment horizontal="left" vertical="center"/>
    </xf>
    <xf numFmtId="0" fontId="60" fillId="24" borderId="22" xfId="88" applyFont="1" applyFill="1" applyBorder="1" applyAlignment="1">
      <alignment horizontal="center" vertical="top" wrapText="1"/>
    </xf>
    <xf numFmtId="0" fontId="60" fillId="24" borderId="22" xfId="88" applyFont="1" applyFill="1" applyBorder="1" applyAlignment="1">
      <alignment horizontal="left" vertical="center" wrapText="1"/>
    </xf>
    <xf numFmtId="0" fontId="60" fillId="24" borderId="22" xfId="88" applyFont="1" applyFill="1" applyBorder="1" applyAlignment="1">
      <alignment horizontal="center" vertical="center" wrapText="1"/>
    </xf>
    <xf numFmtId="41" fontId="61" fillId="24" borderId="22" xfId="32" applyNumberFormat="1" applyFont="1" applyFill="1" applyBorder="1" applyAlignment="1">
      <alignment horizontal="left" vertical="center" wrapText="1"/>
    </xf>
    <xf numFmtId="41" fontId="60" fillId="24" borderId="22" xfId="32" applyNumberFormat="1" applyFont="1" applyFill="1" applyBorder="1" applyAlignment="1">
      <alignment horizontal="left" vertical="center" wrapText="1"/>
    </xf>
    <xf numFmtId="41" fontId="60" fillId="24" borderId="22" xfId="88" applyNumberFormat="1" applyFont="1" applyFill="1" applyBorder="1" applyAlignment="1">
      <alignment horizontal="left" vertical="top"/>
    </xf>
    <xf numFmtId="43" fontId="61" fillId="24" borderId="22" xfId="88" applyNumberFormat="1" applyFont="1" applyFill="1" applyBorder="1" applyAlignment="1">
      <alignment horizontal="center" vertical="top"/>
    </xf>
    <xf numFmtId="43" fontId="60" fillId="24" borderId="22" xfId="88" applyNumberFormat="1" applyFont="1" applyFill="1" applyBorder="1" applyAlignment="1">
      <alignment horizontal="right" vertical="top"/>
    </xf>
    <xf numFmtId="41" fontId="60" fillId="24" borderId="22" xfId="88" applyNumberFormat="1" applyFont="1" applyFill="1" applyBorder="1" applyAlignment="1">
      <alignment vertical="top"/>
    </xf>
    <xf numFmtId="43" fontId="60" fillId="24" borderId="22" xfId="88" applyNumberFormat="1" applyFont="1" applyFill="1" applyBorder="1" applyAlignment="1">
      <alignment horizontal="left" vertical="top"/>
    </xf>
    <xf numFmtId="43" fontId="60" fillId="24" borderId="22" xfId="88" applyNumberFormat="1" applyFont="1" applyFill="1" applyBorder="1" applyAlignment="1">
      <alignment horizontal="center" vertical="top"/>
    </xf>
    <xf numFmtId="0" fontId="60" fillId="24" borderId="22" xfId="88" applyFont="1" applyFill="1" applyBorder="1" applyAlignment="1">
      <alignment horizontal="center" vertical="top"/>
    </xf>
    <xf numFmtId="0" fontId="60" fillId="24" borderId="25" xfId="88" applyFont="1" applyFill="1" applyBorder="1" applyAlignment="1">
      <alignment horizontal="center" vertical="top" wrapText="1"/>
    </xf>
    <xf numFmtId="0" fontId="60" fillId="24" borderId="25" xfId="88" applyFont="1" applyFill="1" applyBorder="1" applyAlignment="1">
      <alignment horizontal="left" vertical="center" wrapText="1"/>
    </xf>
    <xf numFmtId="0" fontId="60" fillId="24" borderId="25" xfId="88" applyFont="1" applyFill="1" applyBorder="1" applyAlignment="1">
      <alignment horizontal="center" vertical="center" wrapText="1"/>
    </xf>
    <xf numFmtId="41" fontId="60" fillId="24" borderId="25" xfId="32" applyNumberFormat="1" applyFont="1" applyFill="1" applyBorder="1" applyAlignment="1">
      <alignment horizontal="left" vertical="center" wrapText="1"/>
    </xf>
    <xf numFmtId="41" fontId="60" fillId="24" borderId="25" xfId="88" applyNumberFormat="1" applyFont="1" applyFill="1" applyBorder="1" applyAlignment="1">
      <alignment horizontal="left" vertical="top"/>
    </xf>
    <xf numFmtId="41" fontId="60" fillId="24" borderId="25" xfId="32" applyNumberFormat="1" applyFont="1" applyFill="1" applyBorder="1" applyAlignment="1">
      <alignment horizontal="center" vertical="center" wrapText="1"/>
    </xf>
    <xf numFmtId="41" fontId="60" fillId="24" borderId="25" xfId="88" applyNumberFormat="1" applyFont="1" applyFill="1" applyBorder="1" applyAlignment="1">
      <alignment horizontal="center" vertical="top"/>
    </xf>
    <xf numFmtId="0" fontId="60" fillId="24" borderId="25" xfId="88" applyFont="1" applyFill="1" applyBorder="1" applyAlignment="1">
      <alignment horizontal="center" vertical="top"/>
    </xf>
    <xf numFmtId="0" fontId="60" fillId="24" borderId="24" xfId="88" applyFont="1" applyFill="1" applyBorder="1" applyAlignment="1">
      <alignment horizontal="center" vertical="top" wrapText="1"/>
    </xf>
    <xf numFmtId="0" fontId="60" fillId="24" borderId="55" xfId="88" applyFont="1" applyFill="1" applyBorder="1" applyAlignment="1">
      <alignment horizontal="left" vertical="center" wrapText="1"/>
    </xf>
    <xf numFmtId="0" fontId="60" fillId="24" borderId="24" xfId="88" applyFont="1" applyFill="1" applyBorder="1" applyAlignment="1">
      <alignment horizontal="center" vertical="center" wrapText="1"/>
    </xf>
    <xf numFmtId="0" fontId="61" fillId="24" borderId="15" xfId="88" applyFont="1" applyFill="1" applyBorder="1" applyAlignment="1">
      <alignment horizontal="center" vertical="center" wrapText="1"/>
    </xf>
    <xf numFmtId="0" fontId="61" fillId="24" borderId="32" xfId="88" applyFont="1" applyFill="1" applyBorder="1" applyAlignment="1">
      <alignment horizontal="left" vertical="center" wrapText="1"/>
    </xf>
    <xf numFmtId="0" fontId="60" fillId="24" borderId="35" xfId="88" applyFont="1" applyFill="1" applyBorder="1" applyAlignment="1">
      <alignment horizontal="left" vertical="center" wrapText="1"/>
    </xf>
    <xf numFmtId="2" fontId="61" fillId="24" borderId="22" xfId="88" applyNumberFormat="1" applyFont="1" applyFill="1" applyBorder="1" applyAlignment="1">
      <alignment vertical="top"/>
    </xf>
    <xf numFmtId="41" fontId="60" fillId="24" borderId="22" xfId="88" applyNumberFormat="1" applyFont="1" applyFill="1" applyBorder="1" applyAlignment="1">
      <alignment horizontal="center" vertical="top"/>
    </xf>
    <xf numFmtId="0" fontId="65" fillId="24" borderId="0" xfId="88" applyFont="1" applyFill="1" applyBorder="1" applyAlignment="1">
      <alignment horizontal="left" vertical="top"/>
    </xf>
    <xf numFmtId="0" fontId="60" fillId="24" borderId="36" xfId="88" applyFont="1" applyFill="1" applyBorder="1" applyAlignment="1">
      <alignment horizontal="left" vertical="center" wrapText="1"/>
    </xf>
    <xf numFmtId="41" fontId="61" fillId="24" borderId="25" xfId="32" applyNumberFormat="1" applyFont="1" applyFill="1" applyBorder="1" applyAlignment="1">
      <alignment horizontal="left" vertical="center" wrapText="1"/>
    </xf>
    <xf numFmtId="41" fontId="61" fillId="24" borderId="25" xfId="32" applyNumberFormat="1" applyFont="1" applyFill="1" applyBorder="1" applyAlignment="1">
      <alignment horizontal="center" vertical="center" wrapText="1"/>
    </xf>
    <xf numFmtId="0" fontId="60" fillId="24" borderId="49" xfId="88" applyFont="1" applyFill="1" applyBorder="1" applyAlignment="1">
      <alignment horizontal="left" vertical="center" wrapText="1"/>
    </xf>
    <xf numFmtId="0" fontId="60" fillId="24" borderId="31" xfId="88" applyFont="1" applyFill="1" applyBorder="1" applyAlignment="1">
      <alignment horizontal="center" vertical="center" wrapText="1"/>
    </xf>
    <xf numFmtId="0" fontId="60" fillId="24" borderId="31" xfId="88" applyFont="1" applyFill="1" applyBorder="1" applyAlignment="1">
      <alignment horizontal="center" vertical="top" wrapText="1"/>
    </xf>
    <xf numFmtId="41" fontId="61" fillId="24" borderId="31" xfId="32" applyNumberFormat="1" applyFont="1" applyFill="1" applyBorder="1" applyAlignment="1">
      <alignment horizontal="left" vertical="center" wrapText="1"/>
    </xf>
    <xf numFmtId="41" fontId="60" fillId="24" borderId="31" xfId="32" applyNumberFormat="1" applyFont="1" applyFill="1" applyBorder="1" applyAlignment="1">
      <alignment horizontal="left" vertical="center" wrapText="1"/>
    </xf>
    <xf numFmtId="41" fontId="60" fillId="24" borderId="31" xfId="88" applyNumberFormat="1" applyFont="1" applyFill="1" applyBorder="1" applyAlignment="1">
      <alignment horizontal="left" vertical="top"/>
    </xf>
    <xf numFmtId="41" fontId="61" fillId="24" borderId="31" xfId="32" applyNumberFormat="1" applyFont="1" applyFill="1" applyBorder="1" applyAlignment="1">
      <alignment horizontal="center" vertical="center" wrapText="1"/>
    </xf>
    <xf numFmtId="41" fontId="60" fillId="24" borderId="31" xfId="32" applyNumberFormat="1" applyFont="1" applyFill="1" applyBorder="1" applyAlignment="1">
      <alignment horizontal="center" vertical="center" wrapText="1"/>
    </xf>
    <xf numFmtId="41" fontId="60" fillId="24" borderId="31" xfId="88" applyNumberFormat="1" applyFont="1" applyFill="1" applyBorder="1" applyAlignment="1">
      <alignment horizontal="center" vertical="top"/>
    </xf>
    <xf numFmtId="0" fontId="60" fillId="24" borderId="31" xfId="88" applyFont="1" applyFill="1" applyBorder="1" applyAlignment="1">
      <alignment horizontal="center" vertical="top"/>
    </xf>
    <xf numFmtId="0" fontId="60" fillId="24" borderId="23" xfId="88" applyFont="1" applyFill="1" applyBorder="1" applyAlignment="1">
      <alignment horizontal="left" vertical="center" wrapText="1"/>
    </xf>
    <xf numFmtId="0" fontId="60" fillId="24" borderId="23" xfId="88" applyFont="1" applyFill="1" applyBorder="1" applyAlignment="1">
      <alignment horizontal="center" vertical="center" wrapText="1"/>
    </xf>
    <xf numFmtId="0" fontId="60" fillId="24" borderId="23" xfId="88" applyFont="1" applyFill="1" applyBorder="1" applyAlignment="1">
      <alignment horizontal="center" vertical="top" wrapText="1"/>
    </xf>
    <xf numFmtId="41" fontId="61" fillId="24" borderId="23" xfId="32" applyNumberFormat="1" applyFont="1" applyFill="1" applyBorder="1" applyAlignment="1">
      <alignment horizontal="left" vertical="center" wrapText="1"/>
    </xf>
    <xf numFmtId="41" fontId="60" fillId="24" borderId="23" xfId="32" applyNumberFormat="1" applyFont="1" applyFill="1" applyBorder="1" applyAlignment="1">
      <alignment horizontal="left" vertical="center" wrapText="1"/>
    </xf>
    <xf numFmtId="41" fontId="60" fillId="24" borderId="23" xfId="88" applyNumberFormat="1" applyFont="1" applyFill="1" applyBorder="1" applyAlignment="1">
      <alignment horizontal="left" vertical="top"/>
    </xf>
    <xf numFmtId="41" fontId="61" fillId="24" borderId="23" xfId="32" applyNumberFormat="1" applyFont="1" applyFill="1" applyBorder="1" applyAlignment="1">
      <alignment horizontal="center" vertical="center" wrapText="1"/>
    </xf>
    <xf numFmtId="41" fontId="60" fillId="24" borderId="23" xfId="32" applyNumberFormat="1" applyFont="1" applyFill="1" applyBorder="1" applyAlignment="1">
      <alignment horizontal="center" vertical="center" wrapText="1"/>
    </xf>
    <xf numFmtId="41" fontId="60" fillId="24" borderId="23" xfId="88" applyNumberFormat="1" applyFont="1" applyFill="1" applyBorder="1" applyAlignment="1">
      <alignment horizontal="center" vertical="top"/>
    </xf>
    <xf numFmtId="0" fontId="60" fillId="24" borderId="23" xfId="88" applyFont="1" applyFill="1" applyBorder="1" applyAlignment="1">
      <alignment horizontal="center" vertical="top"/>
    </xf>
    <xf numFmtId="0" fontId="61" fillId="24" borderId="30" xfId="88" applyFont="1" applyFill="1" applyBorder="1" applyAlignment="1">
      <alignment horizontal="left" vertical="center" wrapText="1"/>
    </xf>
    <xf numFmtId="0" fontId="60" fillId="24" borderId="15" xfId="88" applyFont="1" applyFill="1" applyBorder="1" applyAlignment="1">
      <alignment horizontal="center" vertical="center" wrapText="1"/>
    </xf>
    <xf numFmtId="3" fontId="61" fillId="24" borderId="15" xfId="32" applyNumberFormat="1" applyFont="1" applyFill="1" applyBorder="1" applyAlignment="1">
      <alignment horizontal="center" vertical="center" wrapText="1"/>
    </xf>
    <xf numFmtId="0" fontId="61" fillId="24" borderId="15" xfId="88" applyFont="1" applyFill="1" applyBorder="1" applyAlignment="1">
      <alignment horizontal="center" vertical="center"/>
    </xf>
    <xf numFmtId="0" fontId="60" fillId="24" borderId="22" xfId="88" applyFont="1" applyFill="1" applyBorder="1" applyAlignment="1">
      <alignment horizontal="left" vertical="center"/>
    </xf>
    <xf numFmtId="41" fontId="61" fillId="24" borderId="22" xfId="32" applyNumberFormat="1" applyFont="1" applyFill="1" applyBorder="1" applyAlignment="1">
      <alignment horizontal="center" vertical="center" wrapText="1"/>
    </xf>
    <xf numFmtId="41" fontId="61" fillId="24" borderId="25" xfId="88" applyNumberFormat="1" applyFont="1" applyFill="1" applyBorder="1" applyAlignment="1">
      <alignment horizontal="center" vertical="top"/>
    </xf>
    <xf numFmtId="0" fontId="61" fillId="24" borderId="15" xfId="88" applyFont="1" applyFill="1" applyBorder="1" applyAlignment="1">
      <alignment horizontal="left" vertical="center" wrapText="1"/>
    </xf>
    <xf numFmtId="0" fontId="60" fillId="24" borderId="28" xfId="88" applyFont="1" applyFill="1" applyBorder="1" applyAlignment="1">
      <alignment horizontal="center" vertical="top" wrapText="1"/>
    </xf>
    <xf numFmtId="0" fontId="60" fillId="24" borderId="28" xfId="88" applyFont="1" applyFill="1" applyBorder="1" applyAlignment="1">
      <alignment horizontal="left" vertical="center" wrapText="1"/>
    </xf>
    <xf numFmtId="41" fontId="61" fillId="24" borderId="28" xfId="32" applyNumberFormat="1" applyFont="1" applyFill="1" applyBorder="1" applyAlignment="1">
      <alignment horizontal="left" vertical="center" wrapText="1"/>
    </xf>
    <xf numFmtId="41" fontId="60" fillId="24" borderId="28" xfId="88" applyNumberFormat="1" applyFont="1" applyFill="1" applyBorder="1" applyAlignment="1">
      <alignment horizontal="left" vertical="top"/>
    </xf>
    <xf numFmtId="41" fontId="61" fillId="24" borderId="28" xfId="32" applyNumberFormat="1" applyFont="1" applyFill="1" applyBorder="1" applyAlignment="1">
      <alignment horizontal="center" vertical="center" wrapText="1"/>
    </xf>
    <xf numFmtId="41" fontId="60" fillId="24" borderId="28" xfId="88" applyNumberFormat="1" applyFont="1" applyFill="1" applyBorder="1" applyAlignment="1">
      <alignment horizontal="center" vertical="top"/>
    </xf>
    <xf numFmtId="0" fontId="60" fillId="24" borderId="28" xfId="88" applyFont="1" applyFill="1" applyBorder="1" applyAlignment="1">
      <alignment horizontal="center" vertical="top"/>
    </xf>
    <xf numFmtId="41" fontId="61" fillId="24" borderId="25" xfId="88" applyNumberFormat="1" applyFont="1" applyFill="1" applyBorder="1" applyAlignment="1">
      <alignment horizontal="left" vertical="top"/>
    </xf>
    <xf numFmtId="0" fontId="65" fillId="24" borderId="0" xfId="88" applyFont="1" applyFill="1" applyBorder="1" applyAlignment="1">
      <alignment horizontal="center" vertical="top"/>
    </xf>
    <xf numFmtId="3" fontId="61" fillId="24" borderId="15" xfId="32" applyNumberFormat="1" applyFont="1" applyFill="1" applyBorder="1" applyAlignment="1">
      <alignment horizontal="right" vertical="center" wrapText="1"/>
    </xf>
    <xf numFmtId="0" fontId="60" fillId="24" borderId="0" xfId="88" applyFont="1" applyFill="1" applyBorder="1" applyAlignment="1">
      <alignment horizontal="center" vertical="top" wrapText="1"/>
    </xf>
    <xf numFmtId="0" fontId="60" fillId="24" borderId="0" xfId="88" applyFont="1" applyFill="1" applyBorder="1" applyAlignment="1">
      <alignment horizontal="left" vertical="center" wrapText="1"/>
    </xf>
    <xf numFmtId="0" fontId="60" fillId="24" borderId="0" xfId="88" applyFont="1" applyFill="1" applyBorder="1" applyAlignment="1">
      <alignment horizontal="center" vertical="center" wrapText="1"/>
    </xf>
    <xf numFmtId="0" fontId="60" fillId="24" borderId="0" xfId="88" applyFont="1" applyFill="1" applyBorder="1" applyAlignment="1">
      <alignment horizontal="left" vertical="top"/>
    </xf>
    <xf numFmtId="0" fontId="60" fillId="24" borderId="0" xfId="88" applyFont="1" applyFill="1" applyBorder="1" applyAlignment="1">
      <alignment horizontal="center" vertical="top"/>
    </xf>
    <xf numFmtId="0" fontId="60" fillId="24" borderId="0" xfId="88" applyNumberFormat="1" applyFont="1" applyFill="1" applyBorder="1" applyAlignment="1">
      <alignment horizontal="center" vertical="top"/>
    </xf>
    <xf numFmtId="0" fontId="61" fillId="24" borderId="0" xfId="88" applyFont="1" applyFill="1" applyBorder="1" applyAlignment="1">
      <alignment horizontal="center" vertical="center" wrapText="1"/>
    </xf>
    <xf numFmtId="0" fontId="61" fillId="24" borderId="0" xfId="88" applyFont="1" applyFill="1" applyBorder="1" applyAlignment="1">
      <alignment horizontal="center" vertical="top"/>
    </xf>
    <xf numFmtId="0" fontId="57" fillId="24" borderId="0" xfId="88" applyFont="1" applyFill="1" applyBorder="1" applyAlignment="1">
      <alignment horizontal="left" vertical="top"/>
    </xf>
    <xf numFmtId="0" fontId="57" fillId="24" borderId="0" xfId="88" applyFont="1" applyFill="1" applyBorder="1" applyAlignment="1">
      <alignment horizontal="center" vertical="top" wrapText="1"/>
    </xf>
    <xf numFmtId="0" fontId="57" fillId="24" borderId="0" xfId="88" applyFont="1" applyFill="1" applyBorder="1" applyAlignment="1">
      <alignment horizontal="left" vertical="center" wrapText="1"/>
    </xf>
    <xf numFmtId="0" fontId="57" fillId="24" borderId="0" xfId="88" applyFont="1" applyFill="1" applyBorder="1" applyAlignment="1">
      <alignment horizontal="center" vertical="center" wrapText="1"/>
    </xf>
    <xf numFmtId="0" fontId="57" fillId="24" borderId="0" xfId="88" applyFont="1" applyFill="1" applyBorder="1" applyAlignment="1">
      <alignment horizontal="center" vertical="top"/>
    </xf>
    <xf numFmtId="0" fontId="57" fillId="24" borderId="0" xfId="88" applyNumberFormat="1" applyFont="1" applyFill="1" applyBorder="1" applyAlignment="1">
      <alignment horizontal="center" vertical="top"/>
    </xf>
    <xf numFmtId="0" fontId="57" fillId="24" borderId="0" xfId="88" applyFont="1" applyFill="1" applyBorder="1" applyAlignment="1">
      <alignment horizontal="center"/>
    </xf>
    <xf numFmtId="175" fontId="57" fillId="24" borderId="0" xfId="88" applyNumberFormat="1" applyFont="1" applyFill="1" applyBorder="1" applyAlignment="1">
      <alignment horizontal="left" wrapText="1"/>
    </xf>
    <xf numFmtId="0" fontId="57" fillId="24" borderId="0" xfId="88" applyFont="1" applyFill="1" applyBorder="1" applyAlignment="1">
      <alignment horizontal="center" wrapText="1"/>
    </xf>
    <xf numFmtId="0" fontId="57" fillId="24" borderId="0" xfId="88" applyFont="1" applyFill="1" applyBorder="1" applyAlignment="1">
      <alignment horizontal="left" wrapText="1"/>
    </xf>
    <xf numFmtId="0" fontId="57" fillId="24" borderId="0" xfId="88" applyNumberFormat="1" applyFont="1" applyFill="1" applyBorder="1" applyAlignment="1">
      <alignment horizontal="center"/>
    </xf>
    <xf numFmtId="0" fontId="66" fillId="0" borderId="0" xfId="91" applyFont="1" applyFill="1" applyAlignment="1">
      <alignment horizontal="center" vertical="center"/>
    </xf>
    <xf numFmtId="0" fontId="66" fillId="0" borderId="0" xfId="91" applyFont="1" applyFill="1" applyAlignment="1">
      <alignment horizontal="left" vertical="center"/>
    </xf>
    <xf numFmtId="0" fontId="66" fillId="0" borderId="0" xfId="91" applyFont="1" applyFill="1" applyAlignment="1">
      <alignment vertical="center"/>
    </xf>
    <xf numFmtId="3" fontId="66" fillId="0" borderId="0" xfId="91" applyNumberFormat="1" applyFont="1" applyFill="1" applyAlignment="1">
      <alignment horizontal="right" vertical="center"/>
    </xf>
    <xf numFmtId="0" fontId="34" fillId="0" borderId="0" xfId="0" applyFont="1"/>
    <xf numFmtId="3" fontId="59" fillId="0" borderId="0" xfId="91" applyNumberFormat="1" applyFont="1" applyFill="1" applyBorder="1" applyAlignment="1">
      <alignment horizontal="right" vertical="center"/>
    </xf>
    <xf numFmtId="0" fontId="66" fillId="0" borderId="0" xfId="91" applyFont="1" applyFill="1" applyBorder="1" applyAlignment="1">
      <alignment vertical="center"/>
    </xf>
    <xf numFmtId="3" fontId="57" fillId="0" borderId="0" xfId="91" applyNumberFormat="1" applyFont="1" applyFill="1" applyAlignment="1">
      <alignment horizontal="right" vertical="center"/>
    </xf>
    <xf numFmtId="0" fontId="58" fillId="0" borderId="0" xfId="91" applyFont="1" applyFill="1" applyAlignment="1">
      <alignment horizontal="right" vertical="center"/>
    </xf>
    <xf numFmtId="3" fontId="34" fillId="0" borderId="0" xfId="0" applyNumberFormat="1" applyFont="1"/>
    <xf numFmtId="0" fontId="38" fillId="0" borderId="0" xfId="0" applyFont="1"/>
    <xf numFmtId="0" fontId="38" fillId="0" borderId="15" xfId="0" applyFont="1" applyBorder="1" applyAlignment="1">
      <alignment horizontal="center" vertical="center"/>
    </xf>
    <xf numFmtId="0" fontId="57" fillId="0" borderId="0" xfId="0" applyFont="1" applyAlignment="1">
      <alignment horizontal="center"/>
    </xf>
    <xf numFmtId="0" fontId="57" fillId="0" borderId="0" xfId="0" applyFont="1" applyAlignment="1">
      <alignment wrapText="1"/>
    </xf>
    <xf numFmtId="0" fontId="57" fillId="0" borderId="0" xfId="0" applyFont="1" applyAlignment="1">
      <alignment horizontal="center" wrapText="1"/>
    </xf>
    <xf numFmtId="0" fontId="57" fillId="0" borderId="0" xfId="0" applyFont="1"/>
    <xf numFmtId="0" fontId="57" fillId="24" borderId="0" xfId="0" applyFont="1" applyFill="1" applyAlignment="1"/>
    <xf numFmtId="0" fontId="59" fillId="24" borderId="0" xfId="0" applyFont="1" applyFill="1" applyAlignment="1">
      <alignment wrapText="1"/>
    </xf>
    <xf numFmtId="0" fontId="57" fillId="24" borderId="0" xfId="0" applyFont="1" applyFill="1"/>
    <xf numFmtId="0" fontId="66" fillId="24" borderId="0" xfId="0" applyFont="1" applyFill="1"/>
    <xf numFmtId="0" fontId="59" fillId="24" borderId="0" xfId="0" applyFont="1" applyFill="1" applyAlignment="1"/>
    <xf numFmtId="0" fontId="68" fillId="24" borderId="0" xfId="0" applyFont="1" applyFill="1" applyAlignment="1">
      <alignment wrapText="1"/>
    </xf>
    <xf numFmtId="0" fontId="66" fillId="24" borderId="0" xfId="0" applyFont="1" applyFill="1" applyAlignment="1">
      <alignment horizontal="center"/>
    </xf>
    <xf numFmtId="0" fontId="59" fillId="24" borderId="0" xfId="0" applyFont="1" applyFill="1" applyAlignment="1">
      <alignment horizontal="left"/>
    </xf>
    <xf numFmtId="0" fontId="68" fillId="24" borderId="0" xfId="0" applyFont="1" applyFill="1" applyAlignment="1">
      <alignment horizontal="center" wrapText="1"/>
    </xf>
    <xf numFmtId="3" fontId="59" fillId="24" borderId="0" xfId="0" applyNumberFormat="1" applyFont="1" applyFill="1" applyAlignment="1">
      <alignment horizontal="center" wrapText="1"/>
    </xf>
    <xf numFmtId="0" fontId="58" fillId="24" borderId="0" xfId="0" applyFont="1" applyFill="1" applyAlignment="1">
      <alignment horizontal="center" wrapText="1"/>
    </xf>
    <xf numFmtId="0" fontId="38" fillId="24" borderId="0" xfId="0" applyFont="1" applyFill="1"/>
    <xf numFmtId="0" fontId="69" fillId="24" borderId="0" xfId="0" applyFont="1" applyFill="1"/>
    <xf numFmtId="3" fontId="38" fillId="24" borderId="25" xfId="0" applyNumberFormat="1" applyFont="1" applyFill="1" applyBorder="1" applyAlignment="1">
      <alignment horizontal="right" vertical="center"/>
    </xf>
    <xf numFmtId="0" fontId="39" fillId="24" borderId="0" xfId="0" applyFont="1" applyFill="1" applyAlignment="1">
      <alignment vertical="center"/>
    </xf>
    <xf numFmtId="0" fontId="70" fillId="24" borderId="0" xfId="0" applyFont="1" applyFill="1" applyAlignment="1">
      <alignment vertical="center"/>
    </xf>
    <xf numFmtId="3" fontId="38" fillId="24" borderId="25" xfId="31" applyNumberFormat="1" applyFont="1" applyFill="1" applyBorder="1" applyAlignment="1">
      <alignment horizontal="right" vertical="center" wrapText="1"/>
    </xf>
    <xf numFmtId="0" fontId="38" fillId="24" borderId="25" xfId="0" applyFont="1" applyFill="1" applyBorder="1" applyAlignment="1">
      <alignment horizontal="center" vertical="center" wrapText="1"/>
    </xf>
    <xf numFmtId="3" fontId="38" fillId="24" borderId="25" xfId="0" applyNumberFormat="1" applyFont="1" applyFill="1" applyBorder="1" applyAlignment="1">
      <alignment vertical="center"/>
    </xf>
    <xf numFmtId="0" fontId="38" fillId="24" borderId="15" xfId="0" applyFont="1" applyFill="1" applyBorder="1" applyAlignment="1">
      <alignment horizontal="center" vertical="center" wrapText="1"/>
    </xf>
    <xf numFmtId="0" fontId="38" fillId="24" borderId="0" xfId="0" applyFont="1" applyFill="1" applyAlignment="1">
      <alignment vertical="center" wrapText="1"/>
    </xf>
    <xf numFmtId="0" fontId="69" fillId="24" borderId="0" xfId="0" applyFont="1" applyFill="1" applyAlignment="1">
      <alignment vertical="center" wrapText="1"/>
    </xf>
    <xf numFmtId="0" fontId="69" fillId="24" borderId="0" xfId="0" applyFont="1" applyFill="1" applyAlignment="1">
      <alignment horizontal="center"/>
    </xf>
    <xf numFmtId="0" fontId="39" fillId="24" borderId="0" xfId="0" applyFont="1" applyFill="1" applyAlignment="1">
      <alignment horizontal="center" vertical="top"/>
    </xf>
    <xf numFmtId="0" fontId="40" fillId="24" borderId="0" xfId="0" applyFont="1" applyFill="1" applyAlignment="1">
      <alignment wrapText="1"/>
    </xf>
    <xf numFmtId="0" fontId="39" fillId="24" borderId="0" xfId="0" applyFont="1" applyFill="1" applyAlignment="1">
      <alignment wrapText="1"/>
    </xf>
    <xf numFmtId="0" fontId="39" fillId="24" borderId="0" xfId="0" applyFont="1" applyFill="1" applyAlignment="1">
      <alignment vertical="top" wrapText="1"/>
    </xf>
    <xf numFmtId="3" fontId="38" fillId="24" borderId="0" xfId="0" applyNumberFormat="1" applyFont="1" applyFill="1" applyAlignment="1">
      <alignment wrapText="1"/>
    </xf>
    <xf numFmtId="0" fontId="39" fillId="24" borderId="0" xfId="0" applyFont="1" applyFill="1" applyAlignment="1">
      <alignment horizontal="center"/>
    </xf>
    <xf numFmtId="0" fontId="39" fillId="24" borderId="0" xfId="0" applyFont="1" applyFill="1" applyAlignment="1">
      <alignment horizontal="center" vertical="top" wrapText="1"/>
    </xf>
    <xf numFmtId="0" fontId="38" fillId="24" borderId="0" xfId="0" applyFont="1" applyFill="1" applyAlignment="1">
      <alignment wrapText="1"/>
    </xf>
    <xf numFmtId="0" fontId="38" fillId="24" borderId="0" xfId="0" applyFont="1" applyFill="1" applyAlignment="1">
      <alignment horizontal="center"/>
    </xf>
    <xf numFmtId="0" fontId="57" fillId="24" borderId="0" xfId="0" applyFont="1" applyFill="1" applyAlignment="1">
      <alignment wrapText="1"/>
    </xf>
    <xf numFmtId="3" fontId="57" fillId="24" borderId="0" xfId="0" applyNumberFormat="1" applyFont="1" applyFill="1" applyAlignment="1">
      <alignment wrapText="1"/>
    </xf>
    <xf numFmtId="0" fontId="57" fillId="24" borderId="0" xfId="0" applyFont="1" applyFill="1" applyAlignment="1">
      <alignment horizontal="center"/>
    </xf>
    <xf numFmtId="0" fontId="66" fillId="24" borderId="0" xfId="0" applyFont="1" applyFill="1" applyAlignment="1">
      <alignment wrapText="1"/>
    </xf>
    <xf numFmtId="3" fontId="66" fillId="24" borderId="0" xfId="0" applyNumberFormat="1" applyFont="1" applyFill="1" applyAlignment="1">
      <alignment wrapText="1"/>
    </xf>
    <xf numFmtId="0" fontId="70" fillId="24" borderId="0" xfId="0" applyFont="1" applyFill="1" applyBorder="1"/>
    <xf numFmtId="0" fontId="69" fillId="24" borderId="0" xfId="0" applyFont="1" applyFill="1" applyBorder="1"/>
    <xf numFmtId="0" fontId="38" fillId="24" borderId="0" xfId="92" applyFont="1" applyFill="1" applyBorder="1" applyAlignment="1">
      <alignment horizontal="left"/>
    </xf>
    <xf numFmtId="0" fontId="38" fillId="24" borderId="0" xfId="92" applyFont="1" applyFill="1" applyBorder="1" applyAlignment="1">
      <alignment horizontal="center"/>
    </xf>
    <xf numFmtId="0" fontId="38" fillId="24" borderId="0" xfId="92" applyFont="1" applyFill="1" applyBorder="1" applyAlignment="1"/>
    <xf numFmtId="3" fontId="38" fillId="24" borderId="0" xfId="92" applyNumberFormat="1" applyFont="1" applyFill="1" applyBorder="1" applyAlignment="1">
      <alignment horizontal="right"/>
    </xf>
    <xf numFmtId="0" fontId="40" fillId="24" borderId="17" xfId="92" applyFont="1" applyFill="1" applyBorder="1" applyAlignment="1">
      <alignment horizontal="center"/>
    </xf>
    <xf numFmtId="0" fontId="59" fillId="24" borderId="15" xfId="0" applyFont="1" applyFill="1" applyBorder="1" applyAlignment="1">
      <alignment horizontal="center" vertical="center" wrapText="1"/>
    </xf>
    <xf numFmtId="0" fontId="69" fillId="24" borderId="0" xfId="0" applyFont="1" applyFill="1" applyBorder="1" applyAlignment="1">
      <alignment vertical="center" wrapText="1"/>
    </xf>
    <xf numFmtId="3" fontId="38" fillId="24" borderId="22" xfId="92" applyNumberFormat="1" applyFont="1" applyFill="1" applyBorder="1" applyAlignment="1">
      <alignment horizontal="center" vertical="center" wrapText="1"/>
    </xf>
    <xf numFmtId="0" fontId="69" fillId="24" borderId="0" xfId="0" applyFont="1" applyFill="1" applyBorder="1" applyAlignment="1">
      <alignment vertical="center"/>
    </xf>
    <xf numFmtId="3" fontId="38" fillId="24" borderId="25" xfId="92" applyNumberFormat="1" applyFont="1" applyFill="1" applyBorder="1" applyAlignment="1">
      <alignment horizontal="center" vertical="center" wrapText="1"/>
    </xf>
    <xf numFmtId="0" fontId="57" fillId="24" borderId="25" xfId="93" applyFont="1" applyFill="1" applyBorder="1" applyAlignment="1">
      <alignment vertical="center" wrapText="1"/>
    </xf>
    <xf numFmtId="3" fontId="57" fillId="24" borderId="25" xfId="92" applyNumberFormat="1" applyFont="1" applyFill="1" applyBorder="1" applyAlignment="1">
      <alignment horizontal="right" vertical="center"/>
    </xf>
    <xf numFmtId="3" fontId="38" fillId="24" borderId="25" xfId="92" applyNumberFormat="1" applyFont="1" applyFill="1" applyBorder="1" applyAlignment="1">
      <alignment horizontal="left" vertical="center" wrapText="1"/>
    </xf>
    <xf numFmtId="3" fontId="59" fillId="24" borderId="21" xfId="92" applyNumberFormat="1" applyFont="1" applyFill="1" applyBorder="1" applyAlignment="1">
      <alignment horizontal="right" vertical="center"/>
    </xf>
    <xf numFmtId="0" fontId="69" fillId="24" borderId="0" xfId="0" applyFont="1" applyFill="1" applyBorder="1" applyAlignment="1"/>
    <xf numFmtId="0" fontId="39" fillId="24" borderId="0" xfId="0" applyFont="1" applyFill="1" applyBorder="1" applyAlignment="1"/>
    <xf numFmtId="0" fontId="39" fillId="24" borderId="0" xfId="0" applyFont="1" applyFill="1" applyBorder="1" applyAlignment="1">
      <alignment horizontal="center"/>
    </xf>
    <xf numFmtId="0" fontId="38" fillId="24" borderId="0" xfId="92" applyNumberFormat="1" applyFont="1" applyFill="1" applyBorder="1" applyAlignment="1">
      <alignment horizontal="left"/>
    </xf>
    <xf numFmtId="3" fontId="67" fillId="24" borderId="0" xfId="92" applyNumberFormat="1" applyFont="1" applyFill="1" applyBorder="1" applyAlignment="1">
      <alignment horizontal="center" wrapText="1"/>
    </xf>
    <xf numFmtId="3" fontId="67" fillId="24" borderId="0" xfId="92" applyNumberFormat="1" applyFont="1" applyFill="1" applyBorder="1" applyAlignment="1">
      <alignment wrapText="1"/>
    </xf>
    <xf numFmtId="0" fontId="70" fillId="24" borderId="0" xfId="0" applyFont="1" applyFill="1" applyBorder="1" applyAlignment="1"/>
    <xf numFmtId="0" fontId="38" fillId="24" borderId="0" xfId="0" applyFont="1" applyFill="1" applyBorder="1" applyAlignment="1"/>
    <xf numFmtId="0" fontId="38" fillId="24" borderId="0" xfId="0" applyFont="1" applyFill="1" applyBorder="1" applyAlignment="1">
      <alignment horizontal="center"/>
    </xf>
    <xf numFmtId="0" fontId="38" fillId="24" borderId="0" xfId="0" applyFont="1" applyFill="1" applyBorder="1" applyAlignment="1">
      <alignment horizontal="right"/>
    </xf>
    <xf numFmtId="0" fontId="69" fillId="24" borderId="0" xfId="0" applyFont="1" applyFill="1" applyBorder="1" applyAlignment="1">
      <alignment horizontal="center"/>
    </xf>
    <xf numFmtId="0" fontId="69" fillId="24" borderId="0" xfId="0" applyFont="1" applyFill="1" applyBorder="1" applyAlignment="1">
      <alignment horizontal="right"/>
    </xf>
    <xf numFmtId="3" fontId="69" fillId="24" borderId="0" xfId="0" applyNumberFormat="1" applyFont="1" applyFill="1" applyBorder="1" applyAlignment="1">
      <alignment horizontal="right"/>
    </xf>
    <xf numFmtId="0" fontId="59" fillId="24" borderId="0" xfId="92" applyFont="1" applyFill="1" applyBorder="1" applyAlignment="1"/>
    <xf numFmtId="0" fontId="58" fillId="24" borderId="0" xfId="92" applyFont="1" applyFill="1" applyBorder="1" applyAlignment="1"/>
    <xf numFmtId="0" fontId="69" fillId="24" borderId="0" xfId="53" applyFont="1" applyFill="1" applyBorder="1"/>
    <xf numFmtId="0" fontId="39" fillId="24" borderId="0" xfId="92" applyFont="1" applyFill="1" applyBorder="1" applyAlignment="1"/>
    <xf numFmtId="0" fontId="39" fillId="24" borderId="0" xfId="92" applyFont="1" applyFill="1" applyBorder="1" applyAlignment="1">
      <alignment horizontal="center"/>
    </xf>
    <xf numFmtId="3" fontId="59" fillId="24" borderId="15" xfId="92" applyNumberFormat="1" applyFont="1" applyFill="1" applyBorder="1" applyAlignment="1">
      <alignment horizontal="center" vertical="center" wrapText="1"/>
    </xf>
    <xf numFmtId="3" fontId="59" fillId="24" borderId="15" xfId="0" applyNumberFormat="1" applyFont="1" applyFill="1" applyBorder="1" applyAlignment="1">
      <alignment horizontal="center" vertical="center" wrapText="1"/>
    </xf>
    <xf numFmtId="0" fontId="39" fillId="24" borderId="15" xfId="0" applyFont="1" applyFill="1" applyBorder="1" applyAlignment="1">
      <alignment horizontal="center" vertical="center"/>
    </xf>
    <xf numFmtId="0" fontId="71" fillId="24" borderId="0" xfId="0" applyFont="1" applyFill="1" applyAlignment="1">
      <alignment vertical="center"/>
    </xf>
    <xf numFmtId="3" fontId="57" fillId="24" borderId="15" xfId="92" applyNumberFormat="1" applyFont="1" applyFill="1" applyBorder="1" applyAlignment="1">
      <alignment horizontal="center" vertical="center" wrapText="1"/>
    </xf>
    <xf numFmtId="3" fontId="57" fillId="24" borderId="15" xfId="92" applyNumberFormat="1" applyFont="1" applyFill="1" applyBorder="1" applyAlignment="1">
      <alignment horizontal="left" vertical="center" wrapText="1"/>
    </xf>
    <xf numFmtId="0" fontId="57" fillId="24" borderId="15" xfId="0" applyFont="1" applyFill="1" applyBorder="1" applyAlignment="1">
      <alignment horizontal="center" vertical="center" wrapText="1"/>
    </xf>
    <xf numFmtId="3" fontId="57" fillId="24" borderId="15" xfId="0" applyNumberFormat="1" applyFont="1" applyFill="1" applyBorder="1" applyAlignment="1">
      <alignment horizontal="center" vertical="center" wrapText="1"/>
    </xf>
    <xf numFmtId="3" fontId="59" fillId="24" borderId="15" xfId="0" applyNumberFormat="1" applyFont="1" applyFill="1" applyBorder="1" applyAlignment="1">
      <alignment horizontal="right" vertical="center" wrapText="1"/>
    </xf>
    <xf numFmtId="3" fontId="39" fillId="24" borderId="30" xfId="93" applyNumberFormat="1" applyFont="1" applyFill="1" applyBorder="1" applyAlignment="1">
      <alignment horizontal="center"/>
    </xf>
    <xf numFmtId="3" fontId="39" fillId="24" borderId="15" xfId="49" applyNumberFormat="1" applyFont="1" applyFill="1" applyBorder="1" applyAlignment="1">
      <alignment horizontal="center" vertical="center" wrapText="1"/>
    </xf>
    <xf numFmtId="0" fontId="71" fillId="24" borderId="0" xfId="0" applyFont="1" applyFill="1"/>
    <xf numFmtId="3" fontId="67" fillId="24" borderId="0" xfId="92" applyNumberFormat="1" applyFont="1" applyFill="1" applyBorder="1" applyAlignment="1">
      <alignment horizontal="center" vertical="center" wrapText="1"/>
    </xf>
    <xf numFmtId="3" fontId="67" fillId="24" borderId="0" xfId="92" applyNumberFormat="1" applyFont="1" applyFill="1" applyBorder="1" applyAlignment="1">
      <alignment vertical="center" wrapText="1"/>
    </xf>
    <xf numFmtId="0" fontId="72" fillId="24" borderId="0" xfId="0" applyFont="1" applyFill="1" applyBorder="1"/>
    <xf numFmtId="0" fontId="73" fillId="24" borderId="0" xfId="0" applyFont="1" applyFill="1" applyBorder="1" applyAlignment="1">
      <alignment vertical="center" wrapText="1"/>
    </xf>
    <xf numFmtId="0" fontId="39" fillId="24" borderId="0" xfId="0" applyFont="1" applyFill="1" applyAlignment="1"/>
    <xf numFmtId="0" fontId="38" fillId="24" borderId="0" xfId="0" applyFont="1" applyFill="1" applyBorder="1" applyAlignment="1">
      <alignment horizontal="center" vertical="center"/>
    </xf>
    <xf numFmtId="0" fontId="38" fillId="24" borderId="0" xfId="0" applyFont="1" applyFill="1" applyBorder="1"/>
    <xf numFmtId="3" fontId="38" fillId="24" borderId="0" xfId="0" applyNumberFormat="1" applyFont="1" applyFill="1" applyBorder="1" applyAlignment="1">
      <alignment horizontal="right"/>
    </xf>
    <xf numFmtId="0" fontId="66" fillId="24" borderId="0" xfId="0" applyFont="1" applyFill="1" applyBorder="1" applyAlignment="1">
      <alignment horizontal="center"/>
    </xf>
    <xf numFmtId="0" fontId="74" fillId="24" borderId="0" xfId="0" applyFont="1" applyFill="1" applyBorder="1" applyAlignment="1">
      <alignment horizontal="center"/>
    </xf>
    <xf numFmtId="0" fontId="74" fillId="24" borderId="0" xfId="0" applyFont="1" applyFill="1" applyBorder="1"/>
    <xf numFmtId="3" fontId="60" fillId="24" borderId="0" xfId="0" applyNumberFormat="1" applyFont="1" applyFill="1" applyBorder="1" applyAlignment="1">
      <alignment horizontal="right"/>
    </xf>
    <xf numFmtId="0" fontId="71" fillId="24" borderId="0" xfId="0" applyFont="1" applyFill="1" applyAlignment="1">
      <alignment horizontal="center"/>
    </xf>
    <xf numFmtId="3" fontId="38" fillId="24" borderId="0" xfId="0" applyNumberFormat="1" applyFont="1" applyFill="1" applyAlignment="1">
      <alignment horizontal="right"/>
    </xf>
    <xf numFmtId="0" fontId="42" fillId="0" borderId="0" xfId="105" applyFont="1" applyAlignment="1">
      <alignment horizontal="center"/>
    </xf>
    <xf numFmtId="0" fontId="42" fillId="0" borderId="0" xfId="105" applyFont="1"/>
    <xf numFmtId="0" fontId="58" fillId="0" borderId="0" xfId="105" applyFont="1" applyFill="1" applyAlignment="1">
      <alignment vertical="center"/>
    </xf>
    <xf numFmtId="0" fontId="76" fillId="0" borderId="0" xfId="105" applyFont="1" applyFill="1" applyAlignment="1">
      <alignment vertical="center"/>
    </xf>
    <xf numFmtId="0" fontId="77" fillId="25" borderId="15" xfId="105" applyFont="1" applyFill="1" applyBorder="1" applyAlignment="1">
      <alignment horizontal="center" vertical="center" wrapText="1"/>
    </xf>
    <xf numFmtId="0" fontId="76" fillId="0" borderId="0" xfId="105" applyFont="1" applyFill="1" applyAlignment="1">
      <alignment vertical="center" wrapText="1"/>
    </xf>
    <xf numFmtId="0" fontId="75" fillId="25" borderId="28" xfId="105" applyFont="1" applyFill="1" applyBorder="1" applyAlignment="1">
      <alignment horizontal="center" vertical="center"/>
    </xf>
    <xf numFmtId="0" fontId="75" fillId="25" borderId="28" xfId="105" applyFont="1" applyFill="1" applyBorder="1" applyAlignment="1">
      <alignment vertical="center"/>
    </xf>
    <xf numFmtId="0" fontId="77" fillId="25" borderId="28" xfId="105" applyFont="1" applyFill="1" applyBorder="1" applyAlignment="1">
      <alignment horizontal="center" vertical="center"/>
    </xf>
    <xf numFmtId="0" fontId="75" fillId="0" borderId="25" xfId="105" applyFont="1" applyBorder="1" applyAlignment="1">
      <alignment horizontal="center" vertical="center"/>
    </xf>
    <xf numFmtId="0" fontId="75" fillId="0" borderId="25" xfId="105" applyFont="1" applyBorder="1" applyAlignment="1">
      <alignment vertical="center"/>
    </xf>
    <xf numFmtId="0" fontId="75" fillId="25" borderId="25" xfId="105" applyFont="1" applyFill="1" applyBorder="1" applyAlignment="1">
      <alignment horizontal="center" vertical="center"/>
    </xf>
    <xf numFmtId="0" fontId="75" fillId="25" borderId="25" xfId="105" applyFont="1" applyFill="1" applyBorder="1" applyAlignment="1">
      <alignment vertical="center"/>
    </xf>
    <xf numFmtId="0" fontId="75" fillId="25" borderId="25" xfId="105" applyFont="1" applyFill="1" applyBorder="1" applyAlignment="1">
      <alignment vertical="center" wrapText="1"/>
    </xf>
    <xf numFmtId="0" fontId="75" fillId="25" borderId="23" xfId="105" applyFont="1" applyFill="1" applyBorder="1" applyAlignment="1">
      <alignment vertical="center"/>
    </xf>
    <xf numFmtId="0" fontId="75" fillId="25" borderId="23" xfId="105" applyFont="1" applyFill="1" applyBorder="1" applyAlignment="1">
      <alignment horizontal="center" vertical="center"/>
    </xf>
    <xf numFmtId="0" fontId="77" fillId="25" borderId="23" xfId="105" applyFont="1" applyFill="1" applyBorder="1" applyAlignment="1">
      <alignment horizontal="center" vertical="center"/>
    </xf>
    <xf numFmtId="0" fontId="75" fillId="0" borderId="23" xfId="105" applyFont="1" applyBorder="1" applyAlignment="1">
      <alignment horizontal="center" vertical="center"/>
    </xf>
    <xf numFmtId="0" fontId="76" fillId="25" borderId="0" xfId="105" applyFont="1" applyFill="1" applyAlignment="1">
      <alignment horizontal="center" vertical="center"/>
    </xf>
    <xf numFmtId="0" fontId="75" fillId="25" borderId="0" xfId="105" applyFont="1" applyFill="1" applyAlignment="1">
      <alignment vertical="center"/>
    </xf>
    <xf numFmtId="0" fontId="75" fillId="25" borderId="0" xfId="105" applyFont="1" applyFill="1" applyAlignment="1">
      <alignment horizontal="center" vertical="center"/>
    </xf>
    <xf numFmtId="0" fontId="77" fillId="25" borderId="0" xfId="105" applyFont="1" applyFill="1" applyAlignment="1">
      <alignment vertical="center"/>
    </xf>
    <xf numFmtId="0" fontId="80" fillId="0" borderId="0" xfId="105" applyFont="1"/>
    <xf numFmtId="0" fontId="42" fillId="0" borderId="0" xfId="105" applyFont="1" applyFill="1"/>
    <xf numFmtId="0" fontId="80" fillId="0" borderId="0" xfId="105" applyFont="1" applyAlignment="1">
      <alignment horizontal="center"/>
    </xf>
    <xf numFmtId="0" fontId="65" fillId="0" borderId="0" xfId="105" applyFont="1"/>
    <xf numFmtId="0" fontId="42" fillId="0" borderId="0" xfId="105" applyFont="1" applyAlignment="1">
      <alignment vertical="center"/>
    </xf>
    <xf numFmtId="0" fontId="38" fillId="0" borderId="0" xfId="0" applyFont="1" applyAlignment="1">
      <alignment horizontal="left"/>
    </xf>
    <xf numFmtId="0" fontId="38" fillId="0" borderId="0" xfId="0" applyFont="1" applyAlignment="1">
      <alignment horizontal="center" wrapText="1"/>
    </xf>
    <xf numFmtId="3" fontId="40" fillId="0" borderId="0" xfId="0" applyNumberFormat="1" applyFont="1" applyFill="1" applyAlignment="1">
      <alignment horizontal="center" wrapText="1"/>
    </xf>
    <xf numFmtId="0" fontId="39" fillId="0" borderId="0" xfId="0" applyFont="1" applyAlignment="1">
      <alignment horizontal="left"/>
    </xf>
    <xf numFmtId="0" fontId="81" fillId="0" borderId="0" xfId="0" applyFont="1" applyAlignment="1">
      <alignment horizontal="center" wrapText="1"/>
    </xf>
    <xf numFmtId="3" fontId="39" fillId="0" borderId="0" xfId="0" applyNumberFormat="1" applyFont="1" applyAlignment="1">
      <alignment horizontal="center" wrapText="1"/>
    </xf>
    <xf numFmtId="3" fontId="38" fillId="0" borderId="0" xfId="0" applyNumberFormat="1" applyFont="1"/>
    <xf numFmtId="0" fontId="38" fillId="0" borderId="0" xfId="0" applyFont="1" applyAlignment="1">
      <alignment vertical="center" wrapText="1"/>
    </xf>
    <xf numFmtId="0" fontId="40" fillId="0" borderId="0" xfId="0" applyFont="1" applyAlignment="1">
      <alignment wrapText="1"/>
    </xf>
    <xf numFmtId="0" fontId="39" fillId="0" borderId="0" xfId="0" applyFont="1" applyAlignment="1">
      <alignment wrapText="1"/>
    </xf>
    <xf numFmtId="3" fontId="38" fillId="0" borderId="0" xfId="31" applyNumberFormat="1" applyFont="1" applyAlignment="1">
      <alignment wrapText="1"/>
    </xf>
    <xf numFmtId="0" fontId="38" fillId="0" borderId="0" xfId="0" applyFont="1" applyAlignment="1">
      <alignment horizontal="center"/>
    </xf>
    <xf numFmtId="0" fontId="38" fillId="0" borderId="0" xfId="0" applyFont="1" applyAlignment="1">
      <alignment wrapText="1"/>
    </xf>
    <xf numFmtId="0" fontId="38" fillId="0" borderId="0" xfId="0" applyFont="1" applyBorder="1" applyAlignment="1">
      <alignment horizontal="center"/>
    </xf>
    <xf numFmtId="3" fontId="38" fillId="0" borderId="0" xfId="0" applyNumberFormat="1" applyFont="1" applyAlignment="1">
      <alignment wrapText="1"/>
    </xf>
    <xf numFmtId="3" fontId="57" fillId="0" borderId="0" xfId="0" applyNumberFormat="1" applyFont="1" applyAlignment="1">
      <alignment horizontal="center"/>
    </xf>
    <xf numFmtId="0" fontId="57" fillId="0" borderId="0" xfId="0" applyFont="1" applyAlignment="1">
      <alignment horizontal="right"/>
    </xf>
    <xf numFmtId="0" fontId="58" fillId="0" borderId="0" xfId="0" applyFont="1" applyAlignment="1">
      <alignment horizontal="right" vertical="center"/>
    </xf>
    <xf numFmtId="0" fontId="82" fillId="0" borderId="0" xfId="0" applyFont="1" applyAlignment="1">
      <alignment vertical="center"/>
    </xf>
    <xf numFmtId="0" fontId="59" fillId="0" borderId="0" xfId="0" applyFont="1" applyAlignment="1">
      <alignment horizontal="center" vertical="center"/>
    </xf>
    <xf numFmtId="3" fontId="59" fillId="0" borderId="0" xfId="0" applyNumberFormat="1" applyFont="1" applyAlignment="1">
      <alignment horizontal="center" vertical="center"/>
    </xf>
    <xf numFmtId="0" fontId="39" fillId="0" borderId="0" xfId="0" applyFont="1"/>
    <xf numFmtId="0" fontId="39" fillId="0" borderId="0" xfId="0" applyFont="1" applyAlignment="1">
      <alignment horizontal="center"/>
    </xf>
    <xf numFmtId="3" fontId="57" fillId="0" borderId="0" xfId="0" applyNumberFormat="1" applyFont="1"/>
    <xf numFmtId="0" fontId="40" fillId="24" borderId="0" xfId="92" applyFont="1" applyFill="1" applyBorder="1" applyAlignment="1">
      <alignment horizontal="center"/>
    </xf>
    <xf numFmtId="0" fontId="40" fillId="24" borderId="0" xfId="92" applyFont="1" applyFill="1" applyBorder="1" applyAlignment="1"/>
    <xf numFmtId="3" fontId="39" fillId="24" borderId="20" xfId="92" applyNumberFormat="1" applyFont="1" applyFill="1" applyBorder="1" applyAlignment="1">
      <alignment horizontal="center" vertical="center" wrapText="1"/>
    </xf>
    <xf numFmtId="0" fontId="39" fillId="24" borderId="20" xfId="0" applyFont="1" applyFill="1" applyBorder="1" applyAlignment="1">
      <alignment horizontal="center" vertical="center" wrapText="1"/>
    </xf>
    <xf numFmtId="3" fontId="39" fillId="24" borderId="20" xfId="0" applyNumberFormat="1" applyFont="1" applyFill="1" applyBorder="1" applyAlignment="1">
      <alignment horizontal="center" vertical="center" wrapText="1"/>
    </xf>
    <xf numFmtId="0" fontId="38" fillId="24" borderId="22" xfId="92" applyFont="1" applyFill="1" applyBorder="1" applyAlignment="1">
      <alignment horizontal="center" vertical="center" wrapText="1"/>
    </xf>
    <xf numFmtId="3" fontId="38" fillId="24" borderId="22" xfId="92" applyNumberFormat="1" applyFont="1" applyFill="1" applyBorder="1" applyAlignment="1">
      <alignment horizontal="left" vertical="center" wrapText="1"/>
    </xf>
    <xf numFmtId="0" fontId="38" fillId="24" borderId="22" xfId="0" applyFont="1" applyFill="1" applyBorder="1" applyAlignment="1">
      <alignment horizontal="center" vertical="center" wrapText="1"/>
    </xf>
    <xf numFmtId="3" fontId="38" fillId="0" borderId="22" xfId="0" applyNumberFormat="1" applyFont="1" applyBorder="1" applyAlignment="1">
      <alignment vertical="center" wrapText="1"/>
    </xf>
    <xf numFmtId="3" fontId="38" fillId="24" borderId="22" xfId="49" applyNumberFormat="1" applyFont="1" applyFill="1" applyBorder="1" applyAlignment="1">
      <alignment horizontal="right" vertical="center" wrapText="1"/>
    </xf>
    <xf numFmtId="0" fontId="38" fillId="24" borderId="25" xfId="92" applyFont="1" applyFill="1" applyBorder="1" applyAlignment="1">
      <alignment horizontal="center" vertical="center" wrapText="1"/>
    </xf>
    <xf numFmtId="3" fontId="38" fillId="0" borderId="25" xfId="0" applyNumberFormat="1" applyFont="1" applyBorder="1" applyAlignment="1">
      <alignment vertical="center" wrapText="1"/>
    </xf>
    <xf numFmtId="3" fontId="38" fillId="24" borderId="25" xfId="49" applyNumberFormat="1" applyFont="1" applyFill="1" applyBorder="1" applyAlignment="1">
      <alignment horizontal="right" vertical="center" wrapText="1"/>
    </xf>
    <xf numFmtId="0" fontId="38" fillId="0" borderId="25" xfId="0" applyFont="1" applyBorder="1" applyAlignment="1">
      <alignment horizontal="justify" vertical="center" wrapText="1"/>
    </xf>
    <xf numFmtId="0" fontId="38" fillId="24" borderId="25" xfId="49" applyNumberFormat="1" applyFont="1" applyFill="1" applyBorder="1" applyAlignment="1">
      <alignment horizontal="center" vertical="center" wrapText="1"/>
    </xf>
    <xf numFmtId="3" fontId="38" fillId="24" borderId="31" xfId="92" applyNumberFormat="1" applyFont="1" applyFill="1" applyBorder="1" applyAlignment="1">
      <alignment horizontal="left" vertical="center" wrapText="1"/>
    </xf>
    <xf numFmtId="0" fontId="38" fillId="0" borderId="23" xfId="0" applyFont="1" applyBorder="1" applyAlignment="1">
      <alignment vertical="center" wrapText="1"/>
    </xf>
    <xf numFmtId="3" fontId="38" fillId="24" borderId="23" xfId="92" applyNumberFormat="1" applyFont="1" applyFill="1" applyBorder="1" applyAlignment="1">
      <alignment horizontal="left" vertical="center" wrapText="1"/>
    </xf>
    <xf numFmtId="3" fontId="38" fillId="24" borderId="23" xfId="92" applyNumberFormat="1" applyFont="1" applyFill="1" applyBorder="1" applyAlignment="1">
      <alignment horizontal="center" vertical="center" wrapText="1"/>
    </xf>
    <xf numFmtId="0" fontId="38" fillId="24" borderId="23" xfId="49" applyNumberFormat="1" applyFont="1" applyFill="1" applyBorder="1" applyAlignment="1">
      <alignment horizontal="center" vertical="center" wrapText="1"/>
    </xf>
    <xf numFmtId="3" fontId="38" fillId="0" borderId="23" xfId="0" applyNumberFormat="1" applyFont="1" applyBorder="1" applyAlignment="1">
      <alignment vertical="center" wrapText="1"/>
    </xf>
    <xf numFmtId="3" fontId="38" fillId="24" borderId="23" xfId="49" applyNumberFormat="1" applyFont="1" applyFill="1" applyBorder="1" applyAlignment="1">
      <alignment horizontal="right" vertical="center" wrapText="1"/>
    </xf>
    <xf numFmtId="3" fontId="39" fillId="24" borderId="23" xfId="49" applyNumberFormat="1" applyFont="1" applyFill="1" applyBorder="1" applyAlignment="1">
      <alignment horizontal="right" vertical="center" wrapText="1"/>
    </xf>
    <xf numFmtId="3" fontId="39" fillId="24" borderId="0" xfId="92" applyNumberFormat="1" applyFont="1" applyFill="1" applyBorder="1" applyAlignment="1">
      <alignment horizontal="center" vertical="center" wrapText="1"/>
    </xf>
    <xf numFmtId="0" fontId="69" fillId="0" borderId="0" xfId="91" applyFont="1" applyFill="1" applyAlignment="1">
      <alignment horizontal="center" vertical="center"/>
    </xf>
    <xf numFmtId="0" fontId="69" fillId="0" borderId="0" xfId="91" applyFont="1" applyFill="1" applyAlignment="1">
      <alignment horizontal="left" vertical="center"/>
    </xf>
    <xf numFmtId="0" fontId="69" fillId="0" borderId="0" xfId="91" applyFont="1" applyFill="1" applyAlignment="1">
      <alignment vertical="center"/>
    </xf>
    <xf numFmtId="3" fontId="69" fillId="0" borderId="0" xfId="91" applyNumberFormat="1" applyFont="1" applyFill="1" applyAlignment="1">
      <alignment horizontal="right" vertical="center"/>
    </xf>
    <xf numFmtId="0" fontId="40" fillId="0" borderId="0" xfId="91" applyFont="1" applyFill="1" applyBorder="1" applyAlignment="1">
      <alignment horizontal="right" vertical="center"/>
    </xf>
    <xf numFmtId="0" fontId="83" fillId="0" borderId="0" xfId="0" applyFont="1"/>
    <xf numFmtId="0" fontId="39" fillId="0" borderId="0" xfId="91" applyFont="1" applyFill="1" applyBorder="1" applyAlignment="1">
      <alignment horizontal="center" vertical="center"/>
    </xf>
    <xf numFmtId="3" fontId="39" fillId="0" borderId="0" xfId="91" applyNumberFormat="1" applyFont="1" applyFill="1" applyBorder="1" applyAlignment="1">
      <alignment horizontal="right" vertical="center"/>
    </xf>
    <xf numFmtId="0" fontId="69" fillId="0" borderId="0" xfId="91" applyFont="1" applyFill="1" applyBorder="1" applyAlignment="1">
      <alignment vertical="center"/>
    </xf>
    <xf numFmtId="0" fontId="38" fillId="0" borderId="0" xfId="91" applyFont="1" applyFill="1" applyAlignment="1">
      <alignment horizontal="center" vertical="center"/>
    </xf>
    <xf numFmtId="3" fontId="38" fillId="0" borderId="0" xfId="91" applyNumberFormat="1" applyFont="1" applyFill="1" applyAlignment="1">
      <alignment horizontal="right" vertical="center"/>
    </xf>
    <xf numFmtId="173" fontId="38" fillId="0" borderId="0" xfId="85" applyNumberFormat="1" applyFont="1"/>
    <xf numFmtId="0" fontId="59" fillId="0" borderId="0" xfId="0" applyFont="1" applyAlignment="1">
      <alignment horizontal="left"/>
    </xf>
    <xf numFmtId="0" fontId="68" fillId="0" borderId="0" xfId="0" applyFont="1" applyAlignment="1">
      <alignment horizontal="center" wrapText="1"/>
    </xf>
    <xf numFmtId="0" fontId="59" fillId="0" borderId="0" xfId="0" applyFont="1" applyAlignment="1">
      <alignment horizontal="center" wrapText="1"/>
    </xf>
    <xf numFmtId="0" fontId="58" fillId="0" borderId="0" xfId="0" applyFont="1" applyAlignment="1">
      <alignment horizontal="right"/>
    </xf>
    <xf numFmtId="173" fontId="59" fillId="0" borderId="20" xfId="31" applyNumberFormat="1" applyFont="1" applyBorder="1" applyAlignment="1">
      <alignment horizontal="center" vertical="center" wrapText="1"/>
    </xf>
    <xf numFmtId="0" fontId="57" fillId="0" borderId="22" xfId="0" applyFont="1" applyBorder="1" applyAlignment="1">
      <alignment horizontal="center"/>
    </xf>
    <xf numFmtId="173" fontId="57" fillId="0" borderId="22" xfId="31" applyNumberFormat="1" applyFont="1" applyBorder="1" applyAlignment="1">
      <alignment horizontal="center" vertical="center" wrapText="1"/>
    </xf>
    <xf numFmtId="173" fontId="59" fillId="0" borderId="22" xfId="31" applyNumberFormat="1" applyFont="1" applyBorder="1" applyAlignment="1">
      <alignment horizontal="center" vertical="center" wrapText="1"/>
    </xf>
    <xf numFmtId="0" fontId="57" fillId="0" borderId="25" xfId="0" applyFont="1" applyBorder="1" applyAlignment="1">
      <alignment horizontal="center"/>
    </xf>
    <xf numFmtId="0" fontId="57" fillId="0" borderId="25" xfId="0" applyFont="1" applyBorder="1" applyAlignment="1">
      <alignment vertical="top" wrapText="1"/>
    </xf>
    <xf numFmtId="173" fontId="57" fillId="0" borderId="25" xfId="31" applyNumberFormat="1" applyFont="1" applyBorder="1" applyAlignment="1">
      <alignment horizontal="center" vertical="center" wrapText="1"/>
    </xf>
    <xf numFmtId="173" fontId="59" fillId="0" borderId="25" xfId="31" applyNumberFormat="1" applyFont="1" applyBorder="1" applyAlignment="1">
      <alignment horizontal="left" vertical="center" wrapText="1"/>
    </xf>
    <xf numFmtId="173" fontId="59" fillId="0" borderId="25" xfId="31" applyNumberFormat="1" applyFont="1" applyBorder="1" applyAlignment="1">
      <alignment horizontal="center" vertical="center" wrapText="1"/>
    </xf>
    <xf numFmtId="0" fontId="57" fillId="0" borderId="23" xfId="0" applyFont="1" applyBorder="1" applyAlignment="1">
      <alignment horizontal="center"/>
    </xf>
    <xf numFmtId="0" fontId="57" fillId="0" borderId="23" xfId="0" applyFont="1" applyBorder="1" applyAlignment="1">
      <alignment vertical="top" wrapText="1"/>
    </xf>
    <xf numFmtId="173" fontId="59" fillId="0" borderId="23" xfId="31" applyNumberFormat="1" applyFont="1" applyBorder="1" applyAlignment="1">
      <alignment horizontal="center" vertical="center" wrapText="1"/>
    </xf>
    <xf numFmtId="173" fontId="57" fillId="0" borderId="23" xfId="31" applyNumberFormat="1" applyFont="1" applyBorder="1" applyAlignment="1">
      <alignment horizontal="center" vertical="center" wrapText="1"/>
    </xf>
    <xf numFmtId="173" fontId="59" fillId="0" borderId="23" xfId="31" applyNumberFormat="1" applyFont="1" applyBorder="1" applyAlignment="1">
      <alignment horizontal="left" vertical="center" wrapText="1"/>
    </xf>
    <xf numFmtId="0" fontId="59" fillId="0" borderId="15" xfId="0" applyFont="1" applyBorder="1" applyAlignment="1">
      <alignment horizontal="center"/>
    </xf>
    <xf numFmtId="0" fontId="59" fillId="0" borderId="15" xfId="0" applyFont="1" applyBorder="1" applyAlignment="1">
      <alignment vertical="top" wrapText="1"/>
    </xf>
    <xf numFmtId="173" fontId="59" fillId="0" borderId="15" xfId="31" applyNumberFormat="1" applyFont="1" applyBorder="1" applyAlignment="1">
      <alignment horizontal="center" vertical="center" wrapText="1"/>
    </xf>
    <xf numFmtId="173" fontId="57" fillId="0" borderId="15" xfId="31" applyNumberFormat="1" applyFont="1" applyBorder="1" applyAlignment="1">
      <alignment horizontal="center" vertical="center" wrapText="1"/>
    </xf>
    <xf numFmtId="173" fontId="59" fillId="0" borderId="15" xfId="31" applyNumberFormat="1" applyFont="1" applyBorder="1" applyAlignment="1">
      <alignment horizontal="left" vertical="center" wrapText="1"/>
    </xf>
    <xf numFmtId="0" fontId="57" fillId="24" borderId="22" xfId="88" applyFont="1" applyFill="1" applyBorder="1" applyAlignment="1">
      <alignment horizontal="left" vertical="center" wrapText="1"/>
    </xf>
    <xf numFmtId="0" fontId="57" fillId="0" borderId="22" xfId="0" applyFont="1" applyBorder="1"/>
    <xf numFmtId="0" fontId="57" fillId="24" borderId="25" xfId="88" applyFont="1" applyFill="1" applyBorder="1" applyAlignment="1">
      <alignment horizontal="left" vertical="center" wrapText="1"/>
    </xf>
    <xf numFmtId="173" fontId="57" fillId="0" borderId="25" xfId="31" applyNumberFormat="1" applyFont="1" applyBorder="1" applyAlignment="1">
      <alignment horizontal="left" vertical="center" wrapText="1"/>
    </xf>
    <xf numFmtId="0" fontId="57" fillId="0" borderId="23" xfId="0" applyFont="1" applyBorder="1"/>
    <xf numFmtId="0" fontId="59" fillId="0" borderId="23" xfId="0" applyFont="1" applyBorder="1" applyAlignment="1">
      <alignment horizontal="left" vertical="top"/>
    </xf>
    <xf numFmtId="0" fontId="59" fillId="0" borderId="15" xfId="0" applyFont="1" applyBorder="1"/>
    <xf numFmtId="0" fontId="57" fillId="0" borderId="15" xfId="0" applyFont="1" applyBorder="1" applyAlignment="1">
      <alignment horizontal="center" vertical="top" wrapText="1"/>
    </xf>
    <xf numFmtId="0" fontId="59" fillId="0" borderId="15" xfId="0" applyFont="1" applyBorder="1" applyAlignment="1">
      <alignment horizontal="left" vertical="top"/>
    </xf>
    <xf numFmtId="0" fontId="57" fillId="0" borderId="28" xfId="0" applyFont="1" applyBorder="1" applyAlignment="1">
      <alignment horizontal="center"/>
    </xf>
    <xf numFmtId="0" fontId="57" fillId="24" borderId="28" xfId="88" applyFont="1" applyFill="1" applyBorder="1" applyAlignment="1">
      <alignment horizontal="left" vertical="center" wrapText="1"/>
    </xf>
    <xf numFmtId="173" fontId="57" fillId="0" borderId="28" xfId="31" applyNumberFormat="1" applyFont="1" applyBorder="1" applyAlignment="1">
      <alignment horizontal="center" vertical="center" wrapText="1"/>
    </xf>
    <xf numFmtId="0" fontId="57" fillId="0" borderId="25" xfId="0" applyFont="1" applyBorder="1" applyAlignment="1">
      <alignment horizontal="center" vertical="top" wrapText="1"/>
    </xf>
    <xf numFmtId="0" fontId="57" fillId="0" borderId="25" xfId="0" applyFont="1" applyBorder="1" applyAlignment="1">
      <alignment horizontal="left" vertical="top"/>
    </xf>
    <xf numFmtId="0" fontId="57" fillId="0" borderId="25" xfId="0" applyFont="1" applyBorder="1"/>
    <xf numFmtId="0" fontId="59" fillId="0" borderId="15" xfId="0" applyFont="1" applyBorder="1" applyAlignment="1">
      <alignment horizontal="center" vertical="center"/>
    </xf>
    <xf numFmtId="0" fontId="57" fillId="0" borderId="0" xfId="0" applyFont="1" applyAlignment="1">
      <alignment vertical="center"/>
    </xf>
    <xf numFmtId="0" fontId="57" fillId="0" borderId="22" xfId="0" applyFont="1" applyBorder="1" applyAlignment="1">
      <alignment horizontal="center" vertical="center"/>
    </xf>
    <xf numFmtId="0" fontId="57" fillId="24" borderId="22" xfId="88" applyFont="1" applyFill="1" applyBorder="1" applyAlignment="1">
      <alignment horizontal="left" vertical="center"/>
    </xf>
    <xf numFmtId="0" fontId="57" fillId="0" borderId="22" xfId="0" applyFont="1" applyBorder="1" applyAlignment="1">
      <alignment vertical="center" wrapText="1"/>
    </xf>
    <xf numFmtId="0" fontId="57" fillId="0" borderId="22" xfId="0" applyFont="1" applyBorder="1" applyAlignment="1">
      <alignment vertical="center"/>
    </xf>
    <xf numFmtId="0" fontId="57" fillId="0" borderId="15" xfId="0" applyFont="1" applyBorder="1"/>
    <xf numFmtId="0" fontId="57" fillId="0" borderId="24" xfId="0" applyFont="1" applyFill="1" applyBorder="1" applyAlignment="1">
      <alignment horizontal="center"/>
    </xf>
    <xf numFmtId="0" fontId="57" fillId="24" borderId="24" xfId="88" applyFont="1" applyFill="1" applyBorder="1" applyAlignment="1">
      <alignment horizontal="left" vertical="center" wrapText="1"/>
    </xf>
    <xf numFmtId="0" fontId="59" fillId="0" borderId="0" xfId="0" applyFont="1" applyAlignment="1">
      <alignment wrapText="1"/>
    </xf>
    <xf numFmtId="0" fontId="57" fillId="0" borderId="0" xfId="0" applyFont="1" applyAlignment="1">
      <alignment horizontal="left"/>
    </xf>
    <xf numFmtId="0" fontId="59" fillId="0" borderId="0" xfId="53" applyFont="1" applyAlignment="1">
      <alignment horizontal="center" vertical="center"/>
    </xf>
    <xf numFmtId="0" fontId="57" fillId="0" borderId="0" xfId="53" applyFont="1" applyAlignment="1">
      <alignment horizontal="center" vertical="center"/>
    </xf>
    <xf numFmtId="0" fontId="57" fillId="0" borderId="0" xfId="53" applyFont="1" applyAlignment="1">
      <alignment vertical="center"/>
    </xf>
    <xf numFmtId="0" fontId="58" fillId="0" borderId="0" xfId="53" applyFont="1" applyAlignment="1">
      <alignment horizontal="right" vertical="center"/>
    </xf>
    <xf numFmtId="0" fontId="64" fillId="0" borderId="0" xfId="53" applyFont="1" applyAlignment="1">
      <alignment vertical="center"/>
    </xf>
    <xf numFmtId="0" fontId="65" fillId="0" borderId="0" xfId="53" applyFont="1" applyAlignment="1">
      <alignment vertical="center"/>
    </xf>
    <xf numFmtId="0" fontId="64" fillId="0" borderId="0" xfId="53" applyFont="1" applyAlignment="1">
      <alignment horizontal="center" wrapText="1"/>
    </xf>
    <xf numFmtId="0" fontId="65" fillId="0" borderId="0" xfId="53" applyFont="1" applyAlignment="1">
      <alignment horizontal="center" vertical="center"/>
    </xf>
    <xf numFmtId="0" fontId="84" fillId="0" borderId="0" xfId="53" applyFont="1" applyAlignment="1">
      <alignment vertical="center"/>
    </xf>
    <xf numFmtId="0" fontId="84" fillId="0" borderId="0" xfId="53" applyFont="1" applyAlignment="1">
      <alignment horizontal="center" vertical="center"/>
    </xf>
    <xf numFmtId="3" fontId="84" fillId="0" borderId="0" xfId="0" applyNumberFormat="1" applyFont="1" applyAlignment="1">
      <alignment vertical="center"/>
    </xf>
    <xf numFmtId="3" fontId="84" fillId="0" borderId="0" xfId="0" applyNumberFormat="1" applyFont="1" applyAlignment="1">
      <alignment horizontal="center" vertical="center"/>
    </xf>
    <xf numFmtId="0" fontId="84" fillId="0" borderId="0" xfId="0" applyFont="1" applyAlignment="1">
      <alignment vertical="center"/>
    </xf>
    <xf numFmtId="0" fontId="59" fillId="0" borderId="33" xfId="0" applyFont="1" applyBorder="1" applyAlignment="1">
      <alignment horizontal="center" vertical="center"/>
    </xf>
    <xf numFmtId="0" fontId="59" fillId="0" borderId="51" xfId="0" applyFont="1" applyBorder="1" applyAlignment="1">
      <alignment horizontal="center" vertical="center"/>
    </xf>
    <xf numFmtId="3" fontId="61" fillId="0" borderId="51" xfId="0" applyNumberFormat="1" applyFont="1" applyBorder="1" applyAlignment="1">
      <alignment horizontal="center" vertical="center" wrapText="1"/>
    </xf>
    <xf numFmtId="3" fontId="59" fillId="0" borderId="51" xfId="0" applyNumberFormat="1" applyFont="1" applyBorder="1" applyAlignment="1">
      <alignment horizontal="center" vertical="center" wrapText="1"/>
    </xf>
    <xf numFmtId="0" fontId="59" fillId="0" borderId="52" xfId="0" applyFont="1" applyBorder="1" applyAlignment="1">
      <alignment horizontal="center" vertical="center"/>
    </xf>
    <xf numFmtId="0" fontId="59" fillId="0" borderId="34" xfId="0" applyFont="1" applyBorder="1" applyAlignment="1">
      <alignment vertical="center"/>
    </xf>
    <xf numFmtId="0" fontId="59" fillId="0" borderId="15" xfId="0" applyFont="1" applyBorder="1" applyAlignment="1">
      <alignment vertical="center"/>
    </xf>
    <xf numFmtId="3" fontId="59" fillId="0" borderId="15" xfId="0" applyNumberFormat="1" applyFont="1" applyBorder="1" applyAlignment="1">
      <alignment vertical="center"/>
    </xf>
    <xf numFmtId="3" fontId="59" fillId="0" borderId="15" xfId="0" applyNumberFormat="1" applyFont="1" applyBorder="1" applyAlignment="1">
      <alignment horizontal="center" vertical="center"/>
    </xf>
    <xf numFmtId="0" fontId="59" fillId="0" borderId="39" xfId="0" applyFont="1" applyBorder="1" applyAlignment="1">
      <alignment vertical="center"/>
    </xf>
    <xf numFmtId="0" fontId="59" fillId="0" borderId="34" xfId="0" applyFont="1" applyBorder="1" applyAlignment="1">
      <alignment horizontal="center" vertical="center"/>
    </xf>
    <xf numFmtId="3" fontId="57" fillId="0" borderId="0" xfId="0" applyNumberFormat="1" applyFont="1" applyBorder="1"/>
    <xf numFmtId="0" fontId="57" fillId="0" borderId="40" xfId="0" applyFont="1" applyBorder="1" applyAlignment="1">
      <alignment horizontal="center" vertical="center"/>
    </xf>
    <xf numFmtId="0" fontId="57" fillId="0" borderId="28" xfId="0" applyFont="1" applyBorder="1" applyAlignment="1">
      <alignment vertical="center"/>
    </xf>
    <xf numFmtId="3" fontId="57" fillId="0" borderId="28" xfId="0" applyNumberFormat="1" applyFont="1" applyBorder="1" applyAlignment="1">
      <alignment horizontal="center" vertical="center"/>
    </xf>
    <xf numFmtId="3" fontId="57" fillId="0" borderId="28" xfId="53" applyNumberFormat="1" applyFont="1" applyFill="1" applyBorder="1"/>
    <xf numFmtId="0" fontId="57" fillId="0" borderId="41" xfId="0" applyFont="1" applyBorder="1" applyAlignment="1">
      <alignment vertical="center"/>
    </xf>
    <xf numFmtId="0" fontId="57" fillId="0" borderId="42" xfId="0" applyFont="1" applyBorder="1" applyAlignment="1">
      <alignment horizontal="center" vertical="center"/>
    </xf>
    <xf numFmtId="0" fontId="57" fillId="0" borderId="25" xfId="0" applyFont="1" applyBorder="1" applyAlignment="1">
      <alignment vertical="center"/>
    </xf>
    <xf numFmtId="3" fontId="57" fillId="0" borderId="25" xfId="0" applyNumberFormat="1" applyFont="1" applyBorder="1" applyAlignment="1">
      <alignment horizontal="center" vertical="center"/>
    </xf>
    <xf numFmtId="3" fontId="57" fillId="0" borderId="25" xfId="53" applyNumberFormat="1" applyFont="1" applyFill="1" applyBorder="1"/>
    <xf numFmtId="0" fontId="57" fillId="0" borderId="43" xfId="0" applyFont="1" applyBorder="1" applyAlignment="1">
      <alignment vertical="center"/>
    </xf>
    <xf numFmtId="0" fontId="57" fillId="0" borderId="45" xfId="0" applyFont="1" applyBorder="1" applyAlignment="1">
      <alignment horizontal="center" vertical="center"/>
    </xf>
    <xf numFmtId="0" fontId="57" fillId="0" borderId="31" xfId="0" applyFont="1" applyBorder="1" applyAlignment="1">
      <alignment vertical="center"/>
    </xf>
    <xf numFmtId="3" fontId="57" fillId="0" borderId="31" xfId="0" applyNumberFormat="1" applyFont="1" applyBorder="1" applyAlignment="1">
      <alignment horizontal="center" vertical="center"/>
    </xf>
    <xf numFmtId="3" fontId="57" fillId="0" borderId="31" xfId="53" applyNumberFormat="1" applyFont="1" applyFill="1" applyBorder="1"/>
    <xf numFmtId="0" fontId="57" fillId="0" borderId="53" xfId="0" applyFont="1" applyBorder="1" applyAlignment="1">
      <alignment vertical="center"/>
    </xf>
    <xf numFmtId="0" fontId="59" fillId="0" borderId="34" xfId="0" quotePrefix="1" applyFont="1" applyBorder="1" applyAlignment="1">
      <alignment horizontal="center" vertical="center"/>
    </xf>
    <xf numFmtId="0" fontId="57" fillId="0" borderId="39" xfId="0" applyFont="1" applyBorder="1" applyAlignment="1">
      <alignment vertical="center"/>
    </xf>
    <xf numFmtId="0" fontId="57" fillId="0" borderId="28" xfId="0" applyFont="1" applyBorder="1" applyAlignment="1">
      <alignment vertical="center" wrapText="1"/>
    </xf>
    <xf numFmtId="3" fontId="57" fillId="0" borderId="28" xfId="0" applyNumberFormat="1" applyFont="1" applyBorder="1" applyAlignment="1">
      <alignment vertical="center"/>
    </xf>
    <xf numFmtId="0" fontId="57" fillId="0" borderId="41" xfId="0" applyFont="1" applyBorder="1" applyAlignment="1">
      <alignment horizontal="left" vertical="top" wrapText="1"/>
    </xf>
    <xf numFmtId="173" fontId="57" fillId="24" borderId="25" xfId="31" applyNumberFormat="1" applyFont="1" applyFill="1" applyBorder="1" applyAlignment="1">
      <alignment horizontal="left" vertical="center" wrapText="1"/>
    </xf>
    <xf numFmtId="3" fontId="57" fillId="24" borderId="25" xfId="31" applyNumberFormat="1" applyFont="1" applyFill="1" applyBorder="1" applyAlignment="1">
      <alignment vertical="center" wrapText="1"/>
    </xf>
    <xf numFmtId="3" fontId="57" fillId="0" borderId="25" xfId="0" applyNumberFormat="1" applyFont="1" applyBorder="1" applyAlignment="1">
      <alignment horizontal="center"/>
    </xf>
    <xf numFmtId="3" fontId="57" fillId="24" borderId="25" xfId="31" applyNumberFormat="1" applyFont="1" applyFill="1" applyBorder="1" applyAlignment="1">
      <alignment horizontal="right" vertical="center" wrapText="1"/>
    </xf>
    <xf numFmtId="173" fontId="57" fillId="24" borderId="43" xfId="31" applyNumberFormat="1" applyFont="1" applyFill="1" applyBorder="1" applyAlignment="1">
      <alignment horizontal="left" vertical="center" wrapText="1"/>
    </xf>
    <xf numFmtId="0" fontId="57" fillId="0" borderId="42" xfId="0" applyFont="1" applyBorder="1" applyAlignment="1">
      <alignment horizontal="center"/>
    </xf>
    <xf numFmtId="0" fontId="57" fillId="24" borderId="25" xfId="0" applyFont="1" applyFill="1" applyBorder="1" applyAlignment="1">
      <alignment vertical="center"/>
    </xf>
    <xf numFmtId="3" fontId="57" fillId="24" borderId="25" xfId="0" applyNumberFormat="1" applyFont="1" applyFill="1" applyBorder="1" applyAlignment="1">
      <alignment horizontal="right" vertical="center"/>
    </xf>
    <xf numFmtId="173" fontId="57" fillId="24" borderId="43" xfId="31" applyNumberFormat="1" applyFont="1" applyFill="1" applyBorder="1" applyAlignment="1">
      <alignment horizontal="left" vertical="center"/>
    </xf>
    <xf numFmtId="0" fontId="57" fillId="24" borderId="25" xfId="0" applyFont="1" applyFill="1" applyBorder="1" applyAlignment="1">
      <alignment vertical="center" wrapText="1"/>
    </xf>
    <xf numFmtId="0" fontId="57" fillId="24" borderId="43" xfId="0" applyFont="1" applyFill="1" applyBorder="1" applyAlignment="1">
      <alignment horizontal="left" vertical="center"/>
    </xf>
    <xf numFmtId="3" fontId="57" fillId="24" borderId="25" xfId="0" applyNumberFormat="1" applyFont="1" applyFill="1" applyBorder="1" applyAlignment="1">
      <alignment vertical="center"/>
    </xf>
    <xf numFmtId="0" fontId="57" fillId="0" borderId="45" xfId="0" quotePrefix="1" applyFont="1" applyBorder="1" applyAlignment="1">
      <alignment horizontal="center" vertical="center"/>
    </xf>
    <xf numFmtId="0" fontId="57" fillId="24" borderId="31" xfId="0" applyFont="1" applyFill="1" applyBorder="1" applyAlignment="1">
      <alignment vertical="center"/>
    </xf>
    <xf numFmtId="3" fontId="57" fillId="24" borderId="31" xfId="31" applyNumberFormat="1" applyFont="1" applyFill="1" applyBorder="1" applyAlignment="1">
      <alignment vertical="center" wrapText="1"/>
    </xf>
    <xf numFmtId="3" fontId="57" fillId="0" borderId="31" xfId="0" applyNumberFormat="1" applyFont="1" applyBorder="1" applyAlignment="1">
      <alignment horizontal="center"/>
    </xf>
    <xf numFmtId="3" fontId="57" fillId="24" borderId="31" xfId="0" applyNumberFormat="1" applyFont="1" applyFill="1" applyBorder="1" applyAlignment="1">
      <alignment vertical="center"/>
    </xf>
    <xf numFmtId="0" fontId="57" fillId="24" borderId="53" xfId="0" applyFont="1" applyFill="1" applyBorder="1" applyAlignment="1">
      <alignment horizontal="left" vertical="center"/>
    </xf>
    <xf numFmtId="0" fontId="59" fillId="0" borderId="15" xfId="0" applyFont="1" applyBorder="1" applyAlignment="1">
      <alignment vertical="center" wrapText="1"/>
    </xf>
    <xf numFmtId="0" fontId="57" fillId="0" borderId="44" xfId="0" quotePrefix="1" applyFont="1" applyBorder="1" applyAlignment="1">
      <alignment horizontal="center" vertical="center"/>
    </xf>
    <xf numFmtId="0" fontId="57" fillId="0" borderId="46" xfId="0" applyFont="1" applyBorder="1" applyAlignment="1">
      <alignment horizontal="center" vertical="center"/>
    </xf>
    <xf numFmtId="0" fontId="57" fillId="0" borderId="47" xfId="0" applyFont="1" applyBorder="1" applyAlignment="1">
      <alignment vertical="center"/>
    </xf>
    <xf numFmtId="3" fontId="57" fillId="0" borderId="47" xfId="0" applyNumberFormat="1" applyFont="1" applyBorder="1" applyAlignment="1">
      <alignment vertical="center"/>
    </xf>
    <xf numFmtId="3" fontId="57" fillId="0" borderId="47" xfId="0" applyNumberFormat="1" applyFont="1" applyBorder="1" applyAlignment="1">
      <alignment horizontal="center" vertical="center"/>
    </xf>
    <xf numFmtId="0" fontId="57" fillId="0" borderId="48" xfId="0" applyFont="1" applyBorder="1" applyAlignment="1">
      <alignment vertical="center"/>
    </xf>
    <xf numFmtId="3" fontId="57" fillId="0" borderId="0" xfId="0" applyNumberFormat="1" applyFont="1" applyAlignment="1"/>
    <xf numFmtId="0" fontId="38" fillId="0" borderId="39" xfId="0" applyFont="1" applyBorder="1" applyAlignment="1">
      <alignment vertical="center"/>
    </xf>
    <xf numFmtId="0" fontId="38" fillId="0" borderId="41" xfId="0" applyFont="1" applyBorder="1" applyAlignment="1">
      <alignment vertical="top" wrapText="1"/>
    </xf>
    <xf numFmtId="3" fontId="38" fillId="24" borderId="25" xfId="31" applyNumberFormat="1" applyFont="1" applyFill="1" applyBorder="1" applyAlignment="1">
      <alignment vertical="center" wrapText="1"/>
    </xf>
    <xf numFmtId="3" fontId="38" fillId="0" borderId="25" xfId="0" applyNumberFormat="1" applyFont="1" applyBorder="1" applyAlignment="1">
      <alignment horizontal="center"/>
    </xf>
    <xf numFmtId="173" fontId="38" fillId="24" borderId="43" xfId="31" applyNumberFormat="1" applyFont="1" applyFill="1" applyBorder="1" applyAlignment="1">
      <alignment vertical="center" wrapText="1"/>
    </xf>
    <xf numFmtId="173" fontId="38" fillId="24" borderId="43" xfId="31" applyNumberFormat="1" applyFont="1" applyFill="1" applyBorder="1" applyAlignment="1">
      <alignment vertical="center"/>
    </xf>
    <xf numFmtId="0" fontId="38" fillId="24" borderId="43" xfId="0" applyFont="1" applyFill="1" applyBorder="1" applyAlignment="1">
      <alignment vertical="center"/>
    </xf>
    <xf numFmtId="3" fontId="38" fillId="24" borderId="31" xfId="31" applyNumberFormat="1" applyFont="1" applyFill="1" applyBorder="1" applyAlignment="1">
      <alignment vertical="center" wrapText="1"/>
    </xf>
    <xf numFmtId="3" fontId="38" fillId="0" borderId="31" xfId="0" applyNumberFormat="1" applyFont="1" applyBorder="1" applyAlignment="1">
      <alignment horizontal="center"/>
    </xf>
    <xf numFmtId="3" fontId="38" fillId="24" borderId="31" xfId="0" applyNumberFormat="1" applyFont="1" applyFill="1" applyBorder="1" applyAlignment="1">
      <alignment vertical="center"/>
    </xf>
    <xf numFmtId="0" fontId="38" fillId="24" borderId="53" xfId="0" applyFont="1" applyFill="1" applyBorder="1" applyAlignment="1">
      <alignment vertical="center"/>
    </xf>
    <xf numFmtId="3" fontId="38" fillId="0" borderId="47" xfId="0" applyNumberFormat="1" applyFont="1" applyBorder="1" applyAlignment="1">
      <alignment vertical="center"/>
    </xf>
    <xf numFmtId="3" fontId="38" fillId="0" borderId="47" xfId="0" applyNumberFormat="1" applyFont="1" applyBorder="1" applyAlignment="1">
      <alignment horizontal="center" vertical="center"/>
    </xf>
    <xf numFmtId="0" fontId="38" fillId="0" borderId="48" xfId="0" applyFont="1" applyBorder="1" applyAlignment="1">
      <alignment vertical="center"/>
    </xf>
    <xf numFmtId="0" fontId="39" fillId="0" borderId="57" xfId="0" applyFont="1" applyBorder="1" applyAlignment="1">
      <alignment horizontal="center" vertical="center"/>
    </xf>
    <xf numFmtId="0" fontId="39" fillId="0" borderId="58" xfId="0" applyFont="1" applyBorder="1" applyAlignment="1">
      <alignment horizontal="center" vertical="center"/>
    </xf>
    <xf numFmtId="0" fontId="39" fillId="0" borderId="56" xfId="0" applyFont="1" applyBorder="1" applyAlignment="1">
      <alignment vertical="center"/>
    </xf>
    <xf numFmtId="0" fontId="39" fillId="0" borderId="47" xfId="0" applyFont="1" applyBorder="1" applyAlignment="1">
      <alignment vertical="center"/>
    </xf>
    <xf numFmtId="3" fontId="39" fillId="0" borderId="47" xfId="0" applyNumberFormat="1" applyFont="1" applyBorder="1" applyAlignment="1">
      <alignment horizontal="right" vertical="center"/>
    </xf>
    <xf numFmtId="0" fontId="39" fillId="0" borderId="48" xfId="0" applyFont="1" applyBorder="1" applyAlignment="1">
      <alignment vertical="center"/>
    </xf>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59" fillId="0" borderId="15" xfId="0" applyFont="1" applyBorder="1" applyAlignment="1">
      <alignment horizontal="right" vertical="center"/>
    </xf>
    <xf numFmtId="0" fontId="47" fillId="0" borderId="15" xfId="0" applyFont="1" applyBorder="1" applyAlignment="1">
      <alignment horizontal="left" vertical="center"/>
    </xf>
    <xf numFmtId="0" fontId="47" fillId="0" borderId="15" xfId="0" applyFont="1" applyBorder="1" applyAlignment="1">
      <alignment horizontal="right" vertical="center"/>
    </xf>
    <xf numFmtId="0" fontId="46" fillId="0" borderId="15" xfId="0" applyFont="1"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horizontal="right" vertical="center"/>
    </xf>
    <xf numFmtId="0" fontId="38" fillId="0" borderId="15" xfId="0" applyFont="1" applyBorder="1" applyAlignment="1">
      <alignment horizontal="right" vertical="center"/>
    </xf>
    <xf numFmtId="0" fontId="85" fillId="0" borderId="15" xfId="0" applyFont="1" applyBorder="1" applyAlignment="1">
      <alignment vertical="center"/>
    </xf>
    <xf numFmtId="0" fontId="86" fillId="0" borderId="22" xfId="0" applyFont="1" applyBorder="1" applyAlignment="1">
      <alignment vertical="center"/>
    </xf>
    <xf numFmtId="0" fontId="0" fillId="0" borderId="22" xfId="0" applyBorder="1" applyAlignment="1">
      <alignment horizontal="center" vertical="center"/>
    </xf>
    <xf numFmtId="0" fontId="86" fillId="0" borderId="25" xfId="0" applyFont="1" applyBorder="1" applyAlignment="1">
      <alignment horizontal="center" vertical="center"/>
    </xf>
    <xf numFmtId="0" fontId="58" fillId="0" borderId="25" xfId="0" applyFont="1" applyBorder="1" applyAlignment="1">
      <alignment vertical="center"/>
    </xf>
    <xf numFmtId="0" fontId="58" fillId="0" borderId="25" xfId="0" applyFont="1" applyBorder="1" applyAlignment="1">
      <alignment horizontal="center" vertical="center"/>
    </xf>
    <xf numFmtId="0" fontId="0" fillId="0" borderId="25" xfId="0" applyBorder="1" applyAlignment="1">
      <alignment horizontal="center" vertical="center"/>
    </xf>
    <xf numFmtId="0" fontId="58" fillId="0" borderId="23" xfId="0" applyFont="1" applyBorder="1" applyAlignment="1">
      <alignment vertical="center"/>
    </xf>
    <xf numFmtId="0" fontId="0" fillId="0" borderId="23" xfId="0" applyBorder="1" applyAlignment="1">
      <alignment horizontal="center" vertical="center"/>
    </xf>
    <xf numFmtId="0" fontId="58" fillId="24" borderId="25" xfId="0" applyFont="1" applyFill="1" applyBorder="1" applyAlignment="1">
      <alignment vertical="center"/>
    </xf>
    <xf numFmtId="0" fontId="58" fillId="24" borderId="23" xfId="0" applyFont="1" applyFill="1" applyBorder="1" applyAlignment="1">
      <alignment vertical="center"/>
    </xf>
    <xf numFmtId="0" fontId="86" fillId="0" borderId="15" xfId="0" applyFont="1" applyBorder="1" applyAlignment="1">
      <alignment horizontal="center" vertical="center"/>
    </xf>
    <xf numFmtId="0" fontId="86" fillId="0" borderId="15" xfId="0" applyFont="1" applyBorder="1" applyAlignment="1">
      <alignment vertical="center"/>
    </xf>
    <xf numFmtId="0" fontId="58" fillId="0" borderId="15" xfId="0" applyFont="1" applyBorder="1" applyAlignment="1">
      <alignment horizontal="center" vertical="center"/>
    </xf>
    <xf numFmtId="0" fontId="44" fillId="0" borderId="15" xfId="0" applyFont="1" applyBorder="1" applyAlignment="1">
      <alignment horizontal="center" vertical="center"/>
    </xf>
    <xf numFmtId="0" fontId="44" fillId="0" borderId="15" xfId="0" applyFont="1" applyBorder="1" applyAlignment="1">
      <alignment vertical="center"/>
    </xf>
    <xf numFmtId="0" fontId="58" fillId="0" borderId="22" xfId="0" applyFont="1" applyBorder="1" applyAlignment="1">
      <alignment horizontal="center" vertical="center"/>
    </xf>
    <xf numFmtId="0" fontId="58" fillId="0" borderId="23" xfId="0" applyFont="1" applyBorder="1" applyAlignment="1">
      <alignment horizontal="center" vertical="center" wrapText="1"/>
    </xf>
    <xf numFmtId="0" fontId="0" fillId="0" borderId="22" xfId="0" applyBorder="1" applyAlignment="1">
      <alignment horizontal="right" vertical="center"/>
    </xf>
    <xf numFmtId="0" fontId="0" fillId="0" borderId="25" xfId="0" applyBorder="1" applyAlignment="1">
      <alignment horizontal="right" vertical="center"/>
    </xf>
    <xf numFmtId="0" fontId="58" fillId="0" borderId="25" xfId="0" applyFont="1" applyBorder="1" applyAlignment="1">
      <alignment horizontal="center" vertical="center" wrapText="1"/>
    </xf>
    <xf numFmtId="0" fontId="0" fillId="0" borderId="23" xfId="0" applyBorder="1" applyAlignment="1">
      <alignment horizontal="right" vertical="center"/>
    </xf>
    <xf numFmtId="0" fontId="59" fillId="0" borderId="0" xfId="0" applyFont="1" applyAlignment="1">
      <alignment vertical="center"/>
    </xf>
    <xf numFmtId="0" fontId="59" fillId="0" borderId="0" xfId="0" applyFont="1" applyAlignment="1">
      <alignment horizontal="right" vertical="center"/>
    </xf>
    <xf numFmtId="0" fontId="86" fillId="0" borderId="25" xfId="0" applyFont="1" applyBorder="1" applyAlignment="1">
      <alignment vertical="center"/>
    </xf>
    <xf numFmtId="0" fontId="58" fillId="0" borderId="25" xfId="0" applyFont="1" applyBorder="1" applyAlignment="1">
      <alignment vertical="center" wrapText="1"/>
    </xf>
    <xf numFmtId="0" fontId="0" fillId="0" borderId="25" xfId="0" applyBorder="1" applyAlignment="1">
      <alignment vertical="center"/>
    </xf>
    <xf numFmtId="0" fontId="0" fillId="0" borderId="23" xfId="0" applyBorder="1" applyAlignment="1">
      <alignment vertical="center"/>
    </xf>
    <xf numFmtId="0" fontId="0" fillId="0" borderId="22" xfId="0" applyBorder="1" applyAlignment="1">
      <alignment vertical="center"/>
    </xf>
    <xf numFmtId="3" fontId="38" fillId="0" borderId="28" xfId="0" applyNumberFormat="1" applyFont="1" applyBorder="1" applyAlignment="1">
      <alignment horizontal="right" vertical="center"/>
    </xf>
    <xf numFmtId="3" fontId="57" fillId="0" borderId="0" xfId="0" applyNumberFormat="1" applyFont="1" applyAlignment="1">
      <alignment wrapText="1"/>
    </xf>
    <xf numFmtId="0" fontId="58" fillId="0" borderId="0" xfId="0" applyFont="1" applyAlignment="1">
      <alignment horizontal="center" vertical="center"/>
    </xf>
    <xf numFmtId="0" fontId="57" fillId="0" borderId="0" xfId="91" applyFont="1" applyFill="1" applyAlignment="1">
      <alignment horizontal="center" vertical="center"/>
    </xf>
    <xf numFmtId="0" fontId="59" fillId="0" borderId="0" xfId="91" applyFont="1" applyFill="1" applyBorder="1" applyAlignment="1">
      <alignment horizontal="center" vertical="center"/>
    </xf>
    <xf numFmtId="0" fontId="57" fillId="0" borderId="0" xfId="0" applyFont="1" applyAlignment="1">
      <alignment horizontal="center"/>
    </xf>
    <xf numFmtId="0" fontId="59" fillId="0" borderId="0" xfId="0" applyFont="1" applyAlignment="1">
      <alignment horizontal="center"/>
    </xf>
    <xf numFmtId="0" fontId="57" fillId="0" borderId="0" xfId="53" applyFont="1" applyAlignment="1">
      <alignment horizontal="center" vertical="center"/>
    </xf>
    <xf numFmtId="0" fontId="58" fillId="0" borderId="0" xfId="0" applyFont="1" applyBorder="1" applyAlignment="1">
      <alignment horizontal="center" vertical="center"/>
    </xf>
    <xf numFmtId="0" fontId="58" fillId="0" borderId="0" xfId="0" applyFont="1" applyBorder="1" applyAlignment="1">
      <alignment vertical="center"/>
    </xf>
    <xf numFmtId="173" fontId="59" fillId="0" borderId="15" xfId="31" applyNumberFormat="1" applyFont="1" applyFill="1" applyBorder="1" applyAlignment="1">
      <alignment horizontal="center" vertical="center" wrapText="1"/>
    </xf>
    <xf numFmtId="3" fontId="59" fillId="0" borderId="15" xfId="31" applyNumberFormat="1" applyFont="1" applyFill="1" applyBorder="1" applyAlignment="1">
      <alignment horizontal="center" vertical="center" wrapText="1"/>
    </xf>
    <xf numFmtId="3" fontId="77" fillId="0" borderId="20" xfId="91" applyNumberFormat="1" applyFont="1" applyFill="1" applyBorder="1" applyAlignment="1">
      <alignment horizontal="right" vertical="center"/>
    </xf>
    <xf numFmtId="0" fontId="59" fillId="0" borderId="20" xfId="91" applyFont="1" applyFill="1" applyBorder="1" applyAlignment="1">
      <alignment vertical="center"/>
    </xf>
    <xf numFmtId="0" fontId="57" fillId="0" borderId="13" xfId="91" applyFont="1" applyFill="1" applyBorder="1" applyAlignment="1">
      <alignment horizontal="center" vertical="center"/>
    </xf>
    <xf numFmtId="0" fontId="57" fillId="0" borderId="13" xfId="91" applyFont="1" applyFill="1" applyBorder="1" applyAlignment="1">
      <alignment horizontal="justify" vertical="center"/>
    </xf>
    <xf numFmtId="0" fontId="57" fillId="0" borderId="13" xfId="91" applyFont="1" applyFill="1" applyBorder="1" applyAlignment="1">
      <alignment vertical="center"/>
    </xf>
    <xf numFmtId="3" fontId="57" fillId="0" borderId="22" xfId="91" applyNumberFormat="1" applyFont="1" applyFill="1" applyBorder="1" applyAlignment="1">
      <alignment horizontal="right" vertical="center"/>
    </xf>
    <xf numFmtId="0" fontId="57" fillId="0" borderId="26" xfId="91" applyFont="1" applyFill="1" applyBorder="1" applyAlignment="1">
      <alignment horizontal="center" vertical="center"/>
    </xf>
    <xf numFmtId="0" fontId="57" fillId="0" borderId="12" xfId="91" applyFont="1" applyFill="1" applyBorder="1" applyAlignment="1">
      <alignment horizontal="justify" vertical="center"/>
    </xf>
    <xf numFmtId="0" fontId="57" fillId="0" borderId="12" xfId="91" applyFont="1" applyFill="1" applyBorder="1" applyAlignment="1">
      <alignment horizontal="center" vertical="center"/>
    </xf>
    <xf numFmtId="0" fontId="57" fillId="0" borderId="26" xfId="91" applyFont="1" applyFill="1" applyBorder="1" applyAlignment="1">
      <alignment vertical="center"/>
    </xf>
    <xf numFmtId="3" fontId="57" fillId="0" borderId="25" xfId="91" applyNumberFormat="1" applyFont="1" applyFill="1" applyBorder="1" applyAlignment="1">
      <alignment horizontal="right" vertical="center"/>
    </xf>
    <xf numFmtId="0" fontId="57" fillId="0" borderId="12" xfId="91" applyFont="1" applyFill="1" applyBorder="1" applyAlignment="1">
      <alignment vertical="center"/>
    </xf>
    <xf numFmtId="0" fontId="57" fillId="0" borderId="14" xfId="91" applyFont="1" applyFill="1" applyBorder="1" applyAlignment="1">
      <alignment horizontal="center" vertical="center"/>
    </xf>
    <xf numFmtId="0" fontId="57" fillId="0" borderId="14" xfId="91" applyFont="1" applyFill="1" applyBorder="1" applyAlignment="1">
      <alignment horizontal="justify" vertical="center"/>
    </xf>
    <xf numFmtId="0" fontId="57" fillId="0" borderId="14" xfId="91" applyFont="1" applyFill="1" applyBorder="1" applyAlignment="1">
      <alignment vertical="center"/>
    </xf>
    <xf numFmtId="3" fontId="57" fillId="0" borderId="23" xfId="91" applyNumberFormat="1" applyFont="1" applyFill="1" applyBorder="1" applyAlignment="1">
      <alignment horizontal="right" vertical="center"/>
    </xf>
    <xf numFmtId="0" fontId="59" fillId="0" borderId="0" xfId="91" applyFont="1" applyFill="1" applyAlignment="1">
      <alignment horizontal="center" vertical="center"/>
    </xf>
    <xf numFmtId="0" fontId="59" fillId="0" borderId="0" xfId="91" applyFont="1" applyFill="1" applyAlignment="1">
      <alignment vertical="center"/>
    </xf>
    <xf numFmtId="0" fontId="59" fillId="0" borderId="0" xfId="91" applyFont="1" applyFill="1" applyAlignment="1">
      <alignment horizontal="left" vertical="center"/>
    </xf>
    <xf numFmtId="3" fontId="59" fillId="0" borderId="0" xfId="91" applyNumberFormat="1" applyFont="1" applyFill="1" applyAlignment="1">
      <alignment horizontal="right" vertical="center"/>
    </xf>
    <xf numFmtId="3" fontId="59" fillId="0" borderId="0" xfId="91" applyNumberFormat="1" applyFont="1" applyFill="1" applyAlignment="1">
      <alignment vertical="center"/>
    </xf>
    <xf numFmtId="3" fontId="59" fillId="0" borderId="0" xfId="91" applyNumberFormat="1" applyFont="1" applyFill="1" applyAlignment="1">
      <alignment horizontal="center" vertical="center"/>
    </xf>
    <xf numFmtId="0" fontId="58" fillId="0" borderId="0" xfId="91" applyFont="1" applyFill="1" applyBorder="1" applyAlignment="1">
      <alignment horizontal="right" vertical="center"/>
    </xf>
    <xf numFmtId="3" fontId="59" fillId="0" borderId="0" xfId="0" applyNumberFormat="1" applyFont="1" applyAlignment="1">
      <alignment horizontal="center" vertical="center" wrapText="1"/>
    </xf>
    <xf numFmtId="0" fontId="58" fillId="0" borderId="0" xfId="0" applyFont="1" applyAlignment="1">
      <alignment horizontal="right" vertical="center" wrapText="1"/>
    </xf>
    <xf numFmtId="0" fontId="59" fillId="0" borderId="0" xfId="0" applyFont="1" applyAlignment="1">
      <alignment vertical="center" wrapText="1"/>
    </xf>
    <xf numFmtId="3" fontId="58" fillId="0" borderId="0" xfId="0" applyNumberFormat="1" applyFont="1" applyBorder="1" applyAlignment="1">
      <alignment vertical="center"/>
    </xf>
    <xf numFmtId="0" fontId="58" fillId="0" borderId="0" xfId="0" applyFont="1" applyBorder="1" applyAlignment="1">
      <alignment horizontal="right" vertical="center"/>
    </xf>
    <xf numFmtId="173" fontId="59" fillId="0" borderId="15" xfId="85" applyNumberFormat="1" applyFont="1" applyBorder="1" applyAlignment="1">
      <alignment horizontal="center" vertical="center" wrapText="1"/>
    </xf>
    <xf numFmtId="3" fontId="59" fillId="0" borderId="15" xfId="85" applyNumberFormat="1" applyFont="1" applyBorder="1" applyAlignment="1">
      <alignment horizontal="center" vertical="center" wrapText="1"/>
    </xf>
    <xf numFmtId="0" fontId="59" fillId="0" borderId="15" xfId="0" applyFont="1" applyBorder="1" applyAlignment="1">
      <alignment horizontal="left" vertical="center"/>
    </xf>
    <xf numFmtId="0" fontId="57" fillId="0" borderId="15" xfId="0" applyFont="1" applyBorder="1" applyAlignment="1">
      <alignment horizontal="center" vertical="center"/>
    </xf>
    <xf numFmtId="3" fontId="57" fillId="0" borderId="15" xfId="0" applyNumberFormat="1" applyFont="1" applyBorder="1" applyAlignment="1">
      <alignment horizontal="center" vertical="center"/>
    </xf>
    <xf numFmtId="0" fontId="59" fillId="0" borderId="15" xfId="0" applyFont="1" applyBorder="1" applyAlignment="1">
      <alignment horizontal="center" vertical="center" wrapText="1"/>
    </xf>
    <xf numFmtId="0" fontId="59" fillId="0" borderId="15" xfId="0" applyFont="1" applyBorder="1" applyAlignment="1">
      <alignment horizontal="justify" vertical="center" wrapText="1"/>
    </xf>
    <xf numFmtId="3" fontId="59" fillId="0" borderId="15" xfId="0" applyNumberFormat="1" applyFont="1" applyBorder="1" applyAlignment="1">
      <alignment horizontal="center" vertical="center" wrapText="1"/>
    </xf>
    <xf numFmtId="0" fontId="57" fillId="0" borderId="15" xfId="0" applyFont="1" applyBorder="1" applyAlignment="1">
      <alignment horizontal="center" vertical="center" wrapText="1"/>
    </xf>
    <xf numFmtId="3" fontId="57" fillId="0" borderId="15" xfId="0" applyNumberFormat="1" applyFont="1" applyBorder="1" applyAlignment="1">
      <alignment horizontal="center" vertical="center" wrapText="1"/>
    </xf>
    <xf numFmtId="0" fontId="59" fillId="0" borderId="15" xfId="0" applyFont="1" applyFill="1" applyBorder="1" applyAlignment="1">
      <alignment horizontal="justify" vertical="center" wrapText="1"/>
    </xf>
    <xf numFmtId="0" fontId="57" fillId="0" borderId="15" xfId="0" applyFont="1" applyFill="1" applyBorder="1" applyAlignment="1">
      <alignment horizontal="center" vertical="center" wrapText="1"/>
    </xf>
    <xf numFmtId="0" fontId="57" fillId="0" borderId="15" xfId="0" applyFont="1" applyFill="1" applyBorder="1" applyAlignment="1">
      <alignment horizontal="justify" vertical="center" wrapText="1"/>
    </xf>
    <xf numFmtId="3" fontId="57" fillId="0" borderId="15" xfId="0" applyNumberFormat="1" applyFont="1" applyFill="1" applyBorder="1" applyAlignment="1">
      <alignment horizontal="center" vertical="center" wrapText="1"/>
    </xf>
    <xf numFmtId="0" fontId="57" fillId="0" borderId="15" xfId="0" applyFont="1" applyBorder="1" applyAlignment="1">
      <alignment vertical="center"/>
    </xf>
    <xf numFmtId="0" fontId="57" fillId="24" borderId="15" xfId="91" applyFont="1" applyFill="1" applyBorder="1" applyAlignment="1">
      <alignment vertical="center" wrapText="1"/>
    </xf>
    <xf numFmtId="0" fontId="57" fillId="0" borderId="15" xfId="91" applyFont="1" applyBorder="1" applyAlignment="1">
      <alignment horizontal="justify" vertical="center" wrapText="1"/>
    </xf>
    <xf numFmtId="0" fontId="57" fillId="0" borderId="15" xfId="91" applyFont="1" applyBorder="1" applyAlignment="1">
      <alignment horizontal="center" vertical="center" wrapText="1"/>
    </xf>
    <xf numFmtId="3" fontId="57" fillId="0" borderId="15" xfId="91" applyNumberFormat="1" applyFont="1" applyBorder="1" applyAlignment="1">
      <alignment horizontal="center" vertical="center" wrapText="1"/>
    </xf>
    <xf numFmtId="0" fontId="57" fillId="0" borderId="15" xfId="91" applyFont="1" applyBorder="1" applyAlignment="1">
      <alignment vertical="center"/>
    </xf>
    <xf numFmtId="0" fontId="57" fillId="0" borderId="15" xfId="91" applyFont="1" applyBorder="1" applyAlignment="1">
      <alignment vertical="center" wrapText="1"/>
    </xf>
    <xf numFmtId="0" fontId="59" fillId="0" borderId="15" xfId="91" applyFont="1" applyBorder="1" applyAlignment="1">
      <alignment horizontal="center" vertical="center" wrapText="1"/>
    </xf>
    <xf numFmtId="0" fontId="59" fillId="0" borderId="15" xfId="91" applyFont="1" applyBorder="1" applyAlignment="1">
      <alignment horizontal="justify" vertical="center" wrapText="1"/>
    </xf>
    <xf numFmtId="3" fontId="59" fillId="0" borderId="15" xfId="91" applyNumberFormat="1" applyFont="1" applyBorder="1" applyAlignment="1">
      <alignment horizontal="center" vertical="center" wrapText="1"/>
    </xf>
    <xf numFmtId="0" fontId="59" fillId="0" borderId="15" xfId="91" applyFont="1" applyBorder="1" applyAlignment="1">
      <alignment vertical="center" wrapText="1"/>
    </xf>
    <xf numFmtId="173" fontId="59" fillId="24" borderId="15" xfId="31" applyNumberFormat="1" applyFont="1" applyFill="1" applyBorder="1" applyAlignment="1">
      <alignment horizontal="center" vertical="center" wrapText="1"/>
    </xf>
    <xf numFmtId="3" fontId="59" fillId="24" borderId="15" xfId="31" applyNumberFormat="1" applyFont="1" applyFill="1" applyBorder="1" applyAlignment="1">
      <alignment horizontal="center" vertical="center" wrapText="1"/>
    </xf>
    <xf numFmtId="0" fontId="57" fillId="24" borderId="22" xfId="0" applyFont="1" applyFill="1" applyBorder="1" applyAlignment="1">
      <alignment horizontal="center" vertical="center"/>
    </xf>
    <xf numFmtId="173" fontId="57" fillId="24" borderId="22" xfId="31" applyNumberFormat="1" applyFont="1" applyFill="1" applyBorder="1" applyAlignment="1">
      <alignment horizontal="left" vertical="center" wrapText="1"/>
    </xf>
    <xf numFmtId="173" fontId="57" fillId="24" borderId="22" xfId="31" applyNumberFormat="1" applyFont="1" applyFill="1" applyBorder="1" applyAlignment="1">
      <alignment horizontal="center" vertical="center" wrapText="1"/>
    </xf>
    <xf numFmtId="3" fontId="57" fillId="24" borderId="22" xfId="31" applyNumberFormat="1" applyFont="1" applyFill="1" applyBorder="1" applyAlignment="1">
      <alignment horizontal="right" vertical="center" wrapText="1"/>
    </xf>
    <xf numFmtId="0" fontId="57" fillId="24" borderId="25" xfId="0" applyFont="1" applyFill="1" applyBorder="1" applyAlignment="1">
      <alignment horizontal="center"/>
    </xf>
    <xf numFmtId="173" fontId="57" fillId="24" borderId="25" xfId="31" applyNumberFormat="1" applyFont="1" applyFill="1" applyBorder="1" applyAlignment="1">
      <alignment horizontal="center" vertical="center"/>
    </xf>
    <xf numFmtId="173" fontId="57" fillId="24" borderId="25" xfId="31" applyNumberFormat="1" applyFont="1" applyFill="1" applyBorder="1" applyAlignment="1">
      <alignment horizontal="center" vertical="center" wrapText="1"/>
    </xf>
    <xf numFmtId="0" fontId="57" fillId="24" borderId="25" xfId="0" applyFont="1" applyFill="1" applyBorder="1" applyAlignment="1">
      <alignment horizontal="center" vertical="center" wrapText="1"/>
    </xf>
    <xf numFmtId="0" fontId="57" fillId="24" borderId="25" xfId="0" applyFont="1" applyFill="1" applyBorder="1" applyAlignment="1">
      <alignment horizontal="center" vertical="center"/>
    </xf>
    <xf numFmtId="0" fontId="57" fillId="24" borderId="23" xfId="0" applyFont="1" applyFill="1" applyBorder="1" applyAlignment="1">
      <alignment vertical="center"/>
    </xf>
    <xf numFmtId="3" fontId="57" fillId="24" borderId="23" xfId="0" applyNumberFormat="1" applyFont="1" applyFill="1" applyBorder="1" applyAlignment="1">
      <alignment vertical="center"/>
    </xf>
    <xf numFmtId="0" fontId="57" fillId="24" borderId="23" xfId="0" applyFont="1" applyFill="1" applyBorder="1" applyAlignment="1">
      <alignment horizontal="center" vertical="center"/>
    </xf>
    <xf numFmtId="0" fontId="66" fillId="24" borderId="29" xfId="0" applyFont="1" applyFill="1" applyBorder="1" applyAlignment="1">
      <alignment horizontal="center" vertical="center" wrapText="1"/>
    </xf>
    <xf numFmtId="3" fontId="59" fillId="24" borderId="15" xfId="31" applyNumberFormat="1" applyFont="1" applyFill="1" applyBorder="1" applyAlignment="1">
      <alignment horizontal="right" vertical="center" wrapText="1"/>
    </xf>
    <xf numFmtId="3" fontId="57" fillId="24" borderId="22" xfId="92" applyNumberFormat="1" applyFont="1" applyFill="1" applyBorder="1" applyAlignment="1">
      <alignment horizontal="center" vertical="center" wrapText="1"/>
    </xf>
    <xf numFmtId="0" fontId="57" fillId="24" borderId="22" xfId="93" applyFont="1" applyFill="1" applyBorder="1" applyAlignment="1">
      <alignment vertical="center" wrapText="1"/>
    </xf>
    <xf numFmtId="0" fontId="57" fillId="24" borderId="22" xfId="93" applyFont="1" applyFill="1" applyBorder="1" applyAlignment="1">
      <alignment horizontal="center" vertical="center" wrapText="1"/>
    </xf>
    <xf numFmtId="0" fontId="57" fillId="24" borderId="22" xfId="92" applyFont="1" applyFill="1" applyBorder="1" applyAlignment="1">
      <alignment horizontal="center" vertical="center"/>
    </xf>
    <xf numFmtId="3" fontId="57" fillId="24" borderId="22" xfId="92" applyNumberFormat="1" applyFont="1" applyFill="1" applyBorder="1" applyAlignment="1">
      <alignment horizontal="right" vertical="center"/>
    </xf>
    <xf numFmtId="0" fontId="57" fillId="24" borderId="22" xfId="92" applyFont="1" applyFill="1" applyBorder="1" applyAlignment="1">
      <alignment horizontal="left" vertical="center"/>
    </xf>
    <xf numFmtId="3" fontId="57" fillId="24" borderId="25" xfId="92" applyNumberFormat="1" applyFont="1" applyFill="1" applyBorder="1" applyAlignment="1">
      <alignment horizontal="center" vertical="center" wrapText="1"/>
    </xf>
    <xf numFmtId="0" fontId="57" fillId="24" borderId="25" xfId="93" applyFont="1" applyFill="1" applyBorder="1" applyAlignment="1">
      <alignment horizontal="center" vertical="center" wrapText="1"/>
    </xf>
    <xf numFmtId="0" fontId="57" fillId="24" borderId="25" xfId="92" applyFont="1" applyFill="1" applyBorder="1" applyAlignment="1">
      <alignment horizontal="center" vertical="center"/>
    </xf>
    <xf numFmtId="0" fontId="57" fillId="24" borderId="25" xfId="92" applyFont="1" applyFill="1" applyBorder="1" applyAlignment="1">
      <alignment horizontal="left" vertical="center"/>
    </xf>
    <xf numFmtId="0" fontId="57" fillId="0" borderId="25" xfId="0" applyFont="1" applyBorder="1" applyAlignment="1">
      <alignment vertical="center" wrapText="1"/>
    </xf>
    <xf numFmtId="3" fontId="57" fillId="24" borderId="25" xfId="92" applyNumberFormat="1" applyFont="1" applyFill="1" applyBorder="1" applyAlignment="1">
      <alignment horizontal="left" vertical="center" wrapText="1"/>
    </xf>
    <xf numFmtId="3" fontId="57" fillId="24" borderId="25" xfId="92" applyNumberFormat="1" applyFont="1" applyFill="1" applyBorder="1" applyAlignment="1">
      <alignment vertical="center" wrapText="1"/>
    </xf>
    <xf numFmtId="3" fontId="57" fillId="24" borderId="25" xfId="92" applyNumberFormat="1" applyFont="1" applyFill="1" applyBorder="1" applyAlignment="1">
      <alignment horizontal="right" vertical="center" wrapText="1"/>
    </xf>
    <xf numFmtId="0" fontId="57" fillId="0" borderId="25" xfId="0" applyFont="1" applyBorder="1" applyAlignment="1">
      <alignment horizontal="left" vertical="center" wrapText="1"/>
    </xf>
    <xf numFmtId="0" fontId="57" fillId="24" borderId="23" xfId="93" applyFont="1" applyFill="1" applyBorder="1" applyAlignment="1">
      <alignment vertical="center" wrapText="1"/>
    </xf>
    <xf numFmtId="0" fontId="57" fillId="24" borderId="23" xfId="93" applyFont="1" applyFill="1" applyBorder="1" applyAlignment="1">
      <alignment horizontal="center" vertical="center" wrapText="1"/>
    </xf>
    <xf numFmtId="0" fontId="57" fillId="24" borderId="23" xfId="92" applyFont="1" applyFill="1" applyBorder="1" applyAlignment="1">
      <alignment horizontal="center" vertical="center"/>
    </xf>
    <xf numFmtId="3" fontId="57" fillId="24" borderId="23" xfId="92" applyNumberFormat="1" applyFont="1" applyFill="1" applyBorder="1" applyAlignment="1">
      <alignment horizontal="right" vertical="center"/>
    </xf>
    <xf numFmtId="0" fontId="57" fillId="24" borderId="23" xfId="92" applyFont="1" applyFill="1" applyBorder="1" applyAlignment="1">
      <alignment horizontal="left" vertical="center"/>
    </xf>
    <xf numFmtId="0" fontId="59" fillId="24" borderId="21" xfId="93" applyFont="1" applyFill="1" applyBorder="1" applyAlignment="1">
      <alignment horizontal="center" vertical="center" wrapText="1"/>
    </xf>
    <xf numFmtId="0" fontId="57" fillId="24" borderId="21" xfId="92" applyNumberFormat="1" applyFont="1" applyFill="1" applyBorder="1" applyAlignment="1">
      <alignment horizontal="center" vertical="center"/>
    </xf>
    <xf numFmtId="0" fontId="57" fillId="24" borderId="21" xfId="92" applyFont="1" applyFill="1" applyBorder="1" applyAlignment="1">
      <alignment horizontal="center" vertical="center"/>
    </xf>
    <xf numFmtId="3" fontId="57" fillId="24" borderId="21" xfId="92" applyNumberFormat="1" applyFont="1" applyFill="1" applyBorder="1" applyAlignment="1">
      <alignment horizontal="right" vertical="center"/>
    </xf>
    <xf numFmtId="3" fontId="57" fillId="24" borderId="28" xfId="92" applyNumberFormat="1" applyFont="1" applyFill="1" applyBorder="1" applyAlignment="1">
      <alignment horizontal="right"/>
    </xf>
    <xf numFmtId="0" fontId="57" fillId="24" borderId="28" xfId="92" applyFont="1" applyFill="1" applyBorder="1" applyAlignment="1">
      <alignment horizontal="left"/>
    </xf>
    <xf numFmtId="3" fontId="57" fillId="24" borderId="0" xfId="92" applyNumberFormat="1" applyFont="1" applyFill="1" applyBorder="1" applyAlignment="1">
      <alignment horizontal="center" wrapText="1"/>
    </xf>
    <xf numFmtId="0" fontId="57" fillId="24" borderId="0" xfId="92" applyFont="1" applyFill="1" applyBorder="1" applyAlignment="1">
      <alignment wrapText="1"/>
    </xf>
    <xf numFmtId="0" fontId="57" fillId="24" borderId="0" xfId="93" applyFont="1" applyFill="1" applyBorder="1" applyAlignment="1">
      <alignment horizontal="center" wrapText="1"/>
    </xf>
    <xf numFmtId="3" fontId="59" fillId="24" borderId="0" xfId="92" applyNumberFormat="1" applyFont="1" applyFill="1" applyBorder="1" applyAlignment="1">
      <alignment horizontal="center" wrapText="1"/>
    </xf>
    <xf numFmtId="0" fontId="59" fillId="24" borderId="0" xfId="92" applyFont="1" applyFill="1" applyBorder="1" applyAlignment="1">
      <alignment wrapText="1"/>
    </xf>
    <xf numFmtId="0" fontId="59" fillId="24" borderId="0" xfId="0" applyFont="1" applyFill="1" applyBorder="1" applyAlignment="1"/>
    <xf numFmtId="0" fontId="59" fillId="24" borderId="0" xfId="0" applyFont="1" applyFill="1" applyBorder="1" applyAlignment="1">
      <alignment horizontal="center"/>
    </xf>
    <xf numFmtId="0" fontId="59" fillId="24" borderId="0" xfId="0" applyFont="1" applyFill="1" applyBorder="1" applyAlignment="1">
      <alignment horizontal="right"/>
    </xf>
    <xf numFmtId="3" fontId="57" fillId="24" borderId="0" xfId="92" applyNumberFormat="1" applyFont="1" applyFill="1" applyBorder="1" applyAlignment="1">
      <alignment horizontal="right"/>
    </xf>
    <xf numFmtId="0" fontId="57" fillId="24" borderId="0" xfId="92" applyFont="1" applyFill="1" applyBorder="1" applyAlignment="1">
      <alignment horizontal="left"/>
    </xf>
    <xf numFmtId="0" fontId="77" fillId="25" borderId="25" xfId="105" applyFont="1" applyFill="1" applyBorder="1" applyAlignment="1">
      <alignment horizontal="center" vertical="center"/>
    </xf>
    <xf numFmtId="3" fontId="59" fillId="0" borderId="15" xfId="31" applyNumberFormat="1" applyFont="1" applyBorder="1" applyAlignment="1">
      <alignment horizontal="center" vertical="center" wrapText="1"/>
    </xf>
    <xf numFmtId="0" fontId="57" fillId="0" borderId="22" xfId="0" applyFont="1" applyBorder="1" applyAlignment="1">
      <alignment horizontal="center" vertical="center" wrapText="1"/>
    </xf>
    <xf numFmtId="0" fontId="57" fillId="0" borderId="22" xfId="0" applyFont="1" applyFill="1" applyBorder="1" applyAlignment="1">
      <alignment vertical="center" wrapText="1"/>
    </xf>
    <xf numFmtId="173" fontId="57" fillId="0" borderId="25" xfId="31" applyNumberFormat="1" applyFont="1" applyBorder="1" applyAlignment="1">
      <alignment horizontal="right" vertical="center" wrapText="1"/>
    </xf>
    <xf numFmtId="3" fontId="57" fillId="0" borderId="24" xfId="31" applyNumberFormat="1" applyFont="1" applyBorder="1" applyAlignment="1">
      <alignment horizontal="center" vertical="center" wrapText="1"/>
    </xf>
    <xf numFmtId="0" fontId="57" fillId="0" borderId="25" xfId="0" applyFont="1" applyBorder="1" applyAlignment="1">
      <alignment horizontal="center" vertical="center" wrapText="1"/>
    </xf>
    <xf numFmtId="0" fontId="57" fillId="0" borderId="25" xfId="0" applyFont="1" applyBorder="1" applyAlignment="1">
      <alignment horizontal="center" vertical="center"/>
    </xf>
    <xf numFmtId="3" fontId="57" fillId="0" borderId="25" xfId="31" applyNumberFormat="1" applyFont="1" applyBorder="1" applyAlignment="1">
      <alignment horizontal="right" vertical="center" wrapText="1"/>
    </xf>
    <xf numFmtId="3" fontId="57" fillId="0" borderId="25" xfId="0" applyNumberFormat="1" applyFont="1" applyBorder="1" applyAlignment="1">
      <alignment horizontal="center" vertical="center" wrapText="1"/>
    </xf>
    <xf numFmtId="0" fontId="57" fillId="0" borderId="23" xfId="0" applyFont="1" applyBorder="1" applyAlignment="1">
      <alignment horizontal="center" vertical="center" wrapText="1"/>
    </xf>
    <xf numFmtId="0" fontId="57" fillId="0" borderId="23" xfId="0" applyFont="1" applyBorder="1" applyAlignment="1">
      <alignment vertical="center"/>
    </xf>
    <xf numFmtId="0" fontId="57" fillId="0" borderId="23" xfId="0" applyFont="1" applyBorder="1" applyAlignment="1">
      <alignment horizontal="center" vertical="center"/>
    </xf>
    <xf numFmtId="3" fontId="57" fillId="0" borderId="23" xfId="0" applyNumberFormat="1" applyFont="1" applyBorder="1" applyAlignment="1">
      <alignment horizontal="center" vertical="center"/>
    </xf>
    <xf numFmtId="3" fontId="57" fillId="0" borderId="23" xfId="31" applyNumberFormat="1" applyFont="1" applyBorder="1" applyAlignment="1">
      <alignment horizontal="right" vertical="center" wrapText="1"/>
    </xf>
    <xf numFmtId="3" fontId="57" fillId="0" borderId="23" xfId="0" applyNumberFormat="1" applyFont="1" applyBorder="1" applyAlignment="1">
      <alignment horizontal="center" vertical="center" wrapText="1"/>
    </xf>
    <xf numFmtId="3" fontId="59" fillId="0" borderId="15" xfId="31" applyNumberFormat="1" applyFont="1" applyBorder="1" applyAlignment="1">
      <alignment horizontal="right" vertical="center" wrapText="1"/>
    </xf>
    <xf numFmtId="3" fontId="57" fillId="0" borderId="15" xfId="0" applyNumberFormat="1" applyFont="1" applyBorder="1" applyAlignment="1">
      <alignment vertical="center" wrapText="1"/>
    </xf>
    <xf numFmtId="0" fontId="59" fillId="0" borderId="0" xfId="0" applyFont="1" applyAlignment="1">
      <alignment horizontal="center" vertical="top"/>
    </xf>
    <xf numFmtId="0" fontId="59" fillId="0" borderId="0" xfId="0" applyFont="1" applyAlignment="1">
      <alignment vertical="top"/>
    </xf>
    <xf numFmtId="3" fontId="59" fillId="0" borderId="0" xfId="0" applyNumberFormat="1" applyFont="1" applyAlignment="1">
      <alignment horizontal="center" wrapText="1"/>
    </xf>
    <xf numFmtId="0" fontId="59" fillId="0" borderId="0" xfId="0" applyFont="1" applyAlignment="1">
      <alignment horizontal="center" vertical="top" wrapText="1"/>
    </xf>
    <xf numFmtId="3" fontId="57" fillId="0" borderId="0" xfId="31" applyNumberFormat="1" applyFont="1" applyAlignment="1">
      <alignment wrapText="1"/>
    </xf>
    <xf numFmtId="3" fontId="57" fillId="0" borderId="0" xfId="0" applyNumberFormat="1" applyFont="1" applyAlignment="1">
      <alignment horizontal="center" wrapText="1"/>
    </xf>
    <xf numFmtId="3" fontId="59" fillId="0" borderId="0" xfId="0" applyNumberFormat="1" applyFont="1" applyAlignment="1">
      <alignment horizontal="center"/>
    </xf>
    <xf numFmtId="0" fontId="59" fillId="0" borderId="29" xfId="0" applyFont="1" applyBorder="1" applyAlignment="1">
      <alignment vertical="center"/>
    </xf>
    <xf numFmtId="0" fontId="59" fillId="0" borderId="4" xfId="0" applyFont="1" applyBorder="1" applyAlignment="1">
      <alignment vertical="center"/>
    </xf>
    <xf numFmtId="0" fontId="59" fillId="0" borderId="30" xfId="0" applyFont="1" applyBorder="1" applyAlignment="1">
      <alignment vertical="center"/>
    </xf>
    <xf numFmtId="173" fontId="59" fillId="0" borderId="15" xfId="0" applyNumberFormat="1" applyFont="1" applyBorder="1" applyAlignment="1">
      <alignment horizontal="right" vertical="center"/>
    </xf>
    <xf numFmtId="3" fontId="57" fillId="0" borderId="22" xfId="0" applyNumberFormat="1" applyFont="1" applyBorder="1" applyAlignment="1">
      <alignment vertical="center"/>
    </xf>
    <xf numFmtId="173" fontId="57" fillId="0" borderId="22" xfId="0" applyNumberFormat="1" applyFont="1" applyBorder="1" applyAlignment="1">
      <alignment horizontal="right" vertical="center"/>
    </xf>
    <xf numFmtId="3" fontId="57" fillId="0" borderId="25" xfId="0" applyNumberFormat="1" applyFont="1" applyBorder="1" applyAlignment="1">
      <alignment vertical="center"/>
    </xf>
    <xf numFmtId="173" fontId="57" fillId="0" borderId="25" xfId="0" applyNumberFormat="1" applyFont="1" applyBorder="1" applyAlignment="1">
      <alignment horizontal="right" vertical="center"/>
    </xf>
    <xf numFmtId="0" fontId="57" fillId="0" borderId="25" xfId="53" applyFont="1" applyFill="1" applyBorder="1" applyAlignment="1">
      <alignment horizontal="center" vertical="center" wrapText="1"/>
    </xf>
    <xf numFmtId="49" fontId="57" fillId="0" borderId="25" xfId="53" applyNumberFormat="1" applyFont="1" applyFill="1" applyBorder="1" applyAlignment="1">
      <alignment vertical="center" wrapText="1"/>
    </xf>
    <xf numFmtId="49" fontId="57" fillId="0" borderId="25" xfId="53" applyNumberFormat="1" applyFont="1" applyFill="1" applyBorder="1" applyAlignment="1">
      <alignment horizontal="center" vertical="center" wrapText="1"/>
    </xf>
    <xf numFmtId="3" fontId="57" fillId="0" borderId="25" xfId="53" applyNumberFormat="1" applyFont="1" applyFill="1" applyBorder="1" applyAlignment="1">
      <alignment vertical="center" wrapText="1"/>
    </xf>
    <xf numFmtId="0" fontId="57" fillId="0" borderId="28" xfId="53" applyFont="1" applyFill="1" applyBorder="1" applyAlignment="1">
      <alignment horizontal="center" vertical="center" wrapText="1"/>
    </xf>
    <xf numFmtId="0" fontId="57" fillId="0" borderId="28" xfId="0" applyFont="1" applyBorder="1" applyAlignment="1">
      <alignment horizontal="center" vertical="center"/>
    </xf>
    <xf numFmtId="173" fontId="57" fillId="0" borderId="28" xfId="0" applyNumberFormat="1" applyFont="1" applyBorder="1" applyAlignment="1">
      <alignment horizontal="right" vertical="center"/>
    </xf>
    <xf numFmtId="0" fontId="58" fillId="0" borderId="28" xfId="0" applyFont="1" applyBorder="1"/>
    <xf numFmtId="0" fontId="59" fillId="0" borderId="15" xfId="53" applyFont="1" applyFill="1" applyBorder="1" applyAlignment="1">
      <alignment horizontal="center" vertical="center" wrapText="1"/>
    </xf>
    <xf numFmtId="49" fontId="59" fillId="0" borderId="15" xfId="53" applyNumberFormat="1" applyFont="1" applyFill="1" applyBorder="1" applyAlignment="1">
      <alignment vertical="center" wrapText="1"/>
    </xf>
    <xf numFmtId="49" fontId="59" fillId="0" borderId="15" xfId="53" applyNumberFormat="1" applyFont="1" applyFill="1" applyBorder="1" applyAlignment="1">
      <alignment horizontal="center" vertical="center" wrapText="1"/>
    </xf>
    <xf numFmtId="3" fontId="59" fillId="0" borderId="15" xfId="53" applyNumberFormat="1" applyFont="1" applyFill="1" applyBorder="1" applyAlignment="1">
      <alignment vertical="center" wrapText="1"/>
    </xf>
    <xf numFmtId="3" fontId="86" fillId="24" borderId="0" xfId="92" applyNumberFormat="1" applyFont="1" applyFill="1" applyBorder="1" applyAlignment="1">
      <alignment vertical="center" wrapText="1"/>
    </xf>
    <xf numFmtId="0" fontId="59" fillId="0" borderId="0" xfId="0" applyFont="1"/>
    <xf numFmtId="0" fontId="59" fillId="0" borderId="0" xfId="0" applyFont="1" applyAlignment="1">
      <alignment horizontal="right"/>
    </xf>
    <xf numFmtId="3" fontId="59" fillId="0" borderId="0" xfId="0" applyNumberFormat="1" applyFont="1"/>
    <xf numFmtId="0" fontId="57" fillId="24" borderId="22" xfId="0" applyFont="1" applyFill="1" applyBorder="1" applyAlignment="1">
      <alignment horizontal="center" vertical="center" wrapText="1"/>
    </xf>
    <xf numFmtId="0" fontId="57" fillId="0" borderId="22" xfId="91" applyFont="1" applyFill="1" applyBorder="1" applyAlignment="1">
      <alignment horizontal="center" vertical="center"/>
    </xf>
    <xf numFmtId="0" fontId="57" fillId="0" borderId="22" xfId="91" applyFont="1" applyFill="1" applyBorder="1" applyAlignment="1">
      <alignment horizontal="justify" vertical="center"/>
    </xf>
    <xf numFmtId="0" fontId="34" fillId="0" borderId="22" xfId="0" applyFont="1" applyBorder="1" applyAlignment="1">
      <alignment horizontal="center" vertical="center" wrapText="1"/>
    </xf>
    <xf numFmtId="0" fontId="57" fillId="0" borderId="25" xfId="91" applyFont="1" applyFill="1" applyBorder="1" applyAlignment="1">
      <alignment horizontal="center" vertical="center"/>
    </xf>
    <xf numFmtId="0" fontId="57" fillId="0" borderId="25" xfId="91" applyFont="1" applyFill="1" applyBorder="1" applyAlignment="1">
      <alignment horizontal="justify" vertical="center"/>
    </xf>
    <xf numFmtId="0" fontId="57" fillId="0" borderId="25" xfId="91" applyFont="1" applyFill="1" applyBorder="1" applyAlignment="1">
      <alignment vertical="center" wrapText="1"/>
    </xf>
    <xf numFmtId="0" fontId="57" fillId="0" borderId="23" xfId="91" applyFont="1" applyFill="1" applyBorder="1" applyAlignment="1">
      <alignment horizontal="center" vertical="center"/>
    </xf>
    <xf numFmtId="0" fontId="57" fillId="0" borderId="23" xfId="91" applyFont="1" applyFill="1" applyBorder="1" applyAlignment="1">
      <alignment horizontal="justify" vertical="center"/>
    </xf>
    <xf numFmtId="3" fontId="57" fillId="24" borderId="23" xfId="92" applyNumberFormat="1" applyFont="1" applyFill="1" applyBorder="1" applyAlignment="1">
      <alignment horizontal="center" vertical="center"/>
    </xf>
    <xf numFmtId="0" fontId="57" fillId="0" borderId="23" xfId="91" applyFont="1" applyFill="1" applyBorder="1" applyAlignment="1">
      <alignment horizontal="center" vertical="center" wrapText="1"/>
    </xf>
    <xf numFmtId="0" fontId="57" fillId="0" borderId="21" xfId="91" applyFont="1" applyFill="1" applyBorder="1" applyAlignment="1">
      <alignment horizontal="center" vertical="center"/>
    </xf>
    <xf numFmtId="3" fontId="59" fillId="0" borderId="18" xfId="91" applyNumberFormat="1" applyFont="1" applyFill="1" applyBorder="1" applyAlignment="1">
      <alignment horizontal="right" vertical="center"/>
    </xf>
    <xf numFmtId="0" fontId="57" fillId="0" borderId="21" xfId="91" applyFont="1" applyFill="1" applyBorder="1" applyAlignment="1">
      <alignment horizontal="center" vertical="center" wrapText="1"/>
    </xf>
    <xf numFmtId="0" fontId="59" fillId="0" borderId="15" xfId="91" applyFont="1" applyFill="1" applyBorder="1" applyAlignment="1">
      <alignment horizontal="center" vertical="center"/>
    </xf>
    <xf numFmtId="0" fontId="59" fillId="0" borderId="15" xfId="91" applyFont="1" applyFill="1" applyBorder="1" applyAlignment="1">
      <alignment vertical="center"/>
    </xf>
    <xf numFmtId="0" fontId="59" fillId="25" borderId="15" xfId="53" applyFont="1" applyFill="1" applyBorder="1" applyAlignment="1">
      <alignment horizontal="center" vertical="center"/>
    </xf>
    <xf numFmtId="0" fontId="59" fillId="25" borderId="15" xfId="53" applyFont="1" applyFill="1" applyBorder="1" applyAlignment="1">
      <alignment horizontal="center" vertical="center" wrapText="1"/>
    </xf>
    <xf numFmtId="0" fontId="59" fillId="25" borderId="22" xfId="53" applyFont="1" applyFill="1" applyBorder="1" applyAlignment="1">
      <alignment horizontal="center" vertical="center"/>
    </xf>
    <xf numFmtId="0" fontId="57" fillId="25" borderId="25" xfId="53" applyFont="1" applyFill="1" applyBorder="1" applyAlignment="1">
      <alignment horizontal="center" vertical="center"/>
    </xf>
    <xf numFmtId="0" fontId="57" fillId="25" borderId="25" xfId="53" applyFont="1" applyFill="1" applyBorder="1" applyAlignment="1">
      <alignment horizontal="left" vertical="center" wrapText="1"/>
    </xf>
    <xf numFmtId="0" fontId="57" fillId="25" borderId="25" xfId="53" applyFont="1" applyFill="1" applyBorder="1" applyAlignment="1">
      <alignment horizontal="center" vertical="center" wrapText="1"/>
    </xf>
    <xf numFmtId="0" fontId="57" fillId="25" borderId="23" xfId="53" applyFont="1" applyFill="1" applyBorder="1" applyAlignment="1">
      <alignment horizontal="center" vertical="center"/>
    </xf>
    <xf numFmtId="0" fontId="57" fillId="25" borderId="23" xfId="53" applyFont="1" applyFill="1" applyBorder="1" applyAlignment="1">
      <alignment horizontal="left" vertical="center" wrapText="1"/>
    </xf>
    <xf numFmtId="0" fontId="57" fillId="25" borderId="23" xfId="53" applyFont="1" applyFill="1" applyBorder="1" applyAlignment="1">
      <alignment horizontal="center" vertical="center" wrapText="1"/>
    </xf>
    <xf numFmtId="3" fontId="59" fillId="25" borderId="15" xfId="53" applyNumberFormat="1" applyFont="1" applyFill="1" applyBorder="1" applyAlignment="1">
      <alignment horizontal="center" vertical="center" wrapText="1"/>
    </xf>
    <xf numFmtId="0" fontId="57" fillId="25" borderId="22" xfId="53" applyFont="1" applyFill="1" applyBorder="1" applyAlignment="1">
      <alignment horizontal="center" vertical="center"/>
    </xf>
    <xf numFmtId="0" fontId="57" fillId="25" borderId="22" xfId="53" applyFont="1" applyFill="1" applyBorder="1" applyAlignment="1">
      <alignment horizontal="center" vertical="center" wrapText="1"/>
    </xf>
    <xf numFmtId="0" fontId="57" fillId="25" borderId="22" xfId="53" applyFont="1" applyFill="1" applyBorder="1" applyAlignment="1">
      <alignment vertical="center" wrapText="1"/>
    </xf>
    <xf numFmtId="0" fontId="57" fillId="25" borderId="23" xfId="53" applyFont="1" applyFill="1" applyBorder="1" applyAlignment="1">
      <alignment vertical="center" wrapText="1"/>
    </xf>
    <xf numFmtId="0" fontId="59" fillId="0" borderId="15" xfId="53" applyFont="1" applyBorder="1" applyAlignment="1">
      <alignment horizontal="center" vertical="center"/>
    </xf>
    <xf numFmtId="0" fontId="59" fillId="0" borderId="15" xfId="53" applyFont="1" applyBorder="1" applyAlignment="1">
      <alignment vertical="center"/>
    </xf>
    <xf numFmtId="0" fontId="59" fillId="25" borderId="15" xfId="53" applyFont="1" applyFill="1" applyBorder="1" applyAlignment="1">
      <alignment horizontal="right" wrapText="1"/>
    </xf>
    <xf numFmtId="3" fontId="59" fillId="25" borderId="15" xfId="53" applyNumberFormat="1" applyFont="1" applyFill="1" applyBorder="1" applyAlignment="1">
      <alignment horizontal="right"/>
    </xf>
    <xf numFmtId="3" fontId="57" fillId="25" borderId="15" xfId="53" applyNumberFormat="1" applyFont="1" applyFill="1" applyBorder="1" applyAlignment="1">
      <alignment horizontal="right" vertical="center" wrapText="1"/>
    </xf>
    <xf numFmtId="0" fontId="57" fillId="0" borderId="26" xfId="53" applyFont="1" applyBorder="1" applyAlignment="1">
      <alignment horizontal="center" vertical="center"/>
    </xf>
    <xf numFmtId="0" fontId="57" fillId="0" borderId="26" xfId="53" applyFont="1" applyBorder="1" applyAlignment="1">
      <alignment vertical="center" wrapText="1"/>
    </xf>
    <xf numFmtId="0" fontId="57" fillId="0" borderId="26" xfId="53" applyFont="1" applyBorder="1" applyAlignment="1">
      <alignment horizontal="center" vertical="center" wrapText="1"/>
    </xf>
    <xf numFmtId="0" fontId="59" fillId="0" borderId="12" xfId="53" applyFont="1" applyBorder="1" applyAlignment="1">
      <alignment horizontal="center" vertical="center"/>
    </xf>
    <xf numFmtId="0" fontId="59" fillId="0" borderId="12" xfId="53" applyFont="1" applyBorder="1" applyAlignment="1">
      <alignment vertical="center"/>
    </xf>
    <xf numFmtId="0" fontId="57" fillId="0" borderId="12" xfId="53" applyFont="1" applyBorder="1" applyAlignment="1">
      <alignment vertical="center"/>
    </xf>
    <xf numFmtId="0" fontId="57" fillId="0" borderId="12" xfId="53" applyFont="1" applyBorder="1" applyAlignment="1">
      <alignment horizontal="center" vertical="center"/>
    </xf>
    <xf numFmtId="3" fontId="59" fillId="0" borderId="12" xfId="53" applyNumberFormat="1" applyFont="1" applyBorder="1" applyAlignment="1">
      <alignment horizontal="center" vertical="center"/>
    </xf>
    <xf numFmtId="0" fontId="58" fillId="0" borderId="27" xfId="53" quotePrefix="1" applyFont="1" applyBorder="1" applyAlignment="1">
      <alignment horizontal="center" vertical="center"/>
    </xf>
    <xf numFmtId="0" fontId="57" fillId="0" borderId="27" xfId="53" applyFont="1" applyBorder="1" applyAlignment="1">
      <alignment vertical="top" wrapText="1"/>
    </xf>
    <xf numFmtId="0" fontId="57" fillId="0" borderId="27" xfId="53" applyFont="1" applyBorder="1" applyAlignment="1">
      <alignment vertical="center"/>
    </xf>
    <xf numFmtId="0" fontId="57" fillId="0" borderId="27" xfId="53" applyFont="1" applyBorder="1" applyAlignment="1">
      <alignment horizontal="center" vertical="top"/>
    </xf>
    <xf numFmtId="3" fontId="57" fillId="25" borderId="27" xfId="53" applyNumberFormat="1" applyFont="1" applyFill="1" applyBorder="1" applyAlignment="1">
      <alignment horizontal="center"/>
    </xf>
    <xf numFmtId="0" fontId="86" fillId="0" borderId="15" xfId="53" applyFont="1" applyBorder="1" applyAlignment="1">
      <alignment horizontal="center" vertical="center"/>
    </xf>
    <xf numFmtId="0" fontId="59" fillId="0" borderId="15" xfId="53" applyFont="1" applyBorder="1" applyAlignment="1">
      <alignment vertical="top" wrapText="1"/>
    </xf>
    <xf numFmtId="0" fontId="59" fillId="0" borderId="15" xfId="53" applyFont="1" applyBorder="1" applyAlignment="1">
      <alignment horizontal="center" vertical="top"/>
    </xf>
    <xf numFmtId="3" fontId="59" fillId="25" borderId="15" xfId="53" applyNumberFormat="1" applyFont="1" applyFill="1" applyBorder="1" applyAlignment="1">
      <alignment horizontal="center"/>
    </xf>
    <xf numFmtId="0" fontId="58" fillId="0" borderId="0" xfId="53" applyFont="1" applyBorder="1" applyAlignment="1">
      <alignment vertical="center"/>
    </xf>
    <xf numFmtId="0" fontId="57" fillId="0" borderId="0" xfId="53" applyFont="1" applyBorder="1" applyAlignment="1">
      <alignment vertical="center" wrapText="1"/>
    </xf>
    <xf numFmtId="0" fontId="58" fillId="0" borderId="19" xfId="53" applyFont="1" applyBorder="1" applyAlignment="1">
      <alignment vertical="center" wrapText="1"/>
    </xf>
    <xf numFmtId="0" fontId="59" fillId="0" borderId="0" xfId="53" applyFont="1" applyAlignment="1">
      <alignment wrapText="1"/>
    </xf>
    <xf numFmtId="0" fontId="57" fillId="0" borderId="0" xfId="53" applyFont="1" applyBorder="1" applyAlignment="1">
      <alignment horizontal="left" vertical="center" wrapText="1"/>
    </xf>
    <xf numFmtId="0" fontId="59" fillId="0" borderId="0" xfId="53" applyFont="1" applyAlignment="1">
      <alignment horizontal="center" wrapText="1"/>
    </xf>
    <xf numFmtId="0" fontId="58" fillId="0" borderId="0" xfId="53" applyFont="1" applyAlignment="1">
      <alignment vertical="center" wrapText="1"/>
    </xf>
    <xf numFmtId="0" fontId="57" fillId="25" borderId="22" xfId="53" applyFont="1" applyFill="1" applyBorder="1" applyAlignment="1">
      <alignment horizontal="left" vertical="center" wrapText="1"/>
    </xf>
    <xf numFmtId="3" fontId="59" fillId="0" borderId="22" xfId="0" applyNumberFormat="1" applyFont="1" applyBorder="1" applyAlignment="1">
      <alignment vertical="center"/>
    </xf>
    <xf numFmtId="3" fontId="59" fillId="0" borderId="25" xfId="0" applyNumberFormat="1" applyFont="1" applyBorder="1" applyAlignment="1">
      <alignment vertical="center"/>
    </xf>
    <xf numFmtId="3" fontId="59" fillId="0" borderId="23" xfId="0" applyNumberFormat="1" applyFont="1" applyBorder="1" applyAlignment="1">
      <alignment vertical="center"/>
    </xf>
    <xf numFmtId="0" fontId="59" fillId="0" borderId="0" xfId="56" applyFont="1" applyFill="1" applyBorder="1" applyAlignment="1">
      <alignment horizontal="center"/>
    </xf>
    <xf numFmtId="0" fontId="57" fillId="0" borderId="0" xfId="87" applyFont="1" applyFill="1" applyBorder="1" applyAlignment="1">
      <alignment horizontal="center"/>
    </xf>
    <xf numFmtId="0" fontId="59" fillId="0" borderId="0" xfId="87" applyFont="1" applyFill="1" applyBorder="1" applyAlignment="1">
      <alignment horizontal="center"/>
    </xf>
    <xf numFmtId="0" fontId="39" fillId="0" borderId="0" xfId="86" applyFont="1" applyFill="1" applyBorder="1" applyAlignment="1">
      <alignment horizontal="center" vertical="center" wrapText="1"/>
    </xf>
    <xf numFmtId="0" fontId="39" fillId="0" borderId="0" xfId="86" applyFont="1" applyFill="1" applyBorder="1" applyAlignment="1">
      <alignment horizontal="center" vertical="center"/>
    </xf>
    <xf numFmtId="0" fontId="59" fillId="0" borderId="29" xfId="88" applyFont="1" applyFill="1" applyBorder="1" applyAlignment="1">
      <alignment horizontal="center" vertical="center" wrapText="1"/>
    </xf>
    <xf numFmtId="0" fontId="59" fillId="0" borderId="4" xfId="88" applyFont="1" applyFill="1" applyBorder="1" applyAlignment="1">
      <alignment horizontal="center" vertical="center" wrapText="1"/>
    </xf>
    <xf numFmtId="0" fontId="59" fillId="0" borderId="30" xfId="88" applyFont="1" applyFill="1" applyBorder="1" applyAlignment="1">
      <alignment horizontal="center" vertical="center" wrapText="1"/>
    </xf>
    <xf numFmtId="0" fontId="58" fillId="24" borderId="19" xfId="88" applyFont="1" applyFill="1" applyBorder="1" applyAlignment="1">
      <alignment horizontal="center" vertical="top" wrapText="1"/>
    </xf>
    <xf numFmtId="0" fontId="60" fillId="24" borderId="0" xfId="88" applyFont="1" applyFill="1" applyBorder="1" applyAlignment="1">
      <alignment horizontal="left"/>
    </xf>
    <xf numFmtId="0" fontId="61" fillId="24" borderId="0" xfId="88" applyFont="1" applyFill="1" applyBorder="1" applyAlignment="1">
      <alignment horizontal="center" wrapText="1"/>
    </xf>
    <xf numFmtId="173" fontId="60" fillId="24" borderId="0" xfId="32" applyNumberFormat="1" applyFont="1" applyFill="1" applyBorder="1" applyAlignment="1">
      <alignment vertical="center" wrapText="1"/>
    </xf>
    <xf numFmtId="173" fontId="60" fillId="24" borderId="0" xfId="32" applyNumberFormat="1" applyFont="1" applyFill="1" applyBorder="1" applyAlignment="1">
      <alignment horizontal="left" vertical="center" wrapText="1"/>
    </xf>
    <xf numFmtId="0" fontId="62" fillId="24" borderId="0" xfId="88" applyFont="1" applyFill="1" applyBorder="1" applyAlignment="1">
      <alignment horizontal="center" vertical="center"/>
    </xf>
    <xf numFmtId="0" fontId="61" fillId="24" borderId="0" xfId="88" applyFont="1" applyFill="1" applyBorder="1" applyAlignment="1">
      <alignment horizontal="center" vertical="center"/>
    </xf>
    <xf numFmtId="173" fontId="61" fillId="24" borderId="15" xfId="32" applyNumberFormat="1" applyFont="1" applyFill="1" applyBorder="1" applyAlignment="1">
      <alignment horizontal="center" vertical="center" wrapText="1"/>
    </xf>
    <xf numFmtId="0" fontId="61" fillId="24" borderId="0" xfId="88" applyFont="1" applyFill="1" applyBorder="1" applyAlignment="1">
      <alignment horizontal="center" vertical="center" wrapText="1"/>
    </xf>
    <xf numFmtId="0" fontId="57" fillId="24" borderId="0" xfId="88" applyFont="1" applyFill="1" applyBorder="1" applyAlignment="1">
      <alignment horizontal="left"/>
    </xf>
    <xf numFmtId="0" fontId="61" fillId="24" borderId="15" xfId="88" applyFont="1" applyFill="1" applyBorder="1" applyAlignment="1">
      <alignment horizontal="center" vertical="center" wrapText="1"/>
    </xf>
    <xf numFmtId="0" fontId="62" fillId="24" borderId="0" xfId="88" applyFont="1" applyFill="1" applyBorder="1" applyAlignment="1">
      <alignment horizontal="center" vertical="top"/>
    </xf>
    <xf numFmtId="0" fontId="61" fillId="24" borderId="0" xfId="88" applyFont="1" applyFill="1" applyBorder="1" applyAlignment="1">
      <alignment horizontal="center" vertical="top"/>
    </xf>
    <xf numFmtId="3" fontId="59" fillId="0" borderId="0" xfId="91" applyNumberFormat="1" applyFont="1" applyFill="1" applyAlignment="1">
      <alignment horizontal="center" vertical="center" wrapText="1"/>
    </xf>
    <xf numFmtId="0" fontId="59" fillId="0" borderId="0" xfId="91" applyFont="1" applyFill="1" applyAlignment="1">
      <alignment horizontal="center" vertical="center"/>
    </xf>
    <xf numFmtId="0" fontId="57" fillId="0" borderId="0" xfId="91" applyFont="1" applyFill="1" applyAlignment="1">
      <alignment horizontal="center" vertical="center"/>
    </xf>
    <xf numFmtId="0" fontId="59" fillId="0" borderId="0" xfId="91" applyFont="1" applyFill="1" applyBorder="1" applyAlignment="1">
      <alignment horizontal="center" vertical="center"/>
    </xf>
    <xf numFmtId="0" fontId="57" fillId="0" borderId="20" xfId="91" applyFont="1" applyFill="1" applyBorder="1" applyAlignment="1">
      <alignment horizontal="center" vertical="center" wrapText="1"/>
    </xf>
    <xf numFmtId="0" fontId="57" fillId="0" borderId="24" xfId="91" applyFont="1" applyFill="1" applyBorder="1" applyAlignment="1">
      <alignment horizontal="center" vertical="center" wrapText="1"/>
    </xf>
    <xf numFmtId="0" fontId="57" fillId="0" borderId="21" xfId="91" applyFont="1" applyFill="1" applyBorder="1" applyAlignment="1">
      <alignment horizontal="center" vertical="center" wrapText="1"/>
    </xf>
    <xf numFmtId="0" fontId="57" fillId="0" borderId="20" xfId="91" applyFont="1" applyFill="1" applyBorder="1" applyAlignment="1">
      <alignment horizontal="center" vertical="center"/>
    </xf>
    <xf numFmtId="0" fontId="57" fillId="0" borderId="24" xfId="91" applyFont="1" applyFill="1" applyBorder="1" applyAlignment="1">
      <alignment horizontal="center" vertical="center"/>
    </xf>
    <xf numFmtId="0" fontId="57" fillId="0" borderId="21" xfId="91" applyFont="1" applyFill="1" applyBorder="1" applyAlignment="1">
      <alignment horizontal="center" vertical="center"/>
    </xf>
    <xf numFmtId="3" fontId="58" fillId="0" borderId="19" xfId="91" applyNumberFormat="1" applyFont="1" applyFill="1" applyBorder="1" applyAlignment="1">
      <alignment horizontal="center" vertical="center"/>
    </xf>
    <xf numFmtId="0" fontId="59" fillId="0" borderId="29" xfId="91" applyFont="1" applyFill="1" applyBorder="1" applyAlignment="1">
      <alignment horizontal="left" vertical="center"/>
    </xf>
    <xf numFmtId="0" fontId="59" fillId="0" borderId="4" xfId="91" applyFont="1" applyFill="1" applyBorder="1" applyAlignment="1">
      <alignment horizontal="left" vertical="center"/>
    </xf>
    <xf numFmtId="0" fontId="59" fillId="0" borderId="30" xfId="91" applyFont="1" applyFill="1" applyBorder="1" applyAlignment="1">
      <alignment horizontal="left" vertical="center"/>
    </xf>
    <xf numFmtId="0" fontId="57" fillId="0" borderId="0" xfId="0" applyFont="1" applyAlignment="1">
      <alignment horizontal="center" vertical="center"/>
    </xf>
    <xf numFmtId="0" fontId="59" fillId="0" borderId="0" xfId="0" applyFont="1" applyAlignment="1">
      <alignment horizontal="center" vertical="center" wrapText="1"/>
    </xf>
    <xf numFmtId="0" fontId="59" fillId="0" borderId="0" xfId="0" applyFont="1" applyFill="1" applyAlignment="1">
      <alignment horizontal="center"/>
    </xf>
    <xf numFmtId="0" fontId="39" fillId="0" borderId="0" xfId="0" applyFont="1" applyAlignment="1">
      <alignment horizontal="center" vertical="center" wrapText="1"/>
    </xf>
    <xf numFmtId="0" fontId="39" fillId="0" borderId="0" xfId="0" applyFont="1" applyAlignment="1">
      <alignment horizontal="center" vertical="center"/>
    </xf>
    <xf numFmtId="0" fontId="86" fillId="0" borderId="15" xfId="0" applyFont="1" applyBorder="1" applyAlignment="1">
      <alignment horizontal="center" vertical="center" wrapText="1"/>
    </xf>
    <xf numFmtId="0" fontId="58" fillId="0" borderId="0" xfId="0" applyFont="1" applyAlignment="1">
      <alignment horizontal="center" vertical="center" wrapText="1"/>
    </xf>
    <xf numFmtId="0" fontId="86" fillId="0" borderId="19" xfId="0" applyFont="1" applyBorder="1" applyAlignment="1">
      <alignment horizontal="center" vertical="center" wrapText="1"/>
    </xf>
    <xf numFmtId="3" fontId="59" fillId="0" borderId="0" xfId="91" applyNumberFormat="1" applyFont="1" applyFill="1" applyAlignment="1">
      <alignment horizontal="center" vertical="center"/>
    </xf>
    <xf numFmtId="0" fontId="39" fillId="24" borderId="17" xfId="0" applyFont="1" applyFill="1" applyBorder="1" applyAlignment="1">
      <alignment horizontal="center" vertical="top" wrapText="1"/>
    </xf>
    <xf numFmtId="0" fontId="59" fillId="24" borderId="4" xfId="0" applyFont="1" applyFill="1" applyBorder="1" applyAlignment="1">
      <alignment horizontal="center" vertical="center" wrapText="1"/>
    </xf>
    <xf numFmtId="0" fontId="58" fillId="24" borderId="0" xfId="0" applyFont="1" applyFill="1" applyAlignment="1">
      <alignment horizontal="right" vertical="top" wrapText="1"/>
    </xf>
    <xf numFmtId="0" fontId="39" fillId="24" borderId="0" xfId="0" applyFont="1" applyFill="1" applyAlignment="1">
      <alignment horizontal="center" vertical="top" wrapText="1"/>
    </xf>
    <xf numFmtId="0" fontId="39" fillId="24" borderId="0" xfId="0" applyFont="1" applyFill="1" applyAlignment="1">
      <alignment horizontal="center" wrapText="1"/>
    </xf>
    <xf numFmtId="0" fontId="39" fillId="24" borderId="19" xfId="0" applyFont="1" applyFill="1" applyBorder="1" applyAlignment="1">
      <alignment horizontal="center" vertical="center" wrapText="1"/>
    </xf>
    <xf numFmtId="0" fontId="59" fillId="24" borderId="0" xfId="0" applyFont="1" applyFill="1" applyBorder="1" applyAlignment="1">
      <alignment horizontal="center"/>
    </xf>
    <xf numFmtId="0" fontId="39" fillId="24" borderId="0" xfId="0" applyFont="1" applyFill="1" applyBorder="1" applyAlignment="1">
      <alignment horizontal="center"/>
    </xf>
    <xf numFmtId="0" fontId="67" fillId="24" borderId="0" xfId="0" applyFont="1" applyFill="1" applyBorder="1" applyAlignment="1">
      <alignment horizontal="right" wrapText="1"/>
    </xf>
    <xf numFmtId="0" fontId="59" fillId="24" borderId="0" xfId="92" applyFont="1" applyFill="1" applyBorder="1" applyAlignment="1">
      <alignment horizontal="center" vertical="center" wrapText="1"/>
    </xf>
    <xf numFmtId="0" fontId="58" fillId="24" borderId="0" xfId="92" applyFont="1" applyFill="1" applyBorder="1" applyAlignment="1">
      <alignment horizontal="right"/>
    </xf>
    <xf numFmtId="0" fontId="59" fillId="24" borderId="0" xfId="93" applyFont="1" applyFill="1" applyBorder="1" applyAlignment="1">
      <alignment horizontal="center" wrapText="1"/>
    </xf>
    <xf numFmtId="3" fontId="59" fillId="24" borderId="0" xfId="92" applyNumberFormat="1" applyFont="1" applyFill="1" applyBorder="1" applyAlignment="1">
      <alignment horizontal="center" wrapText="1"/>
    </xf>
    <xf numFmtId="0" fontId="59" fillId="24" borderId="21" xfId="92" applyFont="1" applyFill="1" applyBorder="1" applyAlignment="1">
      <alignment horizontal="center" vertical="center" wrapText="1"/>
    </xf>
    <xf numFmtId="0" fontId="39" fillId="24" borderId="0" xfId="92" applyFont="1" applyFill="1" applyBorder="1" applyAlignment="1">
      <alignment horizontal="center" wrapText="1"/>
    </xf>
    <xf numFmtId="0" fontId="38" fillId="24" borderId="0" xfId="92" applyFont="1" applyFill="1" applyBorder="1" applyAlignment="1">
      <alignment horizontal="center"/>
    </xf>
    <xf numFmtId="0" fontId="39" fillId="24" borderId="0" xfId="92" applyFont="1" applyFill="1" applyBorder="1" applyAlignment="1">
      <alignment horizontal="center"/>
    </xf>
    <xf numFmtId="0" fontId="40" fillId="24" borderId="0" xfId="92" applyFont="1" applyFill="1" applyBorder="1" applyAlignment="1">
      <alignment horizontal="right"/>
    </xf>
    <xf numFmtId="0" fontId="39" fillId="24" borderId="29" xfId="93" applyFont="1" applyFill="1" applyBorder="1" applyAlignment="1">
      <alignment horizontal="center"/>
    </xf>
    <xf numFmtId="0" fontId="39" fillId="24" borderId="4" xfId="93" applyFont="1" applyFill="1" applyBorder="1" applyAlignment="1">
      <alignment horizontal="center"/>
    </xf>
    <xf numFmtId="0" fontId="39" fillId="24" borderId="30" xfId="93" applyFont="1" applyFill="1" applyBorder="1" applyAlignment="1">
      <alignment horizontal="center"/>
    </xf>
    <xf numFmtId="0" fontId="67" fillId="24" borderId="16" xfId="92" applyFont="1" applyFill="1" applyBorder="1" applyAlignment="1">
      <alignment horizontal="center" vertical="center" wrapText="1"/>
    </xf>
    <xf numFmtId="0" fontId="67" fillId="24" borderId="17" xfId="92" applyFont="1" applyFill="1" applyBorder="1" applyAlignment="1">
      <alignment horizontal="center" vertical="center" wrapText="1"/>
    </xf>
    <xf numFmtId="0" fontId="67" fillId="24" borderId="18" xfId="92" applyFont="1" applyFill="1" applyBorder="1" applyAlignment="1">
      <alignment horizontal="center" vertical="center" wrapText="1"/>
    </xf>
    <xf numFmtId="0" fontId="39" fillId="24" borderId="0" xfId="0" applyFont="1" applyFill="1" applyBorder="1" applyAlignment="1">
      <alignment horizontal="left"/>
    </xf>
    <xf numFmtId="0" fontId="39" fillId="24" borderId="0" xfId="0" applyFont="1" applyFill="1" applyBorder="1" applyAlignment="1">
      <alignment horizontal="center" vertical="center" wrapText="1"/>
    </xf>
    <xf numFmtId="0" fontId="40" fillId="24" borderId="19" xfId="0" applyFont="1" applyFill="1" applyBorder="1" applyAlignment="1">
      <alignment horizontal="center" vertical="center" wrapText="1"/>
    </xf>
    <xf numFmtId="0" fontId="75" fillId="0" borderId="0" xfId="105" applyFont="1" applyAlignment="1">
      <alignment horizontal="center" vertical="center"/>
    </xf>
    <xf numFmtId="0" fontId="79" fillId="25" borderId="0" xfId="105" applyFont="1" applyFill="1" applyBorder="1" applyAlignment="1">
      <alignment horizontal="right" vertical="center"/>
    </xf>
    <xf numFmtId="0" fontId="77" fillId="0" borderId="0" xfId="105" applyFont="1" applyAlignment="1">
      <alignment horizontal="center" vertical="center"/>
    </xf>
    <xf numFmtId="0" fontId="78" fillId="0" borderId="0" xfId="105" applyFont="1" applyAlignment="1">
      <alignment horizontal="center" vertical="center" wrapText="1"/>
    </xf>
    <xf numFmtId="0" fontId="64" fillId="0" borderId="0" xfId="105" applyFont="1" applyAlignment="1">
      <alignment horizontal="center"/>
    </xf>
    <xf numFmtId="0" fontId="77" fillId="0" borderId="0" xfId="105" applyFont="1" applyAlignment="1">
      <alignment horizontal="center" vertical="center" wrapText="1"/>
    </xf>
    <xf numFmtId="0" fontId="38" fillId="0" borderId="0" xfId="0" applyFont="1" applyAlignment="1">
      <alignment horizontal="center"/>
    </xf>
    <xf numFmtId="0" fontId="39" fillId="0" borderId="0" xfId="0" applyFont="1" applyAlignment="1">
      <alignment horizontal="center"/>
    </xf>
    <xf numFmtId="0" fontId="81" fillId="0" borderId="0" xfId="0" applyFont="1" applyAlignment="1">
      <alignment horizontal="center" wrapText="1"/>
    </xf>
    <xf numFmtId="0" fontId="39" fillId="0" borderId="0" xfId="0" applyFont="1" applyAlignment="1">
      <alignment horizontal="center" wrapText="1"/>
    </xf>
    <xf numFmtId="0" fontId="43" fillId="0" borderId="0" xfId="0" applyFont="1" applyAlignment="1">
      <alignment horizontal="center" vertical="center" wrapText="1"/>
    </xf>
    <xf numFmtId="0" fontId="59" fillId="0" borderId="0" xfId="0" applyFont="1" applyAlignment="1">
      <alignment horizontal="center"/>
    </xf>
    <xf numFmtId="0" fontId="86" fillId="0" borderId="29" xfId="0" applyFont="1" applyBorder="1" applyAlignment="1">
      <alignment horizontal="center" vertical="center" wrapText="1"/>
    </xf>
    <xf numFmtId="0" fontId="86" fillId="0" borderId="4" xfId="0" applyFont="1" applyBorder="1" applyAlignment="1">
      <alignment horizontal="center" vertical="center" wrapText="1"/>
    </xf>
    <xf numFmtId="0" fontId="86" fillId="0" borderId="30" xfId="0" applyFont="1" applyBorder="1" applyAlignment="1">
      <alignment horizontal="center" vertical="center" wrapText="1"/>
    </xf>
    <xf numFmtId="0" fontId="58" fillId="0" borderId="0" xfId="0" applyFont="1" applyAlignment="1">
      <alignment horizontal="right" wrapText="1"/>
    </xf>
    <xf numFmtId="3" fontId="59" fillId="0" borderId="0" xfId="0" applyNumberFormat="1" applyFont="1" applyAlignment="1">
      <alignment horizontal="center" wrapText="1"/>
    </xf>
    <xf numFmtId="0" fontId="86" fillId="0" borderId="19" xfId="0" applyFont="1" applyFill="1" applyBorder="1" applyAlignment="1">
      <alignment horizontal="center"/>
    </xf>
    <xf numFmtId="0" fontId="57" fillId="0" borderId="0" xfId="0" applyFont="1" applyAlignment="1">
      <alignment horizontal="center"/>
    </xf>
    <xf numFmtId="0" fontId="59" fillId="0" borderId="0" xfId="0" applyFont="1" applyAlignment="1">
      <alignment horizontal="center" vertical="center"/>
    </xf>
    <xf numFmtId="0" fontId="59" fillId="0" borderId="29" xfId="0" applyFont="1" applyBorder="1" applyAlignment="1">
      <alignment horizontal="center" vertical="center"/>
    </xf>
    <xf numFmtId="0" fontId="59" fillId="0" borderId="4" xfId="0" applyFont="1" applyBorder="1" applyAlignment="1">
      <alignment horizontal="center" vertical="center"/>
    </xf>
    <xf numFmtId="0" fontId="59" fillId="0" borderId="30" xfId="0" applyFont="1" applyBorder="1" applyAlignment="1">
      <alignment horizontal="center" vertical="center"/>
    </xf>
    <xf numFmtId="0" fontId="59" fillId="0" borderId="29" xfId="0" applyFont="1" applyBorder="1" applyAlignment="1">
      <alignment horizontal="left" vertical="center"/>
    </xf>
    <xf numFmtId="0" fontId="59" fillId="0" borderId="4" xfId="0" applyFont="1" applyBorder="1" applyAlignment="1">
      <alignment horizontal="left" vertical="center"/>
    </xf>
    <xf numFmtId="0" fontId="59" fillId="0" borderId="30" xfId="0" applyFont="1" applyBorder="1" applyAlignment="1">
      <alignment horizontal="left" vertical="center"/>
    </xf>
    <xf numFmtId="3" fontId="58" fillId="24" borderId="0" xfId="92" applyNumberFormat="1" applyFont="1" applyFill="1" applyBorder="1" applyAlignment="1">
      <alignment horizontal="right" vertical="center" wrapText="1"/>
    </xf>
    <xf numFmtId="0" fontId="39" fillId="24" borderId="0" xfId="92" applyFont="1" applyFill="1" applyBorder="1" applyAlignment="1">
      <alignment horizontal="center" vertical="center" wrapText="1"/>
    </xf>
    <xf numFmtId="0" fontId="39" fillId="24" borderId="16" xfId="92" applyFont="1" applyFill="1" applyBorder="1" applyAlignment="1">
      <alignment horizontal="center" vertical="center" wrapText="1"/>
    </xf>
    <xf numFmtId="0" fontId="39" fillId="24" borderId="38" xfId="92" applyFont="1" applyFill="1" applyBorder="1" applyAlignment="1">
      <alignment horizontal="center" vertical="center" wrapText="1"/>
    </xf>
    <xf numFmtId="0" fontId="39" fillId="24" borderId="37" xfId="92" applyFont="1" applyFill="1" applyBorder="1" applyAlignment="1">
      <alignment horizontal="center" vertical="center" wrapText="1"/>
    </xf>
    <xf numFmtId="0" fontId="40" fillId="24" borderId="19" xfId="0" applyFont="1" applyFill="1" applyBorder="1" applyAlignment="1">
      <alignment horizontal="right" vertical="center" wrapText="1"/>
    </xf>
    <xf numFmtId="0" fontId="39" fillId="0" borderId="0" xfId="0" applyFont="1" applyFill="1" applyBorder="1" applyAlignment="1">
      <alignment horizontal="center" vertical="center" wrapText="1"/>
    </xf>
    <xf numFmtId="0" fontId="38" fillId="0" borderId="0" xfId="91" applyFont="1" applyFill="1" applyAlignment="1">
      <alignment horizontal="center" vertical="center"/>
    </xf>
    <xf numFmtId="0" fontId="39" fillId="0" borderId="0" xfId="91" applyFont="1" applyFill="1" applyBorder="1" applyAlignment="1">
      <alignment horizontal="center" vertical="center"/>
    </xf>
    <xf numFmtId="0" fontId="59" fillId="0" borderId="29" xfId="91" applyFont="1" applyFill="1" applyBorder="1" applyAlignment="1">
      <alignment horizontal="center" vertical="center"/>
    </xf>
    <xf numFmtId="0" fontId="59" fillId="0" borderId="4" xfId="91" applyFont="1" applyFill="1" applyBorder="1" applyAlignment="1">
      <alignment horizontal="center" vertical="center"/>
    </xf>
    <xf numFmtId="0" fontId="57" fillId="0" borderId="22" xfId="91" applyFont="1" applyFill="1" applyBorder="1" applyAlignment="1">
      <alignment horizontal="center" vertical="center" wrapText="1"/>
    </xf>
    <xf numFmtId="0" fontId="57" fillId="0" borderId="25" xfId="91" applyFont="1" applyFill="1" applyBorder="1" applyAlignment="1">
      <alignment horizontal="center" vertical="center" wrapText="1"/>
    </xf>
    <xf numFmtId="0" fontId="57" fillId="0" borderId="23" xfId="91" applyFont="1" applyFill="1" applyBorder="1" applyAlignment="1">
      <alignment horizontal="center" vertical="center" wrapText="1"/>
    </xf>
    <xf numFmtId="0" fontId="57" fillId="0" borderId="22" xfId="91" applyFont="1" applyFill="1" applyBorder="1" applyAlignment="1">
      <alignment horizontal="center" vertical="center"/>
    </xf>
    <xf numFmtId="0" fontId="57" fillId="0" borderId="25" xfId="91" applyFont="1" applyFill="1" applyBorder="1" applyAlignment="1">
      <alignment horizontal="center" vertical="center"/>
    </xf>
    <xf numFmtId="0" fontId="57" fillId="0" borderId="23" xfId="91" applyFont="1" applyFill="1" applyBorder="1" applyAlignment="1">
      <alignment horizontal="center" vertical="center"/>
    </xf>
    <xf numFmtId="0" fontId="86" fillId="0" borderId="29" xfId="91" applyFont="1" applyFill="1" applyBorder="1" applyAlignment="1">
      <alignment horizontal="center" vertical="center"/>
    </xf>
    <xf numFmtId="0" fontId="59" fillId="0" borderId="30" xfId="91" applyFont="1" applyFill="1" applyBorder="1" applyAlignment="1">
      <alignment horizontal="center" vertical="center"/>
    </xf>
    <xf numFmtId="3" fontId="58" fillId="0" borderId="19" xfId="91" applyNumberFormat="1" applyFont="1" applyFill="1" applyBorder="1" applyAlignment="1">
      <alignment horizontal="right" vertical="center"/>
    </xf>
    <xf numFmtId="0" fontId="58" fillId="0" borderId="0" xfId="0" applyFont="1" applyBorder="1" applyAlignment="1">
      <alignment horizontal="center"/>
    </xf>
    <xf numFmtId="0" fontId="57" fillId="0" borderId="0" xfId="0" applyFont="1" applyAlignment="1">
      <alignment horizontal="left"/>
    </xf>
    <xf numFmtId="0" fontId="59" fillId="0" borderId="0" xfId="0" applyFont="1" applyAlignment="1">
      <alignment horizontal="center" wrapText="1"/>
    </xf>
    <xf numFmtId="0" fontId="59" fillId="0" borderId="0" xfId="0" applyFont="1" applyAlignment="1">
      <alignment horizontal="left"/>
    </xf>
    <xf numFmtId="0" fontId="68" fillId="0" borderId="0" xfId="0" applyFont="1" applyAlignment="1">
      <alignment horizontal="center" wrapText="1"/>
    </xf>
    <xf numFmtId="173" fontId="57" fillId="0" borderId="54" xfId="31" applyNumberFormat="1" applyFont="1" applyBorder="1" applyAlignment="1">
      <alignment horizontal="left" vertical="center" wrapText="1"/>
    </xf>
    <xf numFmtId="173" fontId="57" fillId="0" borderId="35" xfId="31" applyNumberFormat="1" applyFont="1" applyBorder="1" applyAlignment="1">
      <alignment horizontal="left" vertical="center" wrapText="1"/>
    </xf>
    <xf numFmtId="0" fontId="59" fillId="0" borderId="29" xfId="0" applyFont="1" applyBorder="1" applyAlignment="1">
      <alignment horizontal="left" vertical="center" wrapText="1"/>
    </xf>
    <xf numFmtId="0" fontId="59" fillId="0" borderId="4" xfId="0" applyFont="1" applyBorder="1" applyAlignment="1">
      <alignment horizontal="left" vertical="center" wrapText="1"/>
    </xf>
    <xf numFmtId="0" fontId="59" fillId="0" borderId="30" xfId="0" applyFont="1" applyBorder="1" applyAlignment="1">
      <alignment horizontal="left" vertical="center" wrapText="1"/>
    </xf>
    <xf numFmtId="173" fontId="59" fillId="0" borderId="29" xfId="31" applyNumberFormat="1" applyFont="1" applyBorder="1" applyAlignment="1">
      <alignment horizontal="left" vertical="center" wrapText="1"/>
    </xf>
    <xf numFmtId="173" fontId="59" fillId="0" borderId="4" xfId="31" applyNumberFormat="1" applyFont="1" applyBorder="1" applyAlignment="1">
      <alignment horizontal="left" vertical="center" wrapText="1"/>
    </xf>
    <xf numFmtId="173" fontId="59" fillId="0" borderId="30" xfId="31" applyNumberFormat="1" applyFont="1" applyBorder="1" applyAlignment="1">
      <alignment horizontal="left" vertical="center" wrapText="1"/>
    </xf>
    <xf numFmtId="0" fontId="59" fillId="0" borderId="29" xfId="0" applyFont="1" applyBorder="1" applyAlignment="1">
      <alignment horizontal="left" vertical="top" wrapText="1"/>
    </xf>
    <xf numFmtId="0" fontId="59" fillId="0" borderId="4" xfId="0" applyFont="1" applyBorder="1" applyAlignment="1">
      <alignment horizontal="left" vertical="top" wrapText="1"/>
    </xf>
    <xf numFmtId="0" fontId="59" fillId="0" borderId="30" xfId="0" applyFont="1" applyBorder="1" applyAlignment="1">
      <alignment horizontal="left" vertical="top" wrapText="1"/>
    </xf>
    <xf numFmtId="0" fontId="58" fillId="0" borderId="19" xfId="53" applyFont="1" applyBorder="1" applyAlignment="1">
      <alignment horizontal="center" vertical="center" wrapText="1"/>
    </xf>
    <xf numFmtId="0" fontId="59" fillId="0" borderId="0" xfId="53" applyFont="1" applyAlignment="1">
      <alignment horizontal="center" wrapText="1"/>
    </xf>
    <xf numFmtId="0" fontId="59" fillId="0" borderId="0" xfId="53" applyFont="1" applyAlignment="1">
      <alignment horizontal="center" vertical="center"/>
    </xf>
    <xf numFmtId="0" fontId="57" fillId="0" borderId="0" xfId="53" applyFont="1" applyAlignment="1">
      <alignment horizontal="center" vertical="center"/>
    </xf>
    <xf numFmtId="0" fontId="39" fillId="0" borderId="0" xfId="53" applyFont="1" applyAlignment="1">
      <alignment horizontal="center" vertical="center"/>
    </xf>
    <xf numFmtId="0" fontId="58" fillId="0" borderId="0" xfId="53" applyFont="1" applyBorder="1" applyAlignment="1">
      <alignment horizontal="center" vertical="center"/>
    </xf>
    <xf numFmtId="3" fontId="59" fillId="25" borderId="22" xfId="53" applyNumberFormat="1" applyFont="1" applyFill="1" applyBorder="1" applyAlignment="1">
      <alignment horizontal="center" vertical="center" wrapText="1"/>
    </xf>
    <xf numFmtId="3" fontId="59" fillId="25" borderId="25" xfId="53" applyNumberFormat="1" applyFont="1" applyFill="1" applyBorder="1" applyAlignment="1">
      <alignment horizontal="center" vertical="center" wrapText="1"/>
    </xf>
    <xf numFmtId="3" fontId="59" fillId="25" borderId="23" xfId="53" applyNumberFormat="1" applyFont="1" applyFill="1" applyBorder="1" applyAlignment="1">
      <alignment horizontal="center" vertical="center" wrapText="1"/>
    </xf>
    <xf numFmtId="0" fontId="59" fillId="25" borderId="22" xfId="53" applyFont="1" applyFill="1" applyBorder="1" applyAlignment="1">
      <alignment horizontal="left" vertical="center" wrapText="1"/>
    </xf>
    <xf numFmtId="0" fontId="57" fillId="25" borderId="22" xfId="53" applyFont="1" applyFill="1" applyBorder="1" applyAlignment="1">
      <alignment horizontal="center" vertical="center" wrapText="1"/>
    </xf>
    <xf numFmtId="0" fontId="57" fillId="25" borderId="25" xfId="53" applyFont="1" applyFill="1" applyBorder="1" applyAlignment="1">
      <alignment horizontal="center" vertical="center" wrapText="1"/>
    </xf>
    <xf numFmtId="0" fontId="57" fillId="25" borderId="23" xfId="53" applyFont="1" applyFill="1" applyBorder="1" applyAlignment="1">
      <alignment horizontal="center" vertical="center" wrapText="1"/>
    </xf>
    <xf numFmtId="0" fontId="59" fillId="25" borderId="29" xfId="53" applyFont="1" applyFill="1" applyBorder="1" applyAlignment="1">
      <alignment horizontal="left" vertical="center" wrapText="1"/>
    </xf>
    <xf numFmtId="0" fontId="59" fillId="25" borderId="4" xfId="53" applyFont="1" applyFill="1" applyBorder="1" applyAlignment="1">
      <alignment horizontal="left" vertical="center" wrapText="1"/>
    </xf>
    <xf numFmtId="0" fontId="59" fillId="25" borderId="30" xfId="53" applyFont="1" applyFill="1" applyBorder="1" applyAlignment="1">
      <alignment horizontal="left" vertical="center" wrapText="1"/>
    </xf>
    <xf numFmtId="0" fontId="64" fillId="0" borderId="0" xfId="53" applyFont="1" applyAlignment="1">
      <alignment horizontal="center" vertical="center"/>
    </xf>
    <xf numFmtId="0" fontId="82" fillId="0" borderId="0" xfId="0" applyFont="1" applyAlignment="1">
      <alignment horizontal="right" vertical="center"/>
    </xf>
    <xf numFmtId="0" fontId="58" fillId="0" borderId="0" xfId="0" applyFont="1" applyBorder="1" applyAlignment="1">
      <alignment horizontal="center" vertical="center"/>
    </xf>
    <xf numFmtId="0" fontId="58" fillId="0" borderId="0" xfId="0" applyFont="1" applyBorder="1" applyAlignment="1">
      <alignment horizontal="right" vertical="center" wrapText="1"/>
    </xf>
    <xf numFmtId="0" fontId="64" fillId="0" borderId="0" xfId="53" applyFont="1" applyAlignment="1">
      <alignment horizontal="center" vertical="top" wrapText="1"/>
    </xf>
    <xf numFmtId="0" fontId="38" fillId="0" borderId="0" xfId="0" applyFont="1" applyAlignment="1">
      <alignment horizontal="left" vertical="top"/>
    </xf>
    <xf numFmtId="0" fontId="40" fillId="0" borderId="0" xfId="0" applyFont="1" applyAlignment="1">
      <alignment horizontal="right" vertical="center"/>
    </xf>
    <xf numFmtId="0" fontId="39" fillId="0" borderId="0" xfId="0" applyFont="1" applyAlignment="1">
      <alignment horizontal="left" vertical="center"/>
    </xf>
    <xf numFmtId="0" fontId="43" fillId="0" borderId="0" xfId="0" applyFont="1" applyAlignment="1">
      <alignment horizontal="center" vertical="center"/>
    </xf>
    <xf numFmtId="0" fontId="40" fillId="24" borderId="0" xfId="0" applyFont="1" applyFill="1" applyBorder="1" applyAlignment="1">
      <alignment horizontal="center" vertical="center"/>
    </xf>
    <xf numFmtId="0" fontId="40" fillId="0" borderId="59" xfId="0" applyFont="1" applyBorder="1" applyAlignment="1">
      <alignment horizontal="center" vertical="top" wrapText="1"/>
    </xf>
    <xf numFmtId="0" fontId="56" fillId="24" borderId="0" xfId="0" applyFont="1" applyFill="1" applyAlignment="1">
      <alignment horizontal="left"/>
    </xf>
    <xf numFmtId="0" fontId="51" fillId="24" borderId="85" xfId="0" applyFont="1" applyFill="1" applyBorder="1" applyAlignment="1">
      <alignment horizontal="center" vertical="center" wrapText="1"/>
    </xf>
    <xf numFmtId="0" fontId="51" fillId="24" borderId="24" xfId="0" applyFont="1" applyFill="1" applyBorder="1" applyAlignment="1">
      <alignment horizontal="center" vertical="center" wrapText="1"/>
    </xf>
    <xf numFmtId="0" fontId="51" fillId="24" borderId="99" xfId="0" applyFont="1" applyFill="1" applyBorder="1" applyAlignment="1">
      <alignment horizontal="center" vertical="center" wrapText="1"/>
    </xf>
    <xf numFmtId="0" fontId="51" fillId="24" borderId="92" xfId="0" applyFont="1" applyFill="1" applyBorder="1" applyAlignment="1">
      <alignment horizontal="center" vertical="center" wrapText="1"/>
    </xf>
    <xf numFmtId="0" fontId="51" fillId="24" borderId="93" xfId="0" applyFont="1" applyFill="1" applyBorder="1" applyAlignment="1">
      <alignment horizontal="center" vertical="center" wrapText="1"/>
    </xf>
    <xf numFmtId="0" fontId="51" fillId="24" borderId="100" xfId="0" applyFont="1" applyFill="1" applyBorder="1" applyAlignment="1">
      <alignment horizontal="center" vertical="center" wrapText="1"/>
    </xf>
    <xf numFmtId="0" fontId="51" fillId="27" borderId="73" xfId="0" applyFont="1" applyFill="1" applyBorder="1" applyAlignment="1">
      <alignment horizontal="center" vertical="center" wrapText="1"/>
    </xf>
    <xf numFmtId="0" fontId="51" fillId="27" borderId="24" xfId="0" applyFont="1" applyFill="1" applyBorder="1" applyAlignment="1">
      <alignment horizontal="center" vertical="center" wrapText="1"/>
    </xf>
    <xf numFmtId="0" fontId="51" fillId="27" borderId="74" xfId="0" applyFont="1" applyFill="1" applyBorder="1" applyAlignment="1">
      <alignment horizontal="center" vertical="center" wrapText="1"/>
    </xf>
    <xf numFmtId="0" fontId="51" fillId="27" borderId="77" xfId="0" applyFont="1" applyFill="1" applyBorder="1" applyAlignment="1">
      <alignment horizontal="center" vertical="center" wrapText="1"/>
    </xf>
    <xf numFmtId="0" fontId="48" fillId="24" borderId="75" xfId="0" applyFont="1" applyFill="1" applyBorder="1" applyAlignment="1">
      <alignment horizontal="center" vertical="center" wrapText="1"/>
    </xf>
    <xf numFmtId="0" fontId="48" fillId="24" borderId="78" xfId="0" applyFont="1" applyFill="1" applyBorder="1" applyAlignment="1">
      <alignment horizontal="center" vertical="center" wrapText="1"/>
    </xf>
    <xf numFmtId="0" fontId="48" fillId="24" borderId="116" xfId="0" applyFont="1" applyFill="1" applyBorder="1" applyAlignment="1">
      <alignment horizontal="center" vertical="center" wrapText="1"/>
    </xf>
    <xf numFmtId="0" fontId="51" fillId="24" borderId="109" xfId="0" applyFont="1" applyFill="1" applyBorder="1" applyAlignment="1">
      <alignment horizontal="center" vertical="center" wrapText="1"/>
    </xf>
    <xf numFmtId="0" fontId="51" fillId="24" borderId="105" xfId="0" applyFont="1" applyFill="1" applyBorder="1" applyAlignment="1">
      <alignment horizontal="center" vertical="center" wrapText="1"/>
    </xf>
    <xf numFmtId="0" fontId="51" fillId="24" borderId="107" xfId="0" applyFont="1" applyFill="1" applyBorder="1" applyAlignment="1">
      <alignment horizontal="center" vertical="center" wrapText="1"/>
    </xf>
    <xf numFmtId="0" fontId="51" fillId="24" borderId="110" xfId="0" applyFont="1" applyFill="1" applyBorder="1" applyAlignment="1">
      <alignment horizontal="center" vertical="center" wrapText="1"/>
    </xf>
    <xf numFmtId="0" fontId="48" fillId="24" borderId="60" xfId="0" applyFont="1" applyFill="1" applyBorder="1" applyAlignment="1">
      <alignment horizontal="center" vertical="center"/>
    </xf>
    <xf numFmtId="0" fontId="48" fillId="24" borderId="66" xfId="0" applyFont="1" applyFill="1" applyBorder="1" applyAlignment="1">
      <alignment horizontal="center" vertical="center"/>
    </xf>
    <xf numFmtId="0" fontId="48" fillId="24" borderId="61" xfId="0" applyFont="1" applyFill="1" applyBorder="1" applyAlignment="1">
      <alignment horizontal="center" vertical="center"/>
    </xf>
    <xf numFmtId="0" fontId="48" fillId="24" borderId="67" xfId="0" applyFont="1" applyFill="1" applyBorder="1" applyAlignment="1">
      <alignment horizontal="center" vertical="center"/>
    </xf>
    <xf numFmtId="0" fontId="48" fillId="24" borderId="62" xfId="0" applyFont="1" applyFill="1" applyBorder="1" applyAlignment="1">
      <alignment horizontal="center"/>
    </xf>
    <xf numFmtId="0" fontId="48" fillId="24" borderId="63" xfId="0" applyFont="1" applyFill="1" applyBorder="1" applyAlignment="1">
      <alignment horizontal="center"/>
    </xf>
    <xf numFmtId="0" fontId="48" fillId="24" borderId="64" xfId="0" applyFont="1" applyFill="1" applyBorder="1" applyAlignment="1">
      <alignment horizontal="center"/>
    </xf>
    <xf numFmtId="0" fontId="48" fillId="24" borderId="65" xfId="0" applyFont="1" applyFill="1" applyBorder="1" applyAlignment="1">
      <alignment horizontal="center" vertical="center"/>
    </xf>
    <xf numFmtId="0" fontId="48" fillId="24" borderId="70" xfId="0" applyFont="1" applyFill="1" applyBorder="1" applyAlignment="1">
      <alignment horizontal="center" vertical="center"/>
    </xf>
    <xf numFmtId="0" fontId="51" fillId="27" borderId="83" xfId="0" applyFont="1" applyFill="1" applyBorder="1" applyAlignment="1">
      <alignment horizontal="center" vertical="center" wrapText="1"/>
    </xf>
    <xf numFmtId="0" fontId="48" fillId="24" borderId="101" xfId="0" applyFont="1" applyFill="1" applyBorder="1" applyAlignment="1">
      <alignment horizontal="center" vertical="center" wrapText="1"/>
    </xf>
    <xf numFmtId="176" fontId="48" fillId="24" borderId="85" xfId="0" applyNumberFormat="1" applyFont="1" applyFill="1" applyBorder="1" applyAlignment="1">
      <alignment horizontal="center" vertical="center" wrapText="1"/>
    </xf>
    <xf numFmtId="176" fontId="48" fillId="24" borderId="24" xfId="0" applyNumberFormat="1" applyFont="1" applyFill="1" applyBorder="1" applyAlignment="1">
      <alignment horizontal="center" vertical="center"/>
    </xf>
    <xf numFmtId="176" fontId="48" fillId="24" borderId="82" xfId="0" applyNumberFormat="1" applyFont="1" applyFill="1" applyBorder="1" applyAlignment="1">
      <alignment horizontal="center" vertical="center"/>
    </xf>
    <xf numFmtId="0" fontId="51" fillId="24" borderId="77" xfId="0" applyFont="1" applyFill="1" applyBorder="1" applyAlignment="1">
      <alignment horizontal="center" vertical="center" wrapText="1"/>
    </xf>
    <xf numFmtId="0" fontId="0" fillId="0" borderId="0" xfId="0" applyAlignment="1">
      <alignment horizontal="left" vertical="center"/>
    </xf>
    <xf numFmtId="0" fontId="59" fillId="0" borderId="0" xfId="0" applyFont="1" applyAlignment="1">
      <alignment horizontal="left" vertical="center"/>
    </xf>
    <xf numFmtId="0" fontId="43" fillId="0" borderId="0" xfId="0" applyFont="1" applyBorder="1" applyAlignment="1">
      <alignment horizontal="center" vertical="center"/>
    </xf>
    <xf numFmtId="0" fontId="58" fillId="0" borderId="25" xfId="0" applyFont="1" applyBorder="1" applyAlignment="1">
      <alignment horizontal="center" vertical="center"/>
    </xf>
    <xf numFmtId="0" fontId="86" fillId="0" borderId="25" xfId="0" applyFont="1" applyBorder="1" applyAlignment="1">
      <alignment horizontal="center" vertical="center"/>
    </xf>
    <xf numFmtId="0" fontId="86" fillId="0" borderId="23" xfId="0" applyFont="1" applyBorder="1" applyAlignment="1">
      <alignment horizontal="center" vertical="center"/>
    </xf>
    <xf numFmtId="0" fontId="0" fillId="0" borderId="25" xfId="0" applyBorder="1" applyAlignment="1">
      <alignment horizontal="left" vertical="center"/>
    </xf>
    <xf numFmtId="0" fontId="0" fillId="0" borderId="25" xfId="0" applyBorder="1" applyAlignment="1">
      <alignment horizontal="right" vertical="center"/>
    </xf>
    <xf numFmtId="0" fontId="0" fillId="0" borderId="23" xfId="0" applyBorder="1" applyAlignment="1">
      <alignment horizontal="right" vertical="center"/>
    </xf>
    <xf numFmtId="0" fontId="86" fillId="0" borderId="22" xfId="0" applyFont="1" applyBorder="1" applyAlignment="1">
      <alignment horizontal="center" vertical="center"/>
    </xf>
    <xf numFmtId="0" fontId="58" fillId="0" borderId="25" xfId="0" applyFont="1" applyBorder="1" applyAlignment="1">
      <alignment horizontal="center" vertical="center" wrapText="1"/>
    </xf>
    <xf numFmtId="0" fontId="58" fillId="0" borderId="23" xfId="0" applyFont="1" applyBorder="1" applyAlignment="1">
      <alignment horizontal="center" vertical="center" wrapText="1"/>
    </xf>
    <xf numFmtId="0" fontId="86" fillId="0" borderId="22" xfId="0" applyFont="1" applyBorder="1" applyAlignment="1">
      <alignment horizontal="center" vertical="center" wrapText="1"/>
    </xf>
    <xf numFmtId="0" fontId="86" fillId="0" borderId="25" xfId="0" applyFont="1" applyBorder="1" applyAlignment="1">
      <alignment horizontal="center" vertical="center" wrapText="1"/>
    </xf>
    <xf numFmtId="0" fontId="58" fillId="0" borderId="22" xfId="0" applyFont="1" applyBorder="1" applyAlignment="1">
      <alignment horizontal="center" vertical="center"/>
    </xf>
    <xf numFmtId="0" fontId="58" fillId="0" borderId="23" xfId="0" applyFont="1" applyBorder="1" applyAlignment="1">
      <alignment horizontal="center" vertical="center"/>
    </xf>
    <xf numFmtId="0" fontId="0" fillId="0" borderId="25" xfId="0" applyBorder="1" applyAlignment="1">
      <alignment horizontal="right" vertical="center" wrapText="1"/>
    </xf>
  </cellXfs>
  <cellStyles count="106">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85" builtinId="3"/>
    <cellStyle name="Comma [0] 2" xfId="28"/>
    <cellStyle name="Comma [0] 3" xfId="29"/>
    <cellStyle name="Comma 2" xfId="30"/>
    <cellStyle name="Comma 2 2" xfId="31"/>
    <cellStyle name="Comma 3" xfId="32"/>
    <cellStyle name="Comma 3 2" xfId="33"/>
    <cellStyle name="Comma 3 3" xfId="96"/>
    <cellStyle name="Comma 4" xfId="34"/>
    <cellStyle name="Comma 5" xfId="35"/>
    <cellStyle name="Comma 6" xfId="36"/>
    <cellStyle name="Explanatory Text 2" xfId="37"/>
    <cellStyle name="Good 2" xfId="38"/>
    <cellStyle name="Header1" xfId="39"/>
    <cellStyle name="Header2" xfId="40"/>
    <cellStyle name="Heading 1 2" xfId="41"/>
    <cellStyle name="Heading 2 2" xfId="42"/>
    <cellStyle name="Heading 3 2" xfId="43"/>
    <cellStyle name="Heading 4 2" xfId="44"/>
    <cellStyle name="Hyperlink 2" xfId="45"/>
    <cellStyle name="Input 2" xfId="46"/>
    <cellStyle name="Ledger 17 x 11 in" xfId="47"/>
    <cellStyle name="Ledger 17 x 11 in 2" xfId="48"/>
    <cellStyle name="Ledger 17 x 11 in_Bieu 5.3 - Dung cụ, Vat tu, Hoa chat PTN" xfId="49"/>
    <cellStyle name="Linked Cell 2" xfId="50"/>
    <cellStyle name="n" xfId="51"/>
    <cellStyle name="Neutral 2" xfId="52"/>
    <cellStyle name="Normal" xfId="0" builtinId="0"/>
    <cellStyle name="Normal 10" xfId="95"/>
    <cellStyle name="Normal 10 2" xfId="94"/>
    <cellStyle name="Normal 17" xfId="98"/>
    <cellStyle name="Normal 19" xfId="99"/>
    <cellStyle name="Normal 2" xfId="53"/>
    <cellStyle name="Normal 2 10" xfId="102"/>
    <cellStyle name="Normal 2 2" xfId="91"/>
    <cellStyle name="Normal 20" xfId="103"/>
    <cellStyle name="Normal 25" xfId="101"/>
    <cellStyle name="Normal 3" xfId="54"/>
    <cellStyle name="Normal 3 2" xfId="97"/>
    <cellStyle name="Normal 4" xfId="55"/>
    <cellStyle name="Normal 4 2" xfId="56"/>
    <cellStyle name="Normal 4_Biểu 2b" xfId="90"/>
    <cellStyle name="Normal 5" xfId="57"/>
    <cellStyle name="Normal 5 2" xfId="58"/>
    <cellStyle name="Normal 6" xfId="105"/>
    <cellStyle name="Normal 8 4" xfId="104"/>
    <cellStyle name="Normal 9" xfId="100"/>
    <cellStyle name="Normal_Bieu 3b.Gio phuc vu" xfId="87"/>
    <cellStyle name="Normal_Bieu 3b.Gio phuc vu_Bieu 3b-Sinh Đia Ke khai gio cua KTV 2012-2013" xfId="89"/>
    <cellStyle name="Normal_Bieu 5.3 - Dung cụ, Vat tu, Hoa chat PTN" xfId="92"/>
    <cellStyle name="Normal_Bieu so 2.So gio HD phai dam nhan" xfId="88"/>
    <cellStyle name="Normal_Ke khai mau 3" xfId="86"/>
    <cellStyle name="Normal_Sheet1" xfId="93"/>
    <cellStyle name="Note 2" xfId="59"/>
    <cellStyle name="Output 2" xfId="60"/>
    <cellStyle name="Percent 3" xfId="61"/>
    <cellStyle name="Title 2" xfId="62"/>
    <cellStyle name="Total 2" xfId="63"/>
    <cellStyle name="Warning Text 2" xfId="64"/>
    <cellStyle name=" [0.00]_ Att. 1- Cover" xfId="82"/>
    <cellStyle name="_ Att. 1- Cover" xfId="83"/>
    <cellStyle name="?_ Att. 1- Cover" xfId="84"/>
    <cellStyle name="똿뗦먛귟 [0.00]_PRODUCT DETAIL Q1" xfId="65"/>
    <cellStyle name="똿뗦먛귟_PRODUCT DETAIL Q1" xfId="66"/>
    <cellStyle name="믅됞 [0.00]_PRODUCT DETAIL Q1" xfId="67"/>
    <cellStyle name="믅됞_PRODUCT DETAIL Q1" xfId="68"/>
    <cellStyle name="백분율_95" xfId="69"/>
    <cellStyle name="뷭?_BOOKSHIP" xfId="70"/>
    <cellStyle name="콤마 [0]_1202" xfId="74"/>
    <cellStyle name="콤마_1202" xfId="75"/>
    <cellStyle name="통화 [0]_1202" xfId="76"/>
    <cellStyle name="통화_1202" xfId="77"/>
    <cellStyle name="표준_(정보부문)월별인원계획" xfId="78"/>
    <cellStyle name="一般_00Q3902REV.1" xfId="71"/>
    <cellStyle name="千分位[0]_00Q3902REV.1" xfId="72"/>
    <cellStyle name="千分位_00Q3902REV.1" xfId="73"/>
    <cellStyle name="貨幣 [0]_00Q3902REV.1" xfId="79"/>
    <cellStyle name="貨幣[0]_BRE" xfId="80"/>
    <cellStyle name="貨幣_00Q3902REV.1" xfId="81"/>
  </cellStyles>
  <dxfs count="0"/>
  <tableStyles count="0" defaultTableStyle="TableStyleMedium9" defaultPivotStyle="PivotStyleLight16"/>
  <colors>
    <mruColors>
      <color rgb="FF0000CC"/>
      <color rgb="FF33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923925</xdr:colOff>
      <xdr:row>2</xdr:row>
      <xdr:rowOff>0</xdr:rowOff>
    </xdr:from>
    <xdr:to>
      <xdr:col>0</xdr:col>
      <xdr:colOff>2019300</xdr:colOff>
      <xdr:row>2</xdr:row>
      <xdr:rowOff>3</xdr:rowOff>
    </xdr:to>
    <xdr:cxnSp macro="">
      <xdr:nvCxnSpPr>
        <xdr:cNvPr id="2" name="Straight Connector 1"/>
        <xdr:cNvCxnSpPr/>
      </xdr:nvCxnSpPr>
      <xdr:spPr>
        <a:xfrm flipV="1">
          <a:off x="1304925" y="419100"/>
          <a:ext cx="1095375" cy="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112" zoomScaleNormal="112" zoomScaleSheetLayoutView="112" workbookViewId="0">
      <pane ySplit="4" topLeftCell="A27" activePane="bottomLeft" state="frozen"/>
      <selection pane="bottomLeft" activeCell="E29" sqref="E29:F29"/>
    </sheetView>
  </sheetViews>
  <sheetFormatPr defaultColWidth="23.875" defaultRowHeight="12.75"/>
  <cols>
    <col min="1" max="1" width="5.25" style="248" customWidth="1"/>
    <col min="2" max="2" width="21.375" style="248" customWidth="1"/>
    <col min="3" max="3" width="11.75" style="248" customWidth="1"/>
    <col min="4" max="4" width="16.25" style="248" customWidth="1"/>
    <col min="5" max="5" width="23.75" style="247" customWidth="1"/>
    <col min="6" max="6" width="8.75" style="249" customWidth="1"/>
    <col min="7" max="7" width="5.375" style="248" customWidth="1"/>
    <col min="8" max="9" width="23.875" style="247"/>
    <col min="10" max="10" width="2.625" style="247" bestFit="1" customWidth="1"/>
    <col min="11" max="16384" width="23.875" style="247"/>
  </cols>
  <sheetData>
    <row r="1" spans="1:13" s="216" customFormat="1" ht="15.75">
      <c r="A1" s="970" t="s">
        <v>2</v>
      </c>
      <c r="B1" s="970"/>
      <c r="C1" s="970"/>
      <c r="D1" s="970"/>
      <c r="E1" s="212"/>
      <c r="F1" s="213" t="s">
        <v>97</v>
      </c>
      <c r="G1" s="214"/>
      <c r="H1" s="214"/>
      <c r="I1" s="215"/>
      <c r="J1" s="215"/>
      <c r="K1" s="215"/>
      <c r="L1" s="215"/>
    </row>
    <row r="2" spans="1:13" s="216" customFormat="1" ht="15.75">
      <c r="A2" s="971" t="s">
        <v>114</v>
      </c>
      <c r="B2" s="971"/>
      <c r="C2" s="971"/>
      <c r="D2" s="971"/>
      <c r="E2" s="212"/>
      <c r="F2" s="217"/>
      <c r="G2" s="214"/>
      <c r="H2" s="214"/>
      <c r="I2" s="215"/>
      <c r="J2" s="215"/>
      <c r="K2" s="215"/>
      <c r="L2" s="215"/>
      <c r="M2" s="218"/>
    </row>
    <row r="3" spans="1:13" s="220" customFormat="1" ht="55.5" customHeight="1">
      <c r="A3" s="972" t="s">
        <v>400</v>
      </c>
      <c r="B3" s="973"/>
      <c r="C3" s="973"/>
      <c r="D3" s="973"/>
      <c r="E3" s="973"/>
      <c r="F3" s="973"/>
      <c r="G3" s="219"/>
    </row>
    <row r="4" spans="1:13" s="224" customFormat="1" ht="47.25">
      <c r="A4" s="221" t="s">
        <v>0</v>
      </c>
      <c r="B4" s="221" t="s">
        <v>31</v>
      </c>
      <c r="C4" s="221" t="s">
        <v>256</v>
      </c>
      <c r="D4" s="222" t="s">
        <v>115</v>
      </c>
      <c r="E4" s="222" t="s">
        <v>116</v>
      </c>
      <c r="F4" s="223" t="s">
        <v>390</v>
      </c>
    </row>
    <row r="5" spans="1:13" s="224" customFormat="1" ht="111.75" customHeight="1">
      <c r="A5" s="225">
        <v>1</v>
      </c>
      <c r="B5" s="225" t="s">
        <v>117</v>
      </c>
      <c r="C5" s="225" t="s">
        <v>257</v>
      </c>
      <c r="D5" s="225" t="s">
        <v>401</v>
      </c>
      <c r="E5" s="226" t="s">
        <v>197</v>
      </c>
      <c r="F5" s="227">
        <v>153</v>
      </c>
    </row>
    <row r="6" spans="1:13" s="224" customFormat="1" ht="85.5" customHeight="1">
      <c r="A6" s="228">
        <v>2</v>
      </c>
      <c r="B6" s="228" t="s">
        <v>118</v>
      </c>
      <c r="C6" s="228" t="s">
        <v>258</v>
      </c>
      <c r="D6" s="228" t="s">
        <v>778</v>
      </c>
      <c r="E6" s="229" t="s">
        <v>263</v>
      </c>
      <c r="F6" s="230">
        <v>1920</v>
      </c>
    </row>
    <row r="7" spans="1:13" s="224" customFormat="1" ht="45" customHeight="1">
      <c r="A7" s="228">
        <v>3</v>
      </c>
      <c r="B7" s="228" t="s">
        <v>402</v>
      </c>
      <c r="C7" s="228" t="s">
        <v>259</v>
      </c>
      <c r="D7" s="228" t="s">
        <v>403</v>
      </c>
      <c r="E7" s="229" t="s">
        <v>404</v>
      </c>
      <c r="F7" s="230">
        <v>1920</v>
      </c>
    </row>
    <row r="8" spans="1:13" s="224" customFormat="1" ht="159" customHeight="1">
      <c r="A8" s="228">
        <v>4</v>
      </c>
      <c r="B8" s="228" t="s">
        <v>119</v>
      </c>
      <c r="C8" s="228" t="s">
        <v>259</v>
      </c>
      <c r="D8" s="228" t="s">
        <v>251</v>
      </c>
      <c r="E8" s="229" t="s">
        <v>260</v>
      </c>
      <c r="F8" s="230">
        <v>1920</v>
      </c>
    </row>
    <row r="9" spans="1:13" s="224" customFormat="1" ht="65.25" customHeight="1">
      <c r="A9" s="228">
        <v>5</v>
      </c>
      <c r="B9" s="228" t="s">
        <v>126</v>
      </c>
      <c r="C9" s="228" t="s">
        <v>258</v>
      </c>
      <c r="D9" s="231" t="s">
        <v>254</v>
      </c>
      <c r="E9" s="232" t="s">
        <v>250</v>
      </c>
      <c r="F9" s="230">
        <v>1920</v>
      </c>
    </row>
    <row r="10" spans="1:13" s="224" customFormat="1" ht="90" customHeight="1">
      <c r="A10" s="228">
        <v>6</v>
      </c>
      <c r="B10" s="228" t="s">
        <v>131</v>
      </c>
      <c r="C10" s="228" t="s">
        <v>257</v>
      </c>
      <c r="D10" s="228" t="s">
        <v>252</v>
      </c>
      <c r="E10" s="229" t="s">
        <v>253</v>
      </c>
      <c r="F10" s="230">
        <v>1920</v>
      </c>
    </row>
    <row r="11" spans="1:13" s="224" customFormat="1" ht="121.5" customHeight="1">
      <c r="A11" s="228">
        <v>7</v>
      </c>
      <c r="B11" s="228" t="s">
        <v>122</v>
      </c>
      <c r="C11" s="228" t="s">
        <v>259</v>
      </c>
      <c r="D11" s="228" t="s">
        <v>140</v>
      </c>
      <c r="E11" s="229" t="s">
        <v>261</v>
      </c>
      <c r="F11" s="230">
        <v>1920</v>
      </c>
    </row>
    <row r="12" spans="1:13" s="224" customFormat="1" ht="132.75" customHeight="1">
      <c r="A12" s="228">
        <v>8</v>
      </c>
      <c r="B12" s="228" t="s">
        <v>125</v>
      </c>
      <c r="C12" s="228" t="s">
        <v>259</v>
      </c>
      <c r="D12" s="228" t="s">
        <v>138</v>
      </c>
      <c r="E12" s="229" t="s">
        <v>466</v>
      </c>
      <c r="F12" s="230">
        <v>1920</v>
      </c>
    </row>
    <row r="13" spans="1:13" s="224" customFormat="1" ht="57" customHeight="1">
      <c r="A13" s="228">
        <v>9</v>
      </c>
      <c r="B13" s="228" t="s">
        <v>135</v>
      </c>
      <c r="C13" s="228" t="s">
        <v>259</v>
      </c>
      <c r="D13" s="228" t="s">
        <v>138</v>
      </c>
      <c r="E13" s="229" t="s">
        <v>255</v>
      </c>
      <c r="F13" s="230">
        <v>1920</v>
      </c>
    </row>
    <row r="14" spans="1:13" s="224" customFormat="1" ht="117" customHeight="1">
      <c r="A14" s="228">
        <v>10</v>
      </c>
      <c r="B14" s="228" t="s">
        <v>121</v>
      </c>
      <c r="C14" s="228" t="s">
        <v>259</v>
      </c>
      <c r="D14" s="228" t="s">
        <v>140</v>
      </c>
      <c r="E14" s="229" t="s">
        <v>262</v>
      </c>
      <c r="F14" s="230">
        <v>1920</v>
      </c>
    </row>
    <row r="15" spans="1:13" s="224" customFormat="1" ht="82.5" customHeight="1">
      <c r="A15" s="228">
        <v>11</v>
      </c>
      <c r="B15" s="228" t="s">
        <v>120</v>
      </c>
      <c r="C15" s="228" t="s">
        <v>259</v>
      </c>
      <c r="D15" s="228" t="s">
        <v>139</v>
      </c>
      <c r="E15" s="229" t="s">
        <v>407</v>
      </c>
      <c r="F15" s="230">
        <v>1920</v>
      </c>
    </row>
    <row r="16" spans="1:13" s="224" customFormat="1" ht="74.25" customHeight="1">
      <c r="A16" s="228">
        <v>12</v>
      </c>
      <c r="B16" s="228" t="s">
        <v>405</v>
      </c>
      <c r="C16" s="228" t="s">
        <v>259</v>
      </c>
      <c r="D16" s="228" t="s">
        <v>140</v>
      </c>
      <c r="E16" s="229" t="s">
        <v>406</v>
      </c>
      <c r="F16" s="230">
        <v>1920</v>
      </c>
    </row>
    <row r="17" spans="1:7" s="224" customFormat="1" ht="53.25" customHeight="1">
      <c r="A17" s="228">
        <v>13</v>
      </c>
      <c r="B17" s="228" t="s">
        <v>123</v>
      </c>
      <c r="C17" s="228" t="s">
        <v>257</v>
      </c>
      <c r="D17" s="228" t="s">
        <v>138</v>
      </c>
      <c r="E17" s="229" t="s">
        <v>387</v>
      </c>
      <c r="F17" s="230">
        <v>1920</v>
      </c>
    </row>
    <row r="18" spans="1:7" s="224" customFormat="1" ht="55.5" customHeight="1">
      <c r="A18" s="228">
        <v>14</v>
      </c>
      <c r="B18" s="228" t="s">
        <v>124</v>
      </c>
      <c r="C18" s="228" t="s">
        <v>257</v>
      </c>
      <c r="D18" s="228" t="s">
        <v>138</v>
      </c>
      <c r="E18" s="229" t="s">
        <v>389</v>
      </c>
      <c r="F18" s="230">
        <v>1920</v>
      </c>
    </row>
    <row r="19" spans="1:7" s="224" customFormat="1" ht="48" customHeight="1">
      <c r="A19" s="228">
        <v>15</v>
      </c>
      <c r="B19" s="228" t="s">
        <v>132</v>
      </c>
      <c r="C19" s="228" t="s">
        <v>257</v>
      </c>
      <c r="D19" s="228" t="s">
        <v>141</v>
      </c>
      <c r="E19" s="229" t="s">
        <v>198</v>
      </c>
      <c r="F19" s="230">
        <v>1920</v>
      </c>
    </row>
    <row r="20" spans="1:7" s="224" customFormat="1" ht="55.5" customHeight="1">
      <c r="A20" s="228">
        <v>16</v>
      </c>
      <c r="B20" s="228" t="s">
        <v>133</v>
      </c>
      <c r="C20" s="228" t="s">
        <v>257</v>
      </c>
      <c r="D20" s="228" t="s">
        <v>141</v>
      </c>
      <c r="E20" s="229" t="s">
        <v>388</v>
      </c>
      <c r="F20" s="230">
        <v>1920</v>
      </c>
    </row>
    <row r="21" spans="1:7" s="224" customFormat="1" ht="43.5" customHeight="1">
      <c r="A21" s="228">
        <v>17</v>
      </c>
      <c r="B21" s="228" t="s">
        <v>314</v>
      </c>
      <c r="C21" s="228" t="s">
        <v>257</v>
      </c>
      <c r="D21" s="228" t="s">
        <v>137</v>
      </c>
      <c r="E21" s="229" t="s">
        <v>198</v>
      </c>
      <c r="F21" s="230">
        <v>1920</v>
      </c>
    </row>
    <row r="22" spans="1:7" s="224" customFormat="1" ht="96" customHeight="1">
      <c r="A22" s="228">
        <v>18</v>
      </c>
      <c r="B22" s="228" t="s">
        <v>127</v>
      </c>
      <c r="C22" s="228" t="s">
        <v>258</v>
      </c>
      <c r="D22" s="228" t="s">
        <v>142</v>
      </c>
      <c r="E22" s="229" t="s">
        <v>412</v>
      </c>
      <c r="F22" s="230">
        <v>1920</v>
      </c>
    </row>
    <row r="23" spans="1:7" s="235" customFormat="1" ht="113.25" customHeight="1">
      <c r="A23" s="228">
        <v>19</v>
      </c>
      <c r="B23" s="228" t="s">
        <v>128</v>
      </c>
      <c r="C23" s="228" t="s">
        <v>258</v>
      </c>
      <c r="D23" s="233" t="s">
        <v>137</v>
      </c>
      <c r="E23" s="229" t="s">
        <v>264</v>
      </c>
      <c r="F23" s="234">
        <v>1920</v>
      </c>
    </row>
    <row r="24" spans="1:7" s="224" customFormat="1" ht="91.5" customHeight="1">
      <c r="A24" s="228">
        <v>20</v>
      </c>
      <c r="B24" s="228" t="s">
        <v>130</v>
      </c>
      <c r="C24" s="228"/>
      <c r="D24" s="228" t="s">
        <v>136</v>
      </c>
      <c r="E24" s="229" t="s">
        <v>265</v>
      </c>
      <c r="F24" s="230">
        <v>1920</v>
      </c>
    </row>
    <row r="25" spans="1:7" s="224" customFormat="1" ht="129.75" customHeight="1">
      <c r="A25" s="228">
        <v>21</v>
      </c>
      <c r="B25" s="228" t="s">
        <v>129</v>
      </c>
      <c r="C25" s="228" t="s">
        <v>258</v>
      </c>
      <c r="D25" s="228" t="s">
        <v>140</v>
      </c>
      <c r="E25" s="236" t="s">
        <v>777</v>
      </c>
      <c r="F25" s="230">
        <v>1920</v>
      </c>
    </row>
    <row r="26" spans="1:7" s="224" customFormat="1" ht="110.25" customHeight="1">
      <c r="A26" s="228">
        <v>22</v>
      </c>
      <c r="B26" s="228" t="s">
        <v>409</v>
      </c>
      <c r="C26" s="228" t="s">
        <v>258</v>
      </c>
      <c r="D26" s="228" t="s">
        <v>140</v>
      </c>
      <c r="E26" s="236" t="s">
        <v>410</v>
      </c>
      <c r="F26" s="230">
        <v>1920</v>
      </c>
    </row>
    <row r="27" spans="1:7" s="241" customFormat="1" ht="105.75" customHeight="1">
      <c r="A27" s="228">
        <v>23</v>
      </c>
      <c r="B27" s="238" t="s">
        <v>408</v>
      </c>
      <c r="C27" s="237" t="s">
        <v>258</v>
      </c>
      <c r="D27" s="238" t="s">
        <v>142</v>
      </c>
      <c r="E27" s="239" t="s">
        <v>411</v>
      </c>
      <c r="F27" s="240">
        <v>1920</v>
      </c>
    </row>
    <row r="28" spans="1:7" s="224" customFormat="1" ht="19.5" customHeight="1">
      <c r="A28" s="242"/>
      <c r="B28" s="974" t="s">
        <v>391</v>
      </c>
      <c r="C28" s="975"/>
      <c r="D28" s="976"/>
      <c r="E28" s="243"/>
      <c r="F28" s="223">
        <f>SUM(F5:F27)</f>
        <v>42393</v>
      </c>
    </row>
    <row r="29" spans="1:7" s="224" customFormat="1" ht="19.5" customHeight="1">
      <c r="A29" s="244"/>
      <c r="B29" s="245"/>
      <c r="C29" s="245"/>
      <c r="D29" s="245"/>
      <c r="E29" s="977" t="s">
        <v>413</v>
      </c>
      <c r="F29" s="977"/>
    </row>
    <row r="30" spans="1:7" ht="15.75" customHeight="1">
      <c r="A30" s="969" t="s">
        <v>195</v>
      </c>
      <c r="B30" s="969"/>
      <c r="C30" s="969"/>
      <c r="D30" s="969"/>
      <c r="E30" s="969" t="s">
        <v>310</v>
      </c>
      <c r="F30" s="969"/>
      <c r="G30" s="246"/>
    </row>
    <row r="31" spans="1:7">
      <c r="A31" s="246"/>
      <c r="G31" s="246"/>
    </row>
    <row r="32" spans="1:7" ht="36" customHeight="1">
      <c r="A32" s="246"/>
      <c r="E32" s="250"/>
      <c r="F32" s="251"/>
      <c r="G32" s="246"/>
    </row>
    <row r="33" spans="1:7" ht="15.75">
      <c r="A33" s="969" t="s">
        <v>414</v>
      </c>
      <c r="B33" s="969"/>
      <c r="C33" s="969"/>
      <c r="D33" s="969"/>
      <c r="E33" s="969" t="s">
        <v>150</v>
      </c>
      <c r="F33" s="969"/>
      <c r="G33" s="246"/>
    </row>
    <row r="34" spans="1:7">
      <c r="A34" s="246"/>
      <c r="E34" s="246"/>
      <c r="F34" s="252"/>
      <c r="G34" s="246"/>
    </row>
    <row r="35" spans="1:7">
      <c r="A35" s="246"/>
      <c r="E35" s="246"/>
      <c r="F35" s="252"/>
      <c r="G35" s="246"/>
    </row>
    <row r="36" spans="1:7">
      <c r="A36" s="246"/>
      <c r="E36" s="246"/>
      <c r="F36" s="252"/>
      <c r="G36" s="246"/>
    </row>
    <row r="37" spans="1:7">
      <c r="A37" s="246"/>
      <c r="E37" s="246"/>
      <c r="F37" s="252"/>
      <c r="G37" s="246"/>
    </row>
    <row r="38" spans="1:7">
      <c r="A38" s="246"/>
      <c r="E38" s="246"/>
      <c r="F38" s="252"/>
      <c r="G38" s="246"/>
    </row>
  </sheetData>
  <mergeCells count="9">
    <mergeCell ref="A33:D33"/>
    <mergeCell ref="E30:F30"/>
    <mergeCell ref="E33:F33"/>
    <mergeCell ref="A1:D1"/>
    <mergeCell ref="A2:D2"/>
    <mergeCell ref="A3:F3"/>
    <mergeCell ref="A30:D30"/>
    <mergeCell ref="B28:D28"/>
    <mergeCell ref="E29:F29"/>
  </mergeCells>
  <pageMargins left="0.7" right="0.25" top="0.5" bottom="0.25" header="0.3" footer="0.3"/>
  <pageSetup paperSize="9" firstPageNumber="40" orientation="portrait" useFirstPageNumber="1" horizontalDpi="4294967295" verticalDpi="4294967295" r:id="rId1"/>
  <headerFooter scaleWithDoc="0">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view="pageBreakPreview" zoomScale="96" zoomScaleNormal="100" zoomScaleSheetLayoutView="96" workbookViewId="0">
      <selection activeCell="B12" sqref="B12"/>
    </sheetView>
  </sheetViews>
  <sheetFormatPr defaultRowHeight="15.75"/>
  <cols>
    <col min="1" max="1" width="4.875" style="373" customWidth="1"/>
    <col min="2" max="2" width="62.625" style="376" customWidth="1"/>
    <col min="3" max="3" width="13.375" style="373" customWidth="1"/>
    <col min="4" max="4" width="12.625" style="524" customWidth="1"/>
    <col min="5" max="5" width="11" style="373" customWidth="1"/>
    <col min="6" max="6" width="14.625" style="517" customWidth="1"/>
    <col min="7" max="7" width="12.25" style="376" customWidth="1"/>
    <col min="8" max="8" width="29.25" style="376" customWidth="1"/>
    <col min="9" max="16384" width="9" style="376"/>
  </cols>
  <sheetData>
    <row r="1" spans="1:8" ht="18.75">
      <c r="A1" s="1058" t="s">
        <v>165</v>
      </c>
      <c r="B1" s="1058"/>
      <c r="D1" s="516"/>
      <c r="G1" s="518" t="s">
        <v>92</v>
      </c>
      <c r="H1" s="519"/>
    </row>
    <row r="2" spans="1:8">
      <c r="A2" s="1059" t="s">
        <v>176</v>
      </c>
      <c r="B2" s="1059"/>
      <c r="C2" s="520"/>
      <c r="D2" s="521"/>
    </row>
    <row r="3" spans="1:8" ht="55.5" customHeight="1">
      <c r="A3" s="1007" t="s">
        <v>580</v>
      </c>
      <c r="B3" s="1008"/>
      <c r="C3" s="1008"/>
      <c r="D3" s="1008"/>
      <c r="E3" s="1008"/>
      <c r="F3" s="1008"/>
      <c r="G3" s="1008"/>
    </row>
    <row r="4" spans="1:8" ht="60" customHeight="1">
      <c r="A4" s="599" t="s">
        <v>0</v>
      </c>
      <c r="B4" s="599" t="s">
        <v>61</v>
      </c>
      <c r="C4" s="785" t="s">
        <v>201</v>
      </c>
      <c r="D4" s="787" t="s">
        <v>200</v>
      </c>
      <c r="E4" s="785" t="s">
        <v>185</v>
      </c>
      <c r="F4" s="599" t="s">
        <v>183</v>
      </c>
      <c r="G4" s="599" t="s">
        <v>6</v>
      </c>
    </row>
    <row r="5" spans="1:8" ht="24" customHeight="1">
      <c r="A5" s="599">
        <v>1</v>
      </c>
      <c r="B5" s="882" t="s">
        <v>304</v>
      </c>
      <c r="C5" s="883"/>
      <c r="D5" s="883"/>
      <c r="E5" s="884"/>
      <c r="F5" s="885">
        <f>SUM(F6:F7)</f>
        <v>30000000</v>
      </c>
      <c r="G5" s="605"/>
    </row>
    <row r="6" spans="1:8" ht="31.5" customHeight="1">
      <c r="A6" s="601">
        <v>1.1000000000000001</v>
      </c>
      <c r="B6" s="603" t="s">
        <v>601</v>
      </c>
      <c r="C6" s="859" t="s">
        <v>467</v>
      </c>
      <c r="D6" s="886">
        <v>15000000</v>
      </c>
      <c r="E6" s="601">
        <v>1</v>
      </c>
      <c r="F6" s="887">
        <f>D6*E6</f>
        <v>15000000</v>
      </c>
      <c r="G6" s="585"/>
    </row>
    <row r="7" spans="1:8" ht="24.75" customHeight="1">
      <c r="A7" s="864">
        <v>1.2</v>
      </c>
      <c r="B7" s="641" t="s">
        <v>468</v>
      </c>
      <c r="C7" s="863" t="s">
        <v>469</v>
      </c>
      <c r="D7" s="888">
        <v>15000000</v>
      </c>
      <c r="E7" s="864">
        <v>1</v>
      </c>
      <c r="F7" s="889">
        <f>D7*E7</f>
        <v>15000000</v>
      </c>
      <c r="G7" s="598"/>
    </row>
    <row r="8" spans="1:8" s="600" customFormat="1" ht="30" customHeight="1">
      <c r="A8" s="599">
        <v>2</v>
      </c>
      <c r="B8" s="1063" t="s">
        <v>305</v>
      </c>
      <c r="C8" s="1064"/>
      <c r="D8" s="1064"/>
      <c r="E8" s="1065"/>
      <c r="F8" s="885">
        <f>SUM(F9:F10)</f>
        <v>60000000</v>
      </c>
      <c r="G8" s="794"/>
    </row>
    <row r="9" spans="1:8" s="600" customFormat="1" ht="33.75" customHeight="1">
      <c r="A9" s="890">
        <v>2.1</v>
      </c>
      <c r="B9" s="891" t="s">
        <v>202</v>
      </c>
      <c r="C9" s="892" t="s">
        <v>470</v>
      </c>
      <c r="D9" s="893">
        <v>30000000</v>
      </c>
      <c r="E9" s="864">
        <v>1</v>
      </c>
      <c r="F9" s="889">
        <f>D9*E9</f>
        <v>30000000</v>
      </c>
      <c r="G9" s="715"/>
    </row>
    <row r="10" spans="1:8" ht="32.25" customHeight="1">
      <c r="A10" s="894">
        <v>2.2000000000000002</v>
      </c>
      <c r="B10" s="652" t="s">
        <v>471</v>
      </c>
      <c r="C10" s="895" t="s">
        <v>469</v>
      </c>
      <c r="D10" s="653">
        <v>30000000</v>
      </c>
      <c r="E10" s="895">
        <v>1</v>
      </c>
      <c r="F10" s="896">
        <f>D10*E10</f>
        <v>30000000</v>
      </c>
      <c r="G10" s="897"/>
    </row>
    <row r="11" spans="1:8" s="733" customFormat="1" ht="38.25" customHeight="1">
      <c r="A11" s="898">
        <v>4</v>
      </c>
      <c r="B11" s="899" t="s">
        <v>583</v>
      </c>
      <c r="C11" s="900" t="s">
        <v>306</v>
      </c>
      <c r="D11" s="901">
        <v>50000000</v>
      </c>
      <c r="E11" s="599"/>
      <c r="F11" s="885">
        <v>50000000</v>
      </c>
      <c r="G11" s="629"/>
    </row>
    <row r="12" spans="1:8" s="600" customFormat="1" ht="36.75" customHeight="1">
      <c r="A12" s="599">
        <v>5</v>
      </c>
      <c r="B12" s="629" t="s">
        <v>312</v>
      </c>
      <c r="C12" s="599" t="s">
        <v>313</v>
      </c>
      <c r="D12" s="630">
        <v>5000000</v>
      </c>
      <c r="E12" s="599">
        <v>2</v>
      </c>
      <c r="F12" s="885">
        <f>D12*E12</f>
        <v>10000000</v>
      </c>
      <c r="G12" s="794"/>
    </row>
    <row r="13" spans="1:8" ht="23.25" customHeight="1">
      <c r="A13" s="599"/>
      <c r="B13" s="1060" t="s">
        <v>184</v>
      </c>
      <c r="C13" s="1061"/>
      <c r="D13" s="1062"/>
      <c r="E13" s="599"/>
      <c r="F13" s="885">
        <f>F5+F8+F11+F12</f>
        <v>150000000</v>
      </c>
      <c r="G13" s="605"/>
    </row>
    <row r="14" spans="1:8" ht="22.5" customHeight="1">
      <c r="A14" s="1057" t="s">
        <v>472</v>
      </c>
      <c r="B14" s="1057"/>
      <c r="C14" s="1057"/>
      <c r="D14" s="1057"/>
      <c r="E14" s="1057"/>
      <c r="F14" s="1057"/>
      <c r="G14" s="1057"/>
    </row>
    <row r="15" spans="1:8" s="902" customFormat="1" ht="16.5" customHeight="1">
      <c r="E15" s="1066" t="s">
        <v>419</v>
      </c>
      <c r="F15" s="1066"/>
      <c r="G15" s="1066"/>
    </row>
    <row r="16" spans="1:8">
      <c r="A16" s="745"/>
      <c r="B16" s="903" t="s">
        <v>203</v>
      </c>
      <c r="C16" s="1051" t="s">
        <v>310</v>
      </c>
      <c r="D16" s="1051"/>
      <c r="E16" s="1051"/>
      <c r="F16" s="1051" t="s">
        <v>30</v>
      </c>
      <c r="G16" s="1051"/>
    </row>
    <row r="17" spans="1:7">
      <c r="A17" s="745"/>
      <c r="B17" s="903"/>
      <c r="C17" s="1051"/>
      <c r="D17" s="1051"/>
      <c r="E17" s="1051"/>
      <c r="F17" s="904"/>
      <c r="G17" s="903"/>
    </row>
    <row r="18" spans="1:7" ht="12.75" customHeight="1">
      <c r="A18" s="745"/>
      <c r="B18" s="903"/>
      <c r="C18" s="746"/>
      <c r="D18" s="905"/>
      <c r="E18" s="746"/>
      <c r="F18" s="904"/>
      <c r="G18" s="903"/>
    </row>
    <row r="19" spans="1:7">
      <c r="A19" s="745"/>
      <c r="B19" s="903"/>
      <c r="C19" s="746"/>
      <c r="D19" s="905"/>
      <c r="E19" s="746"/>
      <c r="F19" s="904"/>
      <c r="G19" s="903"/>
    </row>
    <row r="20" spans="1:7">
      <c r="A20" s="745"/>
      <c r="B20" s="903"/>
      <c r="C20" s="1051" t="s">
        <v>150</v>
      </c>
      <c r="D20" s="1051"/>
      <c r="E20" s="1051"/>
      <c r="F20" s="1051" t="s">
        <v>119</v>
      </c>
      <c r="G20" s="1051"/>
    </row>
  </sheetData>
  <mergeCells count="12">
    <mergeCell ref="C16:E16"/>
    <mergeCell ref="C17:E17"/>
    <mergeCell ref="C20:E20"/>
    <mergeCell ref="A14:G14"/>
    <mergeCell ref="A1:B1"/>
    <mergeCell ref="A2:B2"/>
    <mergeCell ref="A3:G3"/>
    <mergeCell ref="F16:G16"/>
    <mergeCell ref="F20:G20"/>
    <mergeCell ref="B13:D13"/>
    <mergeCell ref="B8:E8"/>
    <mergeCell ref="E15:G15"/>
  </mergeCells>
  <pageMargins left="0.45" right="0.2" top="0.75" bottom="0.25" header="0.3" footer="0.05"/>
  <pageSetup paperSize="9" firstPageNumber="57" orientation="landscape" useFirstPageNumber="1" horizontalDpi="4294967295" verticalDpi="4294967295"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view="pageBreakPreview" topLeftCell="A4" zoomScale="98" zoomScaleNormal="100" zoomScaleSheetLayoutView="98" workbookViewId="0">
      <selection activeCell="D8" sqref="D8"/>
    </sheetView>
  </sheetViews>
  <sheetFormatPr defaultRowHeight="15.75"/>
  <cols>
    <col min="1" max="1" width="3.75" style="376" customWidth="1"/>
    <col min="2" max="2" width="14.25" style="376" customWidth="1"/>
    <col min="3" max="3" width="23.125" style="376" customWidth="1"/>
    <col min="4" max="4" width="7.5" style="376" customWidth="1"/>
    <col min="5" max="5" width="10" style="376" customWidth="1"/>
    <col min="6" max="6" width="10.875" style="376" customWidth="1"/>
    <col min="7" max="7" width="12.5" style="376" customWidth="1"/>
    <col min="8" max="9" width="20.875" style="376" customWidth="1"/>
    <col min="10" max="256" width="9" style="376"/>
    <col min="257" max="257" width="3.75" style="376" customWidth="1"/>
    <col min="258" max="258" width="14.75" style="376" customWidth="1"/>
    <col min="259" max="259" width="24.5" style="376" customWidth="1"/>
    <col min="260" max="260" width="7.5" style="376" customWidth="1"/>
    <col min="261" max="261" width="14.5" style="376" customWidth="1"/>
    <col min="262" max="262" width="10.875" style="376" customWidth="1"/>
    <col min="263" max="263" width="12.5" style="376" customWidth="1"/>
    <col min="264" max="265" width="20.875" style="376" customWidth="1"/>
    <col min="266" max="512" width="9" style="376"/>
    <col min="513" max="513" width="3.75" style="376" customWidth="1"/>
    <col min="514" max="514" width="14.75" style="376" customWidth="1"/>
    <col min="515" max="515" width="24.5" style="376" customWidth="1"/>
    <col min="516" max="516" width="7.5" style="376" customWidth="1"/>
    <col min="517" max="517" width="14.5" style="376" customWidth="1"/>
    <col min="518" max="518" width="10.875" style="376" customWidth="1"/>
    <col min="519" max="519" width="12.5" style="376" customWidth="1"/>
    <col min="520" max="521" width="20.875" style="376" customWidth="1"/>
    <col min="522" max="768" width="9" style="376"/>
    <col min="769" max="769" width="3.75" style="376" customWidth="1"/>
    <col min="770" max="770" width="14.75" style="376" customWidth="1"/>
    <col min="771" max="771" width="24.5" style="376" customWidth="1"/>
    <col min="772" max="772" width="7.5" style="376" customWidth="1"/>
    <col min="773" max="773" width="14.5" style="376" customWidth="1"/>
    <col min="774" max="774" width="10.875" style="376" customWidth="1"/>
    <col min="775" max="775" width="12.5" style="376" customWidth="1"/>
    <col min="776" max="777" width="20.875" style="376" customWidth="1"/>
    <col min="778" max="1024" width="9" style="376"/>
    <col min="1025" max="1025" width="3.75" style="376" customWidth="1"/>
    <col min="1026" max="1026" width="14.75" style="376" customWidth="1"/>
    <col min="1027" max="1027" width="24.5" style="376" customWidth="1"/>
    <col min="1028" max="1028" width="7.5" style="376" customWidth="1"/>
    <col min="1029" max="1029" width="14.5" style="376" customWidth="1"/>
    <col min="1030" max="1030" width="10.875" style="376" customWidth="1"/>
    <col min="1031" max="1031" width="12.5" style="376" customWidth="1"/>
    <col min="1032" max="1033" width="20.875" style="376" customWidth="1"/>
    <col min="1034" max="1280" width="9" style="376"/>
    <col min="1281" max="1281" width="3.75" style="376" customWidth="1"/>
    <col min="1282" max="1282" width="14.75" style="376" customWidth="1"/>
    <col min="1283" max="1283" width="24.5" style="376" customWidth="1"/>
    <col min="1284" max="1284" width="7.5" style="376" customWidth="1"/>
    <col min="1285" max="1285" width="14.5" style="376" customWidth="1"/>
    <col min="1286" max="1286" width="10.875" style="376" customWidth="1"/>
    <col min="1287" max="1287" width="12.5" style="376" customWidth="1"/>
    <col min="1288" max="1289" width="20.875" style="376" customWidth="1"/>
    <col min="1290" max="1536" width="9" style="376"/>
    <col min="1537" max="1537" width="3.75" style="376" customWidth="1"/>
    <col min="1538" max="1538" width="14.75" style="376" customWidth="1"/>
    <col min="1539" max="1539" width="24.5" style="376" customWidth="1"/>
    <col min="1540" max="1540" width="7.5" style="376" customWidth="1"/>
    <col min="1541" max="1541" width="14.5" style="376" customWidth="1"/>
    <col min="1542" max="1542" width="10.875" style="376" customWidth="1"/>
    <col min="1543" max="1543" width="12.5" style="376" customWidth="1"/>
    <col min="1544" max="1545" width="20.875" style="376" customWidth="1"/>
    <col min="1546" max="1792" width="9" style="376"/>
    <col min="1793" max="1793" width="3.75" style="376" customWidth="1"/>
    <col min="1794" max="1794" width="14.75" style="376" customWidth="1"/>
    <col min="1795" max="1795" width="24.5" style="376" customWidth="1"/>
    <col min="1796" max="1796" width="7.5" style="376" customWidth="1"/>
    <col min="1797" max="1797" width="14.5" style="376" customWidth="1"/>
    <col min="1798" max="1798" width="10.875" style="376" customWidth="1"/>
    <col min="1799" max="1799" width="12.5" style="376" customWidth="1"/>
    <col min="1800" max="1801" width="20.875" style="376" customWidth="1"/>
    <col min="1802" max="2048" width="9" style="376"/>
    <col min="2049" max="2049" width="3.75" style="376" customWidth="1"/>
    <col min="2050" max="2050" width="14.75" style="376" customWidth="1"/>
    <col min="2051" max="2051" width="24.5" style="376" customWidth="1"/>
    <col min="2052" max="2052" width="7.5" style="376" customWidth="1"/>
    <col min="2053" max="2053" width="14.5" style="376" customWidth="1"/>
    <col min="2054" max="2054" width="10.875" style="376" customWidth="1"/>
    <col min="2055" max="2055" width="12.5" style="376" customWidth="1"/>
    <col min="2056" max="2057" width="20.875" style="376" customWidth="1"/>
    <col min="2058" max="2304" width="9" style="376"/>
    <col min="2305" max="2305" width="3.75" style="376" customWidth="1"/>
    <col min="2306" max="2306" width="14.75" style="376" customWidth="1"/>
    <col min="2307" max="2307" width="24.5" style="376" customWidth="1"/>
    <col min="2308" max="2308" width="7.5" style="376" customWidth="1"/>
    <col min="2309" max="2309" width="14.5" style="376" customWidth="1"/>
    <col min="2310" max="2310" width="10.875" style="376" customWidth="1"/>
    <col min="2311" max="2311" width="12.5" style="376" customWidth="1"/>
    <col min="2312" max="2313" width="20.875" style="376" customWidth="1"/>
    <col min="2314" max="2560" width="9" style="376"/>
    <col min="2561" max="2561" width="3.75" style="376" customWidth="1"/>
    <col min="2562" max="2562" width="14.75" style="376" customWidth="1"/>
    <col min="2563" max="2563" width="24.5" style="376" customWidth="1"/>
    <col min="2564" max="2564" width="7.5" style="376" customWidth="1"/>
    <col min="2565" max="2565" width="14.5" style="376" customWidth="1"/>
    <col min="2566" max="2566" width="10.875" style="376" customWidth="1"/>
    <col min="2567" max="2567" width="12.5" style="376" customWidth="1"/>
    <col min="2568" max="2569" width="20.875" style="376" customWidth="1"/>
    <col min="2570" max="2816" width="9" style="376"/>
    <col min="2817" max="2817" width="3.75" style="376" customWidth="1"/>
    <col min="2818" max="2818" width="14.75" style="376" customWidth="1"/>
    <col min="2819" max="2819" width="24.5" style="376" customWidth="1"/>
    <col min="2820" max="2820" width="7.5" style="376" customWidth="1"/>
    <col min="2821" max="2821" width="14.5" style="376" customWidth="1"/>
    <col min="2822" max="2822" width="10.875" style="376" customWidth="1"/>
    <col min="2823" max="2823" width="12.5" style="376" customWidth="1"/>
    <col min="2824" max="2825" width="20.875" style="376" customWidth="1"/>
    <col min="2826" max="3072" width="9" style="376"/>
    <col min="3073" max="3073" width="3.75" style="376" customWidth="1"/>
    <col min="3074" max="3074" width="14.75" style="376" customWidth="1"/>
    <col min="3075" max="3075" width="24.5" style="376" customWidth="1"/>
    <col min="3076" max="3076" width="7.5" style="376" customWidth="1"/>
    <col min="3077" max="3077" width="14.5" style="376" customWidth="1"/>
    <col min="3078" max="3078" width="10.875" style="376" customWidth="1"/>
    <col min="3079" max="3079" width="12.5" style="376" customWidth="1"/>
    <col min="3080" max="3081" width="20.875" style="376" customWidth="1"/>
    <col min="3082" max="3328" width="9" style="376"/>
    <col min="3329" max="3329" width="3.75" style="376" customWidth="1"/>
    <col min="3330" max="3330" width="14.75" style="376" customWidth="1"/>
    <col min="3331" max="3331" width="24.5" style="376" customWidth="1"/>
    <col min="3332" max="3332" width="7.5" style="376" customWidth="1"/>
    <col min="3333" max="3333" width="14.5" style="376" customWidth="1"/>
    <col min="3334" max="3334" width="10.875" style="376" customWidth="1"/>
    <col min="3335" max="3335" width="12.5" style="376" customWidth="1"/>
    <col min="3336" max="3337" width="20.875" style="376" customWidth="1"/>
    <col min="3338" max="3584" width="9" style="376"/>
    <col min="3585" max="3585" width="3.75" style="376" customWidth="1"/>
    <col min="3586" max="3586" width="14.75" style="376" customWidth="1"/>
    <col min="3587" max="3587" width="24.5" style="376" customWidth="1"/>
    <col min="3588" max="3588" width="7.5" style="376" customWidth="1"/>
    <col min="3589" max="3589" width="14.5" style="376" customWidth="1"/>
    <col min="3590" max="3590" width="10.875" style="376" customWidth="1"/>
    <col min="3591" max="3591" width="12.5" style="376" customWidth="1"/>
    <col min="3592" max="3593" width="20.875" style="376" customWidth="1"/>
    <col min="3594" max="3840" width="9" style="376"/>
    <col min="3841" max="3841" width="3.75" style="376" customWidth="1"/>
    <col min="3842" max="3842" width="14.75" style="376" customWidth="1"/>
    <col min="3843" max="3843" width="24.5" style="376" customWidth="1"/>
    <col min="3844" max="3844" width="7.5" style="376" customWidth="1"/>
    <col min="3845" max="3845" width="14.5" style="376" customWidth="1"/>
    <col min="3846" max="3846" width="10.875" style="376" customWidth="1"/>
    <col min="3847" max="3847" width="12.5" style="376" customWidth="1"/>
    <col min="3848" max="3849" width="20.875" style="376" customWidth="1"/>
    <col min="3850" max="4096" width="9" style="376"/>
    <col min="4097" max="4097" width="3.75" style="376" customWidth="1"/>
    <col min="4098" max="4098" width="14.75" style="376" customWidth="1"/>
    <col min="4099" max="4099" width="24.5" style="376" customWidth="1"/>
    <col min="4100" max="4100" width="7.5" style="376" customWidth="1"/>
    <col min="4101" max="4101" width="14.5" style="376" customWidth="1"/>
    <col min="4102" max="4102" width="10.875" style="376" customWidth="1"/>
    <col min="4103" max="4103" width="12.5" style="376" customWidth="1"/>
    <col min="4104" max="4105" width="20.875" style="376" customWidth="1"/>
    <col min="4106" max="4352" width="9" style="376"/>
    <col min="4353" max="4353" width="3.75" style="376" customWidth="1"/>
    <col min="4354" max="4354" width="14.75" style="376" customWidth="1"/>
    <col min="4355" max="4355" width="24.5" style="376" customWidth="1"/>
    <col min="4356" max="4356" width="7.5" style="376" customWidth="1"/>
    <col min="4357" max="4357" width="14.5" style="376" customWidth="1"/>
    <col min="4358" max="4358" width="10.875" style="376" customWidth="1"/>
    <col min="4359" max="4359" width="12.5" style="376" customWidth="1"/>
    <col min="4360" max="4361" width="20.875" style="376" customWidth="1"/>
    <col min="4362" max="4608" width="9" style="376"/>
    <col min="4609" max="4609" width="3.75" style="376" customWidth="1"/>
    <col min="4610" max="4610" width="14.75" style="376" customWidth="1"/>
    <col min="4611" max="4611" width="24.5" style="376" customWidth="1"/>
    <col min="4612" max="4612" width="7.5" style="376" customWidth="1"/>
    <col min="4613" max="4613" width="14.5" style="376" customWidth="1"/>
    <col min="4614" max="4614" width="10.875" style="376" customWidth="1"/>
    <col min="4615" max="4615" width="12.5" style="376" customWidth="1"/>
    <col min="4616" max="4617" width="20.875" style="376" customWidth="1"/>
    <col min="4618" max="4864" width="9" style="376"/>
    <col min="4865" max="4865" width="3.75" style="376" customWidth="1"/>
    <col min="4866" max="4866" width="14.75" style="376" customWidth="1"/>
    <col min="4867" max="4867" width="24.5" style="376" customWidth="1"/>
    <col min="4868" max="4868" width="7.5" style="376" customWidth="1"/>
    <col min="4869" max="4869" width="14.5" style="376" customWidth="1"/>
    <col min="4870" max="4870" width="10.875" style="376" customWidth="1"/>
    <col min="4871" max="4871" width="12.5" style="376" customWidth="1"/>
    <col min="4872" max="4873" width="20.875" style="376" customWidth="1"/>
    <col min="4874" max="5120" width="9" style="376"/>
    <col min="5121" max="5121" width="3.75" style="376" customWidth="1"/>
    <col min="5122" max="5122" width="14.75" style="376" customWidth="1"/>
    <col min="5123" max="5123" width="24.5" style="376" customWidth="1"/>
    <col min="5124" max="5124" width="7.5" style="376" customWidth="1"/>
    <col min="5125" max="5125" width="14.5" style="376" customWidth="1"/>
    <col min="5126" max="5126" width="10.875" style="376" customWidth="1"/>
    <col min="5127" max="5127" width="12.5" style="376" customWidth="1"/>
    <col min="5128" max="5129" width="20.875" style="376" customWidth="1"/>
    <col min="5130" max="5376" width="9" style="376"/>
    <col min="5377" max="5377" width="3.75" style="376" customWidth="1"/>
    <col min="5378" max="5378" width="14.75" style="376" customWidth="1"/>
    <col min="5379" max="5379" width="24.5" style="376" customWidth="1"/>
    <col min="5380" max="5380" width="7.5" style="376" customWidth="1"/>
    <col min="5381" max="5381" width="14.5" style="376" customWidth="1"/>
    <col min="5382" max="5382" width="10.875" style="376" customWidth="1"/>
    <col min="5383" max="5383" width="12.5" style="376" customWidth="1"/>
    <col min="5384" max="5385" width="20.875" style="376" customWidth="1"/>
    <col min="5386" max="5632" width="9" style="376"/>
    <col min="5633" max="5633" width="3.75" style="376" customWidth="1"/>
    <col min="5634" max="5634" width="14.75" style="376" customWidth="1"/>
    <col min="5635" max="5635" width="24.5" style="376" customWidth="1"/>
    <col min="5636" max="5636" width="7.5" style="376" customWidth="1"/>
    <col min="5637" max="5637" width="14.5" style="376" customWidth="1"/>
    <col min="5638" max="5638" width="10.875" style="376" customWidth="1"/>
    <col min="5639" max="5639" width="12.5" style="376" customWidth="1"/>
    <col min="5640" max="5641" width="20.875" style="376" customWidth="1"/>
    <col min="5642" max="5888" width="9" style="376"/>
    <col min="5889" max="5889" width="3.75" style="376" customWidth="1"/>
    <col min="5890" max="5890" width="14.75" style="376" customWidth="1"/>
    <col min="5891" max="5891" width="24.5" style="376" customWidth="1"/>
    <col min="5892" max="5892" width="7.5" style="376" customWidth="1"/>
    <col min="5893" max="5893" width="14.5" style="376" customWidth="1"/>
    <col min="5894" max="5894" width="10.875" style="376" customWidth="1"/>
    <col min="5895" max="5895" width="12.5" style="376" customWidth="1"/>
    <col min="5896" max="5897" width="20.875" style="376" customWidth="1"/>
    <col min="5898" max="6144" width="9" style="376"/>
    <col min="6145" max="6145" width="3.75" style="376" customWidth="1"/>
    <col min="6146" max="6146" width="14.75" style="376" customWidth="1"/>
    <col min="6147" max="6147" width="24.5" style="376" customWidth="1"/>
    <col min="6148" max="6148" width="7.5" style="376" customWidth="1"/>
    <col min="6149" max="6149" width="14.5" style="376" customWidth="1"/>
    <col min="6150" max="6150" width="10.875" style="376" customWidth="1"/>
    <col min="6151" max="6151" width="12.5" style="376" customWidth="1"/>
    <col min="6152" max="6153" width="20.875" style="376" customWidth="1"/>
    <col min="6154" max="6400" width="9" style="376"/>
    <col min="6401" max="6401" width="3.75" style="376" customWidth="1"/>
    <col min="6402" max="6402" width="14.75" style="376" customWidth="1"/>
    <col min="6403" max="6403" width="24.5" style="376" customWidth="1"/>
    <col min="6404" max="6404" width="7.5" style="376" customWidth="1"/>
    <col min="6405" max="6405" width="14.5" style="376" customWidth="1"/>
    <col min="6406" max="6406" width="10.875" style="376" customWidth="1"/>
    <col min="6407" max="6407" width="12.5" style="376" customWidth="1"/>
    <col min="6408" max="6409" width="20.875" style="376" customWidth="1"/>
    <col min="6410" max="6656" width="9" style="376"/>
    <col min="6657" max="6657" width="3.75" style="376" customWidth="1"/>
    <col min="6658" max="6658" width="14.75" style="376" customWidth="1"/>
    <col min="6659" max="6659" width="24.5" style="376" customWidth="1"/>
    <col min="6660" max="6660" width="7.5" style="376" customWidth="1"/>
    <col min="6661" max="6661" width="14.5" style="376" customWidth="1"/>
    <col min="6662" max="6662" width="10.875" style="376" customWidth="1"/>
    <col min="6663" max="6663" width="12.5" style="376" customWidth="1"/>
    <col min="6664" max="6665" width="20.875" style="376" customWidth="1"/>
    <col min="6666" max="6912" width="9" style="376"/>
    <col min="6913" max="6913" width="3.75" style="376" customWidth="1"/>
    <col min="6914" max="6914" width="14.75" style="376" customWidth="1"/>
    <col min="6915" max="6915" width="24.5" style="376" customWidth="1"/>
    <col min="6916" max="6916" width="7.5" style="376" customWidth="1"/>
    <col min="6917" max="6917" width="14.5" style="376" customWidth="1"/>
    <col min="6918" max="6918" width="10.875" style="376" customWidth="1"/>
    <col min="6919" max="6919" width="12.5" style="376" customWidth="1"/>
    <col min="6920" max="6921" width="20.875" style="376" customWidth="1"/>
    <col min="6922" max="7168" width="9" style="376"/>
    <col min="7169" max="7169" width="3.75" style="376" customWidth="1"/>
    <col min="7170" max="7170" width="14.75" style="376" customWidth="1"/>
    <col min="7171" max="7171" width="24.5" style="376" customWidth="1"/>
    <col min="7172" max="7172" width="7.5" style="376" customWidth="1"/>
    <col min="7173" max="7173" width="14.5" style="376" customWidth="1"/>
    <col min="7174" max="7174" width="10.875" style="376" customWidth="1"/>
    <col min="7175" max="7175" width="12.5" style="376" customWidth="1"/>
    <col min="7176" max="7177" width="20.875" style="376" customWidth="1"/>
    <col min="7178" max="7424" width="9" style="376"/>
    <col min="7425" max="7425" width="3.75" style="376" customWidth="1"/>
    <col min="7426" max="7426" width="14.75" style="376" customWidth="1"/>
    <col min="7427" max="7427" width="24.5" style="376" customWidth="1"/>
    <col min="7428" max="7428" width="7.5" style="376" customWidth="1"/>
    <col min="7429" max="7429" width="14.5" style="376" customWidth="1"/>
    <col min="7430" max="7430" width="10.875" style="376" customWidth="1"/>
    <col min="7431" max="7431" width="12.5" style="376" customWidth="1"/>
    <col min="7432" max="7433" width="20.875" style="376" customWidth="1"/>
    <col min="7434" max="7680" width="9" style="376"/>
    <col min="7681" max="7681" width="3.75" style="376" customWidth="1"/>
    <col min="7682" max="7682" width="14.75" style="376" customWidth="1"/>
    <col min="7683" max="7683" width="24.5" style="376" customWidth="1"/>
    <col min="7684" max="7684" width="7.5" style="376" customWidth="1"/>
    <col min="7685" max="7685" width="14.5" style="376" customWidth="1"/>
    <col min="7686" max="7686" width="10.875" style="376" customWidth="1"/>
    <col min="7687" max="7687" width="12.5" style="376" customWidth="1"/>
    <col min="7688" max="7689" width="20.875" style="376" customWidth="1"/>
    <col min="7690" max="7936" width="9" style="376"/>
    <col min="7937" max="7937" width="3.75" style="376" customWidth="1"/>
    <col min="7938" max="7938" width="14.75" style="376" customWidth="1"/>
    <col min="7939" max="7939" width="24.5" style="376" customWidth="1"/>
    <col min="7940" max="7940" width="7.5" style="376" customWidth="1"/>
    <col min="7941" max="7941" width="14.5" style="376" customWidth="1"/>
    <col min="7942" max="7942" width="10.875" style="376" customWidth="1"/>
    <col min="7943" max="7943" width="12.5" style="376" customWidth="1"/>
    <col min="7944" max="7945" width="20.875" style="376" customWidth="1"/>
    <col min="7946" max="8192" width="9" style="376"/>
    <col min="8193" max="8193" width="3.75" style="376" customWidth="1"/>
    <col min="8194" max="8194" width="14.75" style="376" customWidth="1"/>
    <col min="8195" max="8195" width="24.5" style="376" customWidth="1"/>
    <col min="8196" max="8196" width="7.5" style="376" customWidth="1"/>
    <col min="8197" max="8197" width="14.5" style="376" customWidth="1"/>
    <col min="8198" max="8198" width="10.875" style="376" customWidth="1"/>
    <col min="8199" max="8199" width="12.5" style="376" customWidth="1"/>
    <col min="8200" max="8201" width="20.875" style="376" customWidth="1"/>
    <col min="8202" max="8448" width="9" style="376"/>
    <col min="8449" max="8449" width="3.75" style="376" customWidth="1"/>
    <col min="8450" max="8450" width="14.75" style="376" customWidth="1"/>
    <col min="8451" max="8451" width="24.5" style="376" customWidth="1"/>
    <col min="8452" max="8452" width="7.5" style="376" customWidth="1"/>
    <col min="8453" max="8453" width="14.5" style="376" customWidth="1"/>
    <col min="8454" max="8454" width="10.875" style="376" customWidth="1"/>
    <col min="8455" max="8455" width="12.5" style="376" customWidth="1"/>
    <col min="8456" max="8457" width="20.875" style="376" customWidth="1"/>
    <col min="8458" max="8704" width="9" style="376"/>
    <col min="8705" max="8705" width="3.75" style="376" customWidth="1"/>
    <col min="8706" max="8706" width="14.75" style="376" customWidth="1"/>
    <col min="8707" max="8707" width="24.5" style="376" customWidth="1"/>
    <col min="8708" max="8708" width="7.5" style="376" customWidth="1"/>
    <col min="8709" max="8709" width="14.5" style="376" customWidth="1"/>
    <col min="8710" max="8710" width="10.875" style="376" customWidth="1"/>
    <col min="8711" max="8711" width="12.5" style="376" customWidth="1"/>
    <col min="8712" max="8713" width="20.875" style="376" customWidth="1"/>
    <col min="8714" max="8960" width="9" style="376"/>
    <col min="8961" max="8961" width="3.75" style="376" customWidth="1"/>
    <col min="8962" max="8962" width="14.75" style="376" customWidth="1"/>
    <col min="8963" max="8963" width="24.5" style="376" customWidth="1"/>
    <col min="8964" max="8964" width="7.5" style="376" customWidth="1"/>
    <col min="8965" max="8965" width="14.5" style="376" customWidth="1"/>
    <col min="8966" max="8966" width="10.875" style="376" customWidth="1"/>
    <col min="8967" max="8967" width="12.5" style="376" customWidth="1"/>
    <col min="8968" max="8969" width="20.875" style="376" customWidth="1"/>
    <col min="8970" max="9216" width="9" style="376"/>
    <col min="9217" max="9217" width="3.75" style="376" customWidth="1"/>
    <col min="9218" max="9218" width="14.75" style="376" customWidth="1"/>
    <col min="9219" max="9219" width="24.5" style="376" customWidth="1"/>
    <col min="9220" max="9220" width="7.5" style="376" customWidth="1"/>
    <col min="9221" max="9221" width="14.5" style="376" customWidth="1"/>
    <col min="9222" max="9222" width="10.875" style="376" customWidth="1"/>
    <col min="9223" max="9223" width="12.5" style="376" customWidth="1"/>
    <col min="9224" max="9225" width="20.875" style="376" customWidth="1"/>
    <col min="9226" max="9472" width="9" style="376"/>
    <col min="9473" max="9473" width="3.75" style="376" customWidth="1"/>
    <col min="9474" max="9474" width="14.75" style="376" customWidth="1"/>
    <col min="9475" max="9475" width="24.5" style="376" customWidth="1"/>
    <col min="9476" max="9476" width="7.5" style="376" customWidth="1"/>
    <col min="9477" max="9477" width="14.5" style="376" customWidth="1"/>
    <col min="9478" max="9478" width="10.875" style="376" customWidth="1"/>
    <col min="9479" max="9479" width="12.5" style="376" customWidth="1"/>
    <col min="9480" max="9481" width="20.875" style="376" customWidth="1"/>
    <col min="9482" max="9728" width="9" style="376"/>
    <col min="9729" max="9729" width="3.75" style="376" customWidth="1"/>
    <col min="9730" max="9730" width="14.75" style="376" customWidth="1"/>
    <col min="9731" max="9731" width="24.5" style="376" customWidth="1"/>
    <col min="9732" max="9732" width="7.5" style="376" customWidth="1"/>
    <col min="9733" max="9733" width="14.5" style="376" customWidth="1"/>
    <col min="9734" max="9734" width="10.875" style="376" customWidth="1"/>
    <col min="9735" max="9735" width="12.5" style="376" customWidth="1"/>
    <col min="9736" max="9737" width="20.875" style="376" customWidth="1"/>
    <col min="9738" max="9984" width="9" style="376"/>
    <col min="9985" max="9985" width="3.75" style="376" customWidth="1"/>
    <col min="9986" max="9986" width="14.75" style="376" customWidth="1"/>
    <col min="9987" max="9987" width="24.5" style="376" customWidth="1"/>
    <col min="9988" max="9988" width="7.5" style="376" customWidth="1"/>
    <col min="9989" max="9989" width="14.5" style="376" customWidth="1"/>
    <col min="9990" max="9990" width="10.875" style="376" customWidth="1"/>
    <col min="9991" max="9991" width="12.5" style="376" customWidth="1"/>
    <col min="9992" max="9993" width="20.875" style="376" customWidth="1"/>
    <col min="9994" max="10240" width="9" style="376"/>
    <col min="10241" max="10241" width="3.75" style="376" customWidth="1"/>
    <col min="10242" max="10242" width="14.75" style="376" customWidth="1"/>
    <col min="10243" max="10243" width="24.5" style="376" customWidth="1"/>
    <col min="10244" max="10244" width="7.5" style="376" customWidth="1"/>
    <col min="10245" max="10245" width="14.5" style="376" customWidth="1"/>
    <col min="10246" max="10246" width="10.875" style="376" customWidth="1"/>
    <col min="10247" max="10247" width="12.5" style="376" customWidth="1"/>
    <col min="10248" max="10249" width="20.875" style="376" customWidth="1"/>
    <col min="10250" max="10496" width="9" style="376"/>
    <col min="10497" max="10497" width="3.75" style="376" customWidth="1"/>
    <col min="10498" max="10498" width="14.75" style="376" customWidth="1"/>
    <col min="10499" max="10499" width="24.5" style="376" customWidth="1"/>
    <col min="10500" max="10500" width="7.5" style="376" customWidth="1"/>
    <col min="10501" max="10501" width="14.5" style="376" customWidth="1"/>
    <col min="10502" max="10502" width="10.875" style="376" customWidth="1"/>
    <col min="10503" max="10503" width="12.5" style="376" customWidth="1"/>
    <col min="10504" max="10505" width="20.875" style="376" customWidth="1"/>
    <col min="10506" max="10752" width="9" style="376"/>
    <col min="10753" max="10753" width="3.75" style="376" customWidth="1"/>
    <col min="10754" max="10754" width="14.75" style="376" customWidth="1"/>
    <col min="10755" max="10755" width="24.5" style="376" customWidth="1"/>
    <col min="10756" max="10756" width="7.5" style="376" customWidth="1"/>
    <col min="10757" max="10757" width="14.5" style="376" customWidth="1"/>
    <col min="10758" max="10758" width="10.875" style="376" customWidth="1"/>
    <col min="10759" max="10759" width="12.5" style="376" customWidth="1"/>
    <col min="10760" max="10761" width="20.875" style="376" customWidth="1"/>
    <col min="10762" max="11008" width="9" style="376"/>
    <col min="11009" max="11009" width="3.75" style="376" customWidth="1"/>
    <col min="11010" max="11010" width="14.75" style="376" customWidth="1"/>
    <col min="11011" max="11011" width="24.5" style="376" customWidth="1"/>
    <col min="11012" max="11012" width="7.5" style="376" customWidth="1"/>
    <col min="11013" max="11013" width="14.5" style="376" customWidth="1"/>
    <col min="11014" max="11014" width="10.875" style="376" customWidth="1"/>
    <col min="11015" max="11015" width="12.5" style="376" customWidth="1"/>
    <col min="11016" max="11017" width="20.875" style="376" customWidth="1"/>
    <col min="11018" max="11264" width="9" style="376"/>
    <col min="11265" max="11265" width="3.75" style="376" customWidth="1"/>
    <col min="11266" max="11266" width="14.75" style="376" customWidth="1"/>
    <col min="11267" max="11267" width="24.5" style="376" customWidth="1"/>
    <col min="11268" max="11268" width="7.5" style="376" customWidth="1"/>
    <col min="11269" max="11269" width="14.5" style="376" customWidth="1"/>
    <col min="11270" max="11270" width="10.875" style="376" customWidth="1"/>
    <col min="11271" max="11271" width="12.5" style="376" customWidth="1"/>
    <col min="11272" max="11273" width="20.875" style="376" customWidth="1"/>
    <col min="11274" max="11520" width="9" style="376"/>
    <col min="11521" max="11521" width="3.75" style="376" customWidth="1"/>
    <col min="11522" max="11522" width="14.75" style="376" customWidth="1"/>
    <col min="11523" max="11523" width="24.5" style="376" customWidth="1"/>
    <col min="11524" max="11524" width="7.5" style="376" customWidth="1"/>
    <col min="11525" max="11525" width="14.5" style="376" customWidth="1"/>
    <col min="11526" max="11526" width="10.875" style="376" customWidth="1"/>
    <col min="11527" max="11527" width="12.5" style="376" customWidth="1"/>
    <col min="11528" max="11529" width="20.875" style="376" customWidth="1"/>
    <col min="11530" max="11776" width="9" style="376"/>
    <col min="11777" max="11777" width="3.75" style="376" customWidth="1"/>
    <col min="11778" max="11778" width="14.75" style="376" customWidth="1"/>
    <col min="11779" max="11779" width="24.5" style="376" customWidth="1"/>
    <col min="11780" max="11780" width="7.5" style="376" customWidth="1"/>
    <col min="11781" max="11781" width="14.5" style="376" customWidth="1"/>
    <col min="11782" max="11782" width="10.875" style="376" customWidth="1"/>
    <col min="11783" max="11783" width="12.5" style="376" customWidth="1"/>
    <col min="11784" max="11785" width="20.875" style="376" customWidth="1"/>
    <col min="11786" max="12032" width="9" style="376"/>
    <col min="12033" max="12033" width="3.75" style="376" customWidth="1"/>
    <col min="12034" max="12034" width="14.75" style="376" customWidth="1"/>
    <col min="12035" max="12035" width="24.5" style="376" customWidth="1"/>
    <col min="12036" max="12036" width="7.5" style="376" customWidth="1"/>
    <col min="12037" max="12037" width="14.5" style="376" customWidth="1"/>
    <col min="12038" max="12038" width="10.875" style="376" customWidth="1"/>
    <col min="12039" max="12039" width="12.5" style="376" customWidth="1"/>
    <col min="12040" max="12041" width="20.875" style="376" customWidth="1"/>
    <col min="12042" max="12288" width="9" style="376"/>
    <col min="12289" max="12289" width="3.75" style="376" customWidth="1"/>
    <col min="12290" max="12290" width="14.75" style="376" customWidth="1"/>
    <col min="12291" max="12291" width="24.5" style="376" customWidth="1"/>
    <col min="12292" max="12292" width="7.5" style="376" customWidth="1"/>
    <col min="12293" max="12293" width="14.5" style="376" customWidth="1"/>
    <col min="12294" max="12294" width="10.875" style="376" customWidth="1"/>
    <col min="12295" max="12295" width="12.5" style="376" customWidth="1"/>
    <col min="12296" max="12297" width="20.875" style="376" customWidth="1"/>
    <col min="12298" max="12544" width="9" style="376"/>
    <col min="12545" max="12545" width="3.75" style="376" customWidth="1"/>
    <col min="12546" max="12546" width="14.75" style="376" customWidth="1"/>
    <col min="12547" max="12547" width="24.5" style="376" customWidth="1"/>
    <col min="12548" max="12548" width="7.5" style="376" customWidth="1"/>
    <col min="12549" max="12549" width="14.5" style="376" customWidth="1"/>
    <col min="12550" max="12550" width="10.875" style="376" customWidth="1"/>
    <col min="12551" max="12551" width="12.5" style="376" customWidth="1"/>
    <col min="12552" max="12553" width="20.875" style="376" customWidth="1"/>
    <col min="12554" max="12800" width="9" style="376"/>
    <col min="12801" max="12801" width="3.75" style="376" customWidth="1"/>
    <col min="12802" max="12802" width="14.75" style="376" customWidth="1"/>
    <col min="12803" max="12803" width="24.5" style="376" customWidth="1"/>
    <col min="12804" max="12804" width="7.5" style="376" customWidth="1"/>
    <col min="12805" max="12805" width="14.5" style="376" customWidth="1"/>
    <col min="12806" max="12806" width="10.875" style="376" customWidth="1"/>
    <col min="12807" max="12807" width="12.5" style="376" customWidth="1"/>
    <col min="12808" max="12809" width="20.875" style="376" customWidth="1"/>
    <col min="12810" max="13056" width="9" style="376"/>
    <col min="13057" max="13057" width="3.75" style="376" customWidth="1"/>
    <col min="13058" max="13058" width="14.75" style="376" customWidth="1"/>
    <col min="13059" max="13059" width="24.5" style="376" customWidth="1"/>
    <col min="13060" max="13060" width="7.5" style="376" customWidth="1"/>
    <col min="13061" max="13061" width="14.5" style="376" customWidth="1"/>
    <col min="13062" max="13062" width="10.875" style="376" customWidth="1"/>
    <col min="13063" max="13063" width="12.5" style="376" customWidth="1"/>
    <col min="13064" max="13065" width="20.875" style="376" customWidth="1"/>
    <col min="13066" max="13312" width="9" style="376"/>
    <col min="13313" max="13313" width="3.75" style="376" customWidth="1"/>
    <col min="13314" max="13314" width="14.75" style="376" customWidth="1"/>
    <col min="13315" max="13315" width="24.5" style="376" customWidth="1"/>
    <col min="13316" max="13316" width="7.5" style="376" customWidth="1"/>
    <col min="13317" max="13317" width="14.5" style="376" customWidth="1"/>
    <col min="13318" max="13318" width="10.875" style="376" customWidth="1"/>
    <col min="13319" max="13319" width="12.5" style="376" customWidth="1"/>
    <col min="13320" max="13321" width="20.875" style="376" customWidth="1"/>
    <col min="13322" max="13568" width="9" style="376"/>
    <col min="13569" max="13569" width="3.75" style="376" customWidth="1"/>
    <col min="13570" max="13570" width="14.75" style="376" customWidth="1"/>
    <col min="13571" max="13571" width="24.5" style="376" customWidth="1"/>
    <col min="13572" max="13572" width="7.5" style="376" customWidth="1"/>
    <col min="13573" max="13573" width="14.5" style="376" customWidth="1"/>
    <col min="13574" max="13574" width="10.875" style="376" customWidth="1"/>
    <col min="13575" max="13575" width="12.5" style="376" customWidth="1"/>
    <col min="13576" max="13577" width="20.875" style="376" customWidth="1"/>
    <col min="13578" max="13824" width="9" style="376"/>
    <col min="13825" max="13825" width="3.75" style="376" customWidth="1"/>
    <col min="13826" max="13826" width="14.75" style="376" customWidth="1"/>
    <col min="13827" max="13827" width="24.5" style="376" customWidth="1"/>
    <col min="13828" max="13828" width="7.5" style="376" customWidth="1"/>
    <col min="13829" max="13829" width="14.5" style="376" customWidth="1"/>
    <col min="13830" max="13830" width="10.875" style="376" customWidth="1"/>
    <col min="13831" max="13831" width="12.5" style="376" customWidth="1"/>
    <col min="13832" max="13833" width="20.875" style="376" customWidth="1"/>
    <col min="13834" max="14080" width="9" style="376"/>
    <col min="14081" max="14081" width="3.75" style="376" customWidth="1"/>
    <col min="14082" max="14082" width="14.75" style="376" customWidth="1"/>
    <col min="14083" max="14083" width="24.5" style="376" customWidth="1"/>
    <col min="14084" max="14084" width="7.5" style="376" customWidth="1"/>
    <col min="14085" max="14085" width="14.5" style="376" customWidth="1"/>
    <col min="14086" max="14086" width="10.875" style="376" customWidth="1"/>
    <col min="14087" max="14087" width="12.5" style="376" customWidth="1"/>
    <col min="14088" max="14089" width="20.875" style="376" customWidth="1"/>
    <col min="14090" max="14336" width="9" style="376"/>
    <col min="14337" max="14337" width="3.75" style="376" customWidth="1"/>
    <col min="14338" max="14338" width="14.75" style="376" customWidth="1"/>
    <col min="14339" max="14339" width="24.5" style="376" customWidth="1"/>
    <col min="14340" max="14340" width="7.5" style="376" customWidth="1"/>
    <col min="14341" max="14341" width="14.5" style="376" customWidth="1"/>
    <col min="14342" max="14342" width="10.875" style="376" customWidth="1"/>
    <col min="14343" max="14343" width="12.5" style="376" customWidth="1"/>
    <col min="14344" max="14345" width="20.875" style="376" customWidth="1"/>
    <col min="14346" max="14592" width="9" style="376"/>
    <col min="14593" max="14593" width="3.75" style="376" customWidth="1"/>
    <col min="14594" max="14594" width="14.75" style="376" customWidth="1"/>
    <col min="14595" max="14595" width="24.5" style="376" customWidth="1"/>
    <col min="14596" max="14596" width="7.5" style="376" customWidth="1"/>
    <col min="14597" max="14597" width="14.5" style="376" customWidth="1"/>
    <col min="14598" max="14598" width="10.875" style="376" customWidth="1"/>
    <col min="14599" max="14599" width="12.5" style="376" customWidth="1"/>
    <col min="14600" max="14601" width="20.875" style="376" customWidth="1"/>
    <col min="14602" max="14848" width="9" style="376"/>
    <col min="14849" max="14849" width="3.75" style="376" customWidth="1"/>
    <col min="14850" max="14850" width="14.75" style="376" customWidth="1"/>
    <col min="14851" max="14851" width="24.5" style="376" customWidth="1"/>
    <col min="14852" max="14852" width="7.5" style="376" customWidth="1"/>
    <col min="14853" max="14853" width="14.5" style="376" customWidth="1"/>
    <col min="14854" max="14854" width="10.875" style="376" customWidth="1"/>
    <col min="14855" max="14855" width="12.5" style="376" customWidth="1"/>
    <col min="14856" max="14857" width="20.875" style="376" customWidth="1"/>
    <col min="14858" max="15104" width="9" style="376"/>
    <col min="15105" max="15105" width="3.75" style="376" customWidth="1"/>
    <col min="15106" max="15106" width="14.75" style="376" customWidth="1"/>
    <col min="15107" max="15107" width="24.5" style="376" customWidth="1"/>
    <col min="15108" max="15108" width="7.5" style="376" customWidth="1"/>
    <col min="15109" max="15109" width="14.5" style="376" customWidth="1"/>
    <col min="15110" max="15110" width="10.875" style="376" customWidth="1"/>
    <col min="15111" max="15111" width="12.5" style="376" customWidth="1"/>
    <col min="15112" max="15113" width="20.875" style="376" customWidth="1"/>
    <col min="15114" max="15360" width="9" style="376"/>
    <col min="15361" max="15361" width="3.75" style="376" customWidth="1"/>
    <col min="15362" max="15362" width="14.75" style="376" customWidth="1"/>
    <col min="15363" max="15363" width="24.5" style="376" customWidth="1"/>
    <col min="15364" max="15364" width="7.5" style="376" customWidth="1"/>
    <col min="15365" max="15365" width="14.5" style="376" customWidth="1"/>
    <col min="15366" max="15366" width="10.875" style="376" customWidth="1"/>
    <col min="15367" max="15367" width="12.5" style="376" customWidth="1"/>
    <col min="15368" max="15369" width="20.875" style="376" customWidth="1"/>
    <col min="15370" max="15616" width="9" style="376"/>
    <col min="15617" max="15617" width="3.75" style="376" customWidth="1"/>
    <col min="15618" max="15618" width="14.75" style="376" customWidth="1"/>
    <col min="15619" max="15619" width="24.5" style="376" customWidth="1"/>
    <col min="15620" max="15620" width="7.5" style="376" customWidth="1"/>
    <col min="15621" max="15621" width="14.5" style="376" customWidth="1"/>
    <col min="15622" max="15622" width="10.875" style="376" customWidth="1"/>
    <col min="15623" max="15623" width="12.5" style="376" customWidth="1"/>
    <col min="15624" max="15625" width="20.875" style="376" customWidth="1"/>
    <col min="15626" max="15872" width="9" style="376"/>
    <col min="15873" max="15873" width="3.75" style="376" customWidth="1"/>
    <col min="15874" max="15874" width="14.75" style="376" customWidth="1"/>
    <col min="15875" max="15875" width="24.5" style="376" customWidth="1"/>
    <col min="15876" max="15876" width="7.5" style="376" customWidth="1"/>
    <col min="15877" max="15877" width="14.5" style="376" customWidth="1"/>
    <col min="15878" max="15878" width="10.875" style="376" customWidth="1"/>
    <col min="15879" max="15879" width="12.5" style="376" customWidth="1"/>
    <col min="15880" max="15881" width="20.875" style="376" customWidth="1"/>
    <col min="15882" max="16128" width="9" style="376"/>
    <col min="16129" max="16129" width="3.75" style="376" customWidth="1"/>
    <col min="16130" max="16130" width="14.75" style="376" customWidth="1"/>
    <col min="16131" max="16131" width="24.5" style="376" customWidth="1"/>
    <col min="16132" max="16132" width="7.5" style="376" customWidth="1"/>
    <col min="16133" max="16133" width="14.5" style="376" customWidth="1"/>
    <col min="16134" max="16134" width="10.875" style="376" customWidth="1"/>
    <col min="16135" max="16135" width="12.5" style="376" customWidth="1"/>
    <col min="16136" max="16137" width="20.875" style="376" customWidth="1"/>
    <col min="16138" max="16384" width="9" style="376"/>
  </cols>
  <sheetData>
    <row r="1" spans="1:8" ht="16.5">
      <c r="A1" s="1028" t="s">
        <v>2</v>
      </c>
      <c r="B1" s="1028"/>
      <c r="C1" s="1028"/>
      <c r="G1" s="525" t="s">
        <v>233</v>
      </c>
      <c r="H1" s="526"/>
    </row>
    <row r="2" spans="1:8" ht="18" customHeight="1">
      <c r="A2" s="1029" t="s">
        <v>114</v>
      </c>
      <c r="B2" s="1029"/>
      <c r="C2" s="1029"/>
    </row>
    <row r="3" spans="1:8" ht="67.5" customHeight="1">
      <c r="A3" s="1067" t="s">
        <v>584</v>
      </c>
      <c r="B3" s="1067"/>
      <c r="C3" s="1067"/>
      <c r="D3" s="1067"/>
      <c r="E3" s="1067"/>
      <c r="F3" s="1067"/>
      <c r="G3" s="1067"/>
    </row>
    <row r="4" spans="1:8" ht="43.5" customHeight="1">
      <c r="A4" s="527" t="s">
        <v>0</v>
      </c>
      <c r="B4" s="527" t="s">
        <v>100</v>
      </c>
      <c r="C4" s="527" t="s">
        <v>57</v>
      </c>
      <c r="D4" s="527" t="s">
        <v>52</v>
      </c>
      <c r="E4" s="528" t="s">
        <v>51</v>
      </c>
      <c r="F4" s="529" t="s">
        <v>106</v>
      </c>
      <c r="G4" s="528" t="s">
        <v>107</v>
      </c>
    </row>
    <row r="5" spans="1:8" ht="17.850000000000001" customHeight="1">
      <c r="A5" s="530">
        <v>1</v>
      </c>
      <c r="B5" s="531" t="s">
        <v>209</v>
      </c>
      <c r="C5" s="531" t="s">
        <v>217</v>
      </c>
      <c r="D5" s="423" t="s">
        <v>55</v>
      </c>
      <c r="E5" s="532">
        <v>50</v>
      </c>
      <c r="F5" s="533">
        <v>45000</v>
      </c>
      <c r="G5" s="534">
        <f>F5*E5</f>
        <v>2250000</v>
      </c>
    </row>
    <row r="6" spans="1:8" ht="17.850000000000001" customHeight="1">
      <c r="A6" s="535">
        <v>2</v>
      </c>
      <c r="B6" s="428" t="s">
        <v>204</v>
      </c>
      <c r="C6" s="428" t="s">
        <v>210</v>
      </c>
      <c r="D6" s="425" t="s">
        <v>55</v>
      </c>
      <c r="E6" s="394">
        <v>100</v>
      </c>
      <c r="F6" s="536">
        <v>45000</v>
      </c>
      <c r="G6" s="537">
        <f>F6*E6</f>
        <v>4500000</v>
      </c>
    </row>
    <row r="7" spans="1:8" ht="17.850000000000001" customHeight="1">
      <c r="A7" s="535">
        <v>3</v>
      </c>
      <c r="B7" s="538" t="s">
        <v>213</v>
      </c>
      <c r="C7" s="428" t="s">
        <v>207</v>
      </c>
      <c r="D7" s="425" t="s">
        <v>55</v>
      </c>
      <c r="E7" s="539">
        <v>100</v>
      </c>
      <c r="F7" s="536">
        <v>70000</v>
      </c>
      <c r="G7" s="537">
        <f t="shared" ref="G7:G20" si="0">F7*E7</f>
        <v>7000000</v>
      </c>
    </row>
    <row r="8" spans="1:8" ht="17.850000000000001" customHeight="1">
      <c r="A8" s="535">
        <v>4</v>
      </c>
      <c r="B8" s="538" t="s">
        <v>208</v>
      </c>
      <c r="C8" s="428" t="s">
        <v>211</v>
      </c>
      <c r="D8" s="425" t="s">
        <v>55</v>
      </c>
      <c r="E8" s="539">
        <v>100</v>
      </c>
      <c r="F8" s="536">
        <v>60000</v>
      </c>
      <c r="G8" s="537">
        <f t="shared" si="0"/>
        <v>6000000</v>
      </c>
    </row>
    <row r="9" spans="1:8" ht="28.5" customHeight="1">
      <c r="A9" s="535">
        <v>5</v>
      </c>
      <c r="B9" s="538" t="s">
        <v>212</v>
      </c>
      <c r="C9" s="428" t="s">
        <v>216</v>
      </c>
      <c r="D9" s="425" t="s">
        <v>55</v>
      </c>
      <c r="E9" s="539">
        <v>10</v>
      </c>
      <c r="F9" s="536">
        <v>150000</v>
      </c>
      <c r="G9" s="537">
        <f t="shared" si="0"/>
        <v>1500000</v>
      </c>
    </row>
    <row r="10" spans="1:8" ht="17.850000000000001" customHeight="1">
      <c r="A10" s="535">
        <v>6</v>
      </c>
      <c r="B10" s="538" t="s">
        <v>214</v>
      </c>
      <c r="C10" s="428" t="s">
        <v>215</v>
      </c>
      <c r="D10" s="425" t="s">
        <v>55</v>
      </c>
      <c r="E10" s="539">
        <v>100</v>
      </c>
      <c r="F10" s="536">
        <v>60000</v>
      </c>
      <c r="G10" s="537">
        <f t="shared" si="0"/>
        <v>6000000</v>
      </c>
    </row>
    <row r="11" spans="1:8" ht="17.850000000000001" customHeight="1">
      <c r="A11" s="535">
        <v>7</v>
      </c>
      <c r="B11" s="538" t="s">
        <v>218</v>
      </c>
      <c r="C11" s="428" t="s">
        <v>215</v>
      </c>
      <c r="D11" s="425" t="s">
        <v>55</v>
      </c>
      <c r="E11" s="539">
        <v>50</v>
      </c>
      <c r="F11" s="536">
        <v>70000</v>
      </c>
      <c r="G11" s="537">
        <f t="shared" si="0"/>
        <v>3500000</v>
      </c>
    </row>
    <row r="12" spans="1:8" ht="17.850000000000001" customHeight="1">
      <c r="A12" s="535">
        <v>8</v>
      </c>
      <c r="B12" s="538" t="s">
        <v>219</v>
      </c>
      <c r="C12" s="428" t="s">
        <v>220</v>
      </c>
      <c r="D12" s="425" t="s">
        <v>55</v>
      </c>
      <c r="E12" s="539">
        <v>100</v>
      </c>
      <c r="F12" s="536">
        <v>130000</v>
      </c>
      <c r="G12" s="537">
        <f t="shared" si="0"/>
        <v>13000000</v>
      </c>
    </row>
    <row r="13" spans="1:8" ht="17.850000000000001" customHeight="1">
      <c r="A13" s="535">
        <v>9</v>
      </c>
      <c r="B13" s="538" t="s">
        <v>221</v>
      </c>
      <c r="C13" s="428"/>
      <c r="D13" s="425" t="s">
        <v>55</v>
      </c>
      <c r="E13" s="539">
        <v>200</v>
      </c>
      <c r="F13" s="536">
        <v>40000</v>
      </c>
      <c r="G13" s="537">
        <f t="shared" si="0"/>
        <v>8000000</v>
      </c>
    </row>
    <row r="14" spans="1:8" ht="17.850000000000001" customHeight="1">
      <c r="A14" s="535">
        <v>10</v>
      </c>
      <c r="B14" s="538" t="s">
        <v>222</v>
      </c>
      <c r="C14" s="428" t="s">
        <v>223</v>
      </c>
      <c r="D14" s="425" t="s">
        <v>55</v>
      </c>
      <c r="E14" s="539">
        <v>200</v>
      </c>
      <c r="F14" s="536">
        <v>20000</v>
      </c>
      <c r="G14" s="537">
        <f t="shared" si="0"/>
        <v>4000000</v>
      </c>
    </row>
    <row r="15" spans="1:8" ht="17.850000000000001" customHeight="1">
      <c r="A15" s="535">
        <v>11</v>
      </c>
      <c r="B15" s="538" t="s">
        <v>224</v>
      </c>
      <c r="C15" s="428" t="s">
        <v>396</v>
      </c>
      <c r="D15" s="425" t="s">
        <v>55</v>
      </c>
      <c r="E15" s="539">
        <v>10</v>
      </c>
      <c r="F15" s="536">
        <v>300000</v>
      </c>
      <c r="G15" s="537">
        <f t="shared" si="0"/>
        <v>3000000</v>
      </c>
    </row>
    <row r="16" spans="1:8" ht="17.850000000000001" customHeight="1">
      <c r="A16" s="535">
        <v>12</v>
      </c>
      <c r="B16" s="22" t="s">
        <v>225</v>
      </c>
      <c r="C16" s="428" t="s">
        <v>226</v>
      </c>
      <c r="D16" s="425" t="s">
        <v>55</v>
      </c>
      <c r="E16" s="539">
        <v>10</v>
      </c>
      <c r="F16" s="536">
        <v>150000</v>
      </c>
      <c r="G16" s="537">
        <f t="shared" si="0"/>
        <v>1500000</v>
      </c>
    </row>
    <row r="17" spans="1:7" ht="17.850000000000001" customHeight="1">
      <c r="A17" s="535">
        <v>13</v>
      </c>
      <c r="B17" s="22" t="s">
        <v>724</v>
      </c>
      <c r="C17" s="428" t="s">
        <v>725</v>
      </c>
      <c r="D17" s="425" t="s">
        <v>726</v>
      </c>
      <c r="E17" s="539">
        <v>10</v>
      </c>
      <c r="F17" s="536">
        <v>60000</v>
      </c>
      <c r="G17" s="537">
        <f t="shared" si="0"/>
        <v>600000</v>
      </c>
    </row>
    <row r="18" spans="1:7" ht="17.850000000000001" customHeight="1">
      <c r="A18" s="535">
        <v>14</v>
      </c>
      <c r="B18" s="22" t="s">
        <v>227</v>
      </c>
      <c r="C18" s="428" t="s">
        <v>228</v>
      </c>
      <c r="D18" s="425" t="s">
        <v>55</v>
      </c>
      <c r="E18" s="539">
        <v>20</v>
      </c>
      <c r="F18" s="536">
        <v>120000</v>
      </c>
      <c r="G18" s="537">
        <f t="shared" si="0"/>
        <v>2400000</v>
      </c>
    </row>
    <row r="19" spans="1:7" ht="17.850000000000001" customHeight="1">
      <c r="A19" s="535">
        <v>15</v>
      </c>
      <c r="B19" s="27" t="s">
        <v>315</v>
      </c>
      <c r="C19" s="540" t="s">
        <v>316</v>
      </c>
      <c r="D19" s="425" t="s">
        <v>55</v>
      </c>
      <c r="E19" s="539">
        <v>20</v>
      </c>
      <c r="F19" s="536">
        <v>100000</v>
      </c>
      <c r="G19" s="537">
        <f t="shared" si="0"/>
        <v>2000000</v>
      </c>
    </row>
    <row r="20" spans="1:7" ht="17.850000000000001" customHeight="1">
      <c r="A20" s="535">
        <v>16</v>
      </c>
      <c r="B20" s="541" t="s">
        <v>229</v>
      </c>
      <c r="C20" s="542" t="s">
        <v>230</v>
      </c>
      <c r="D20" s="543" t="s">
        <v>56</v>
      </c>
      <c r="E20" s="544">
        <v>30</v>
      </c>
      <c r="F20" s="545">
        <v>15000</v>
      </c>
      <c r="G20" s="546">
        <f t="shared" si="0"/>
        <v>450000</v>
      </c>
    </row>
    <row r="21" spans="1:7" ht="27.75" customHeight="1">
      <c r="A21" s="1068" t="s">
        <v>570</v>
      </c>
      <c r="B21" s="1069"/>
      <c r="C21" s="1069"/>
      <c r="D21" s="1069"/>
      <c r="E21" s="1069"/>
      <c r="F21" s="1070"/>
      <c r="G21" s="547">
        <f>SUM(G5:G20)</f>
        <v>65700000</v>
      </c>
    </row>
    <row r="22" spans="1:7" ht="17.25" customHeight="1">
      <c r="A22" s="460"/>
      <c r="B22" s="461"/>
      <c r="C22" s="460"/>
      <c r="D22" s="1071" t="s">
        <v>419</v>
      </c>
      <c r="E22" s="1071"/>
      <c r="F22" s="1071"/>
      <c r="G22" s="1071"/>
    </row>
    <row r="23" spans="1:7" ht="22.5" customHeight="1">
      <c r="A23" s="1072" t="s">
        <v>205</v>
      </c>
      <c r="B23" s="1072"/>
      <c r="C23" s="548" t="s">
        <v>231</v>
      </c>
      <c r="D23" s="1047" t="s">
        <v>310</v>
      </c>
      <c r="E23" s="1047"/>
      <c r="F23" s="1008" t="s">
        <v>232</v>
      </c>
      <c r="G23" s="1008"/>
    </row>
    <row r="24" spans="1:7" ht="16.5">
      <c r="A24" s="522"/>
      <c r="B24" s="522"/>
      <c r="C24" s="522"/>
      <c r="D24" s="371"/>
      <c r="E24" s="371"/>
      <c r="F24" s="522"/>
      <c r="G24" s="522"/>
    </row>
    <row r="25" spans="1:7" ht="16.5">
      <c r="A25" s="522"/>
      <c r="B25" s="522"/>
      <c r="C25" s="522"/>
      <c r="D25" s="523"/>
      <c r="E25" s="523"/>
      <c r="F25" s="522"/>
      <c r="G25" s="522"/>
    </row>
    <row r="26" spans="1:7" ht="16.5">
      <c r="A26" s="522"/>
      <c r="B26" s="522"/>
      <c r="C26" s="522"/>
      <c r="D26" s="523"/>
      <c r="E26" s="523"/>
      <c r="F26" s="522"/>
      <c r="G26" s="522"/>
    </row>
    <row r="27" spans="1:7" ht="16.5">
      <c r="A27" s="522"/>
      <c r="B27" s="522"/>
      <c r="C27" s="522"/>
      <c r="D27" s="522"/>
      <c r="E27" s="522"/>
      <c r="F27" s="522"/>
      <c r="G27" s="522"/>
    </row>
    <row r="28" spans="1:7" ht="16.5">
      <c r="A28" s="522"/>
      <c r="B28" s="522"/>
      <c r="C28" s="522"/>
      <c r="D28" s="522"/>
      <c r="E28" s="522"/>
      <c r="F28" s="522"/>
      <c r="G28" s="522"/>
    </row>
    <row r="29" spans="1:7" ht="16.5">
      <c r="A29" s="522"/>
      <c r="B29" s="522"/>
      <c r="C29" s="522"/>
      <c r="D29" s="1047" t="s">
        <v>150</v>
      </c>
      <c r="E29" s="1047"/>
      <c r="F29" s="1047" t="s">
        <v>126</v>
      </c>
      <c r="G29" s="1047"/>
    </row>
    <row r="30" spans="1:7" ht="16.5">
      <c r="A30" s="371"/>
      <c r="B30" s="371"/>
      <c r="C30" s="371"/>
      <c r="D30" s="371"/>
      <c r="E30" s="371"/>
      <c r="F30" s="371"/>
      <c r="G30" s="371"/>
    </row>
    <row r="31" spans="1:7" ht="16.5">
      <c r="A31" s="371"/>
      <c r="B31" s="371"/>
      <c r="C31" s="371"/>
      <c r="D31" s="371"/>
      <c r="E31" s="371"/>
      <c r="F31" s="371"/>
      <c r="G31" s="371"/>
    </row>
    <row r="32" spans="1:7" ht="16.5">
      <c r="A32" s="371"/>
      <c r="B32" s="371"/>
      <c r="C32" s="371"/>
      <c r="D32" s="371"/>
      <c r="E32" s="371"/>
      <c r="F32" s="371"/>
      <c r="G32" s="371"/>
    </row>
    <row r="33" spans="1:7" ht="16.5">
      <c r="A33" s="371"/>
      <c r="B33" s="371"/>
      <c r="C33" s="371"/>
      <c r="D33" s="371"/>
      <c r="E33" s="371"/>
      <c r="F33" s="371"/>
      <c r="G33" s="371"/>
    </row>
  </sheetData>
  <mergeCells count="10">
    <mergeCell ref="A1:C1"/>
    <mergeCell ref="A2:C2"/>
    <mergeCell ref="D29:E29"/>
    <mergeCell ref="F29:G29"/>
    <mergeCell ref="A3:G3"/>
    <mergeCell ref="A21:F21"/>
    <mergeCell ref="F23:G23"/>
    <mergeCell ref="D23:E23"/>
    <mergeCell ref="D22:G22"/>
    <mergeCell ref="A23:B23"/>
  </mergeCells>
  <pageMargins left="1" right="0.35" top="0.5" bottom="0.5" header="0.3" footer="0.3"/>
  <pageSetup paperSize="9" firstPageNumber="58" orientation="portrait" useFirstPageNumber="1" horizontalDpi="4294967295" verticalDpi="4294967295" r:id="rId1"/>
  <headerFooter>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view="pageBreakPreview" zoomScale="106" zoomScaleNormal="100" zoomScaleSheetLayoutView="106" workbookViewId="0">
      <selection activeCell="H7" sqref="H7"/>
    </sheetView>
  </sheetViews>
  <sheetFormatPr defaultRowHeight="16.5"/>
  <cols>
    <col min="1" max="1" width="6.25" style="554" customWidth="1"/>
    <col min="2" max="2" width="29" style="554" customWidth="1"/>
    <col min="3" max="4" width="9" style="554"/>
    <col min="5" max="5" width="9.5" style="554" customWidth="1"/>
    <col min="6" max="6" width="10.375" style="554" customWidth="1"/>
    <col min="7" max="7" width="9" style="554"/>
    <col min="8" max="8" width="12.5" style="554" customWidth="1"/>
    <col min="9" max="9" width="33.25" style="554" customWidth="1"/>
    <col min="10" max="10" width="29.125" style="554" customWidth="1"/>
    <col min="11" max="11" width="8.625" style="554" customWidth="1"/>
    <col min="12" max="256" width="9" style="554"/>
    <col min="257" max="257" width="6.25" style="554" customWidth="1"/>
    <col min="258" max="258" width="29" style="554" customWidth="1"/>
    <col min="259" max="260" width="9" style="554"/>
    <col min="261" max="261" width="9.5" style="554" customWidth="1"/>
    <col min="262" max="262" width="9.25" style="554" customWidth="1"/>
    <col min="263" max="263" width="9" style="554"/>
    <col min="264" max="264" width="12.5" style="554" customWidth="1"/>
    <col min="265" max="265" width="33.25" style="554" customWidth="1"/>
    <col min="266" max="266" width="29.125" style="554" customWidth="1"/>
    <col min="267" max="267" width="8.625" style="554" customWidth="1"/>
    <col min="268" max="512" width="9" style="554"/>
    <col min="513" max="513" width="6.25" style="554" customWidth="1"/>
    <col min="514" max="514" width="29" style="554" customWidth="1"/>
    <col min="515" max="516" width="9" style="554"/>
    <col min="517" max="517" width="9.5" style="554" customWidth="1"/>
    <col min="518" max="518" width="9.25" style="554" customWidth="1"/>
    <col min="519" max="519" width="9" style="554"/>
    <col min="520" max="520" width="12.5" style="554" customWidth="1"/>
    <col min="521" max="521" width="33.25" style="554" customWidth="1"/>
    <col min="522" max="522" width="29.125" style="554" customWidth="1"/>
    <col min="523" max="523" width="8.625" style="554" customWidth="1"/>
    <col min="524" max="768" width="9" style="554"/>
    <col min="769" max="769" width="6.25" style="554" customWidth="1"/>
    <col min="770" max="770" width="29" style="554" customWidth="1"/>
    <col min="771" max="772" width="9" style="554"/>
    <col min="773" max="773" width="9.5" style="554" customWidth="1"/>
    <col min="774" max="774" width="9.25" style="554" customWidth="1"/>
    <col min="775" max="775" width="9" style="554"/>
    <col min="776" max="776" width="12.5" style="554" customWidth="1"/>
    <col min="777" max="777" width="33.25" style="554" customWidth="1"/>
    <col min="778" max="778" width="29.125" style="554" customWidth="1"/>
    <col min="779" max="779" width="8.625" style="554" customWidth="1"/>
    <col min="780" max="1024" width="9" style="554"/>
    <col min="1025" max="1025" width="6.25" style="554" customWidth="1"/>
    <col min="1026" max="1026" width="29" style="554" customWidth="1"/>
    <col min="1027" max="1028" width="9" style="554"/>
    <col min="1029" max="1029" width="9.5" style="554" customWidth="1"/>
    <col min="1030" max="1030" width="9.25" style="554" customWidth="1"/>
    <col min="1031" max="1031" width="9" style="554"/>
    <col min="1032" max="1032" width="12.5" style="554" customWidth="1"/>
    <col min="1033" max="1033" width="33.25" style="554" customWidth="1"/>
    <col min="1034" max="1034" width="29.125" style="554" customWidth="1"/>
    <col min="1035" max="1035" width="8.625" style="554" customWidth="1"/>
    <col min="1036" max="1280" width="9" style="554"/>
    <col min="1281" max="1281" width="6.25" style="554" customWidth="1"/>
    <col min="1282" max="1282" width="29" style="554" customWidth="1"/>
    <col min="1283" max="1284" width="9" style="554"/>
    <col min="1285" max="1285" width="9.5" style="554" customWidth="1"/>
    <col min="1286" max="1286" width="9.25" style="554" customWidth="1"/>
    <col min="1287" max="1287" width="9" style="554"/>
    <col min="1288" max="1288" width="12.5" style="554" customWidth="1"/>
    <col min="1289" max="1289" width="33.25" style="554" customWidth="1"/>
    <col min="1290" max="1290" width="29.125" style="554" customWidth="1"/>
    <col min="1291" max="1291" width="8.625" style="554" customWidth="1"/>
    <col min="1292" max="1536" width="9" style="554"/>
    <col min="1537" max="1537" width="6.25" style="554" customWidth="1"/>
    <col min="1538" max="1538" width="29" style="554" customWidth="1"/>
    <col min="1539" max="1540" width="9" style="554"/>
    <col min="1541" max="1541" width="9.5" style="554" customWidth="1"/>
    <col min="1542" max="1542" width="9.25" style="554" customWidth="1"/>
    <col min="1543" max="1543" width="9" style="554"/>
    <col min="1544" max="1544" width="12.5" style="554" customWidth="1"/>
    <col min="1545" max="1545" width="33.25" style="554" customWidth="1"/>
    <col min="1546" max="1546" width="29.125" style="554" customWidth="1"/>
    <col min="1547" max="1547" width="8.625" style="554" customWidth="1"/>
    <col min="1548" max="1792" width="9" style="554"/>
    <col min="1793" max="1793" width="6.25" style="554" customWidth="1"/>
    <col min="1794" max="1794" width="29" style="554" customWidth="1"/>
    <col min="1795" max="1796" width="9" style="554"/>
    <col min="1797" max="1797" width="9.5" style="554" customWidth="1"/>
    <col min="1798" max="1798" width="9.25" style="554" customWidth="1"/>
    <col min="1799" max="1799" width="9" style="554"/>
    <col min="1800" max="1800" width="12.5" style="554" customWidth="1"/>
    <col min="1801" max="1801" width="33.25" style="554" customWidth="1"/>
    <col min="1802" max="1802" width="29.125" style="554" customWidth="1"/>
    <col min="1803" max="1803" width="8.625" style="554" customWidth="1"/>
    <col min="1804" max="2048" width="9" style="554"/>
    <col min="2049" max="2049" width="6.25" style="554" customWidth="1"/>
    <col min="2050" max="2050" width="29" style="554" customWidth="1"/>
    <col min="2051" max="2052" width="9" style="554"/>
    <col min="2053" max="2053" width="9.5" style="554" customWidth="1"/>
    <col min="2054" max="2054" width="9.25" style="554" customWidth="1"/>
    <col min="2055" max="2055" width="9" style="554"/>
    <col min="2056" max="2056" width="12.5" style="554" customWidth="1"/>
    <col min="2057" max="2057" width="33.25" style="554" customWidth="1"/>
    <col min="2058" max="2058" width="29.125" style="554" customWidth="1"/>
    <col min="2059" max="2059" width="8.625" style="554" customWidth="1"/>
    <col min="2060" max="2304" width="9" style="554"/>
    <col min="2305" max="2305" width="6.25" style="554" customWidth="1"/>
    <col min="2306" max="2306" width="29" style="554" customWidth="1"/>
    <col min="2307" max="2308" width="9" style="554"/>
    <col min="2309" max="2309" width="9.5" style="554" customWidth="1"/>
    <col min="2310" max="2310" width="9.25" style="554" customWidth="1"/>
    <col min="2311" max="2311" width="9" style="554"/>
    <col min="2312" max="2312" width="12.5" style="554" customWidth="1"/>
    <col min="2313" max="2313" width="33.25" style="554" customWidth="1"/>
    <col min="2314" max="2314" width="29.125" style="554" customWidth="1"/>
    <col min="2315" max="2315" width="8.625" style="554" customWidth="1"/>
    <col min="2316" max="2560" width="9" style="554"/>
    <col min="2561" max="2561" width="6.25" style="554" customWidth="1"/>
    <col min="2562" max="2562" width="29" style="554" customWidth="1"/>
    <col min="2563" max="2564" width="9" style="554"/>
    <col min="2565" max="2565" width="9.5" style="554" customWidth="1"/>
    <col min="2566" max="2566" width="9.25" style="554" customWidth="1"/>
    <col min="2567" max="2567" width="9" style="554"/>
    <col min="2568" max="2568" width="12.5" style="554" customWidth="1"/>
    <col min="2569" max="2569" width="33.25" style="554" customWidth="1"/>
    <col min="2570" max="2570" width="29.125" style="554" customWidth="1"/>
    <col min="2571" max="2571" width="8.625" style="554" customWidth="1"/>
    <col min="2572" max="2816" width="9" style="554"/>
    <col min="2817" max="2817" width="6.25" style="554" customWidth="1"/>
    <col min="2818" max="2818" width="29" style="554" customWidth="1"/>
    <col min="2819" max="2820" width="9" style="554"/>
    <col min="2821" max="2821" width="9.5" style="554" customWidth="1"/>
    <col min="2822" max="2822" width="9.25" style="554" customWidth="1"/>
    <col min="2823" max="2823" width="9" style="554"/>
    <col min="2824" max="2824" width="12.5" style="554" customWidth="1"/>
    <col min="2825" max="2825" width="33.25" style="554" customWidth="1"/>
    <col min="2826" max="2826" width="29.125" style="554" customWidth="1"/>
    <col min="2827" max="2827" width="8.625" style="554" customWidth="1"/>
    <col min="2828" max="3072" width="9" style="554"/>
    <col min="3073" max="3073" width="6.25" style="554" customWidth="1"/>
    <col min="3074" max="3074" width="29" style="554" customWidth="1"/>
    <col min="3075" max="3076" width="9" style="554"/>
    <col min="3077" max="3077" width="9.5" style="554" customWidth="1"/>
    <col min="3078" max="3078" width="9.25" style="554" customWidth="1"/>
    <col min="3079" max="3079" width="9" style="554"/>
    <col min="3080" max="3080" width="12.5" style="554" customWidth="1"/>
    <col min="3081" max="3081" width="33.25" style="554" customWidth="1"/>
    <col min="3082" max="3082" width="29.125" style="554" customWidth="1"/>
    <col min="3083" max="3083" width="8.625" style="554" customWidth="1"/>
    <col min="3084" max="3328" width="9" style="554"/>
    <col min="3329" max="3329" width="6.25" style="554" customWidth="1"/>
    <col min="3330" max="3330" width="29" style="554" customWidth="1"/>
    <col min="3331" max="3332" width="9" style="554"/>
    <col min="3333" max="3333" width="9.5" style="554" customWidth="1"/>
    <col min="3334" max="3334" width="9.25" style="554" customWidth="1"/>
    <col min="3335" max="3335" width="9" style="554"/>
    <col min="3336" max="3336" width="12.5" style="554" customWidth="1"/>
    <col min="3337" max="3337" width="33.25" style="554" customWidth="1"/>
    <col min="3338" max="3338" width="29.125" style="554" customWidth="1"/>
    <col min="3339" max="3339" width="8.625" style="554" customWidth="1"/>
    <col min="3340" max="3584" width="9" style="554"/>
    <col min="3585" max="3585" width="6.25" style="554" customWidth="1"/>
    <col min="3586" max="3586" width="29" style="554" customWidth="1"/>
    <col min="3587" max="3588" width="9" style="554"/>
    <col min="3589" max="3589" width="9.5" style="554" customWidth="1"/>
    <col min="3590" max="3590" width="9.25" style="554" customWidth="1"/>
    <col min="3591" max="3591" width="9" style="554"/>
    <col min="3592" max="3592" width="12.5" style="554" customWidth="1"/>
    <col min="3593" max="3593" width="33.25" style="554" customWidth="1"/>
    <col min="3594" max="3594" width="29.125" style="554" customWidth="1"/>
    <col min="3595" max="3595" width="8.625" style="554" customWidth="1"/>
    <col min="3596" max="3840" width="9" style="554"/>
    <col min="3841" max="3841" width="6.25" style="554" customWidth="1"/>
    <col min="3842" max="3842" width="29" style="554" customWidth="1"/>
    <col min="3843" max="3844" width="9" style="554"/>
    <col min="3845" max="3845" width="9.5" style="554" customWidth="1"/>
    <col min="3846" max="3846" width="9.25" style="554" customWidth="1"/>
    <col min="3847" max="3847" width="9" style="554"/>
    <col min="3848" max="3848" width="12.5" style="554" customWidth="1"/>
    <col min="3849" max="3849" width="33.25" style="554" customWidth="1"/>
    <col min="3850" max="3850" width="29.125" style="554" customWidth="1"/>
    <col min="3851" max="3851" width="8.625" style="554" customWidth="1"/>
    <col min="3852" max="4096" width="9" style="554"/>
    <col min="4097" max="4097" width="6.25" style="554" customWidth="1"/>
    <col min="4098" max="4098" width="29" style="554" customWidth="1"/>
    <col min="4099" max="4100" width="9" style="554"/>
    <col min="4101" max="4101" width="9.5" style="554" customWidth="1"/>
    <col min="4102" max="4102" width="9.25" style="554" customWidth="1"/>
    <col min="4103" max="4103" width="9" style="554"/>
    <col min="4104" max="4104" width="12.5" style="554" customWidth="1"/>
    <col min="4105" max="4105" width="33.25" style="554" customWidth="1"/>
    <col min="4106" max="4106" width="29.125" style="554" customWidth="1"/>
    <col min="4107" max="4107" width="8.625" style="554" customWidth="1"/>
    <col min="4108" max="4352" width="9" style="554"/>
    <col min="4353" max="4353" width="6.25" style="554" customWidth="1"/>
    <col min="4354" max="4354" width="29" style="554" customWidth="1"/>
    <col min="4355" max="4356" width="9" style="554"/>
    <col min="4357" max="4357" width="9.5" style="554" customWidth="1"/>
    <col min="4358" max="4358" width="9.25" style="554" customWidth="1"/>
    <col min="4359" max="4359" width="9" style="554"/>
    <col min="4360" max="4360" width="12.5" style="554" customWidth="1"/>
    <col min="4361" max="4361" width="33.25" style="554" customWidth="1"/>
    <col min="4362" max="4362" width="29.125" style="554" customWidth="1"/>
    <col min="4363" max="4363" width="8.625" style="554" customWidth="1"/>
    <col min="4364" max="4608" width="9" style="554"/>
    <col min="4609" max="4609" width="6.25" style="554" customWidth="1"/>
    <col min="4610" max="4610" width="29" style="554" customWidth="1"/>
    <col min="4611" max="4612" width="9" style="554"/>
    <col min="4613" max="4613" width="9.5" style="554" customWidth="1"/>
    <col min="4614" max="4614" width="9.25" style="554" customWidth="1"/>
    <col min="4615" max="4615" width="9" style="554"/>
    <col min="4616" max="4616" width="12.5" style="554" customWidth="1"/>
    <col min="4617" max="4617" width="33.25" style="554" customWidth="1"/>
    <col min="4618" max="4618" width="29.125" style="554" customWidth="1"/>
    <col min="4619" max="4619" width="8.625" style="554" customWidth="1"/>
    <col min="4620" max="4864" width="9" style="554"/>
    <col min="4865" max="4865" width="6.25" style="554" customWidth="1"/>
    <col min="4866" max="4866" width="29" style="554" customWidth="1"/>
    <col min="4867" max="4868" width="9" style="554"/>
    <col min="4869" max="4869" width="9.5" style="554" customWidth="1"/>
    <col min="4870" max="4870" width="9.25" style="554" customWidth="1"/>
    <col min="4871" max="4871" width="9" style="554"/>
    <col min="4872" max="4872" width="12.5" style="554" customWidth="1"/>
    <col min="4873" max="4873" width="33.25" style="554" customWidth="1"/>
    <col min="4874" max="4874" width="29.125" style="554" customWidth="1"/>
    <col min="4875" max="4875" width="8.625" style="554" customWidth="1"/>
    <col min="4876" max="5120" width="9" style="554"/>
    <col min="5121" max="5121" width="6.25" style="554" customWidth="1"/>
    <col min="5122" max="5122" width="29" style="554" customWidth="1"/>
    <col min="5123" max="5124" width="9" style="554"/>
    <col min="5125" max="5125" width="9.5" style="554" customWidth="1"/>
    <col min="5126" max="5126" width="9.25" style="554" customWidth="1"/>
    <col min="5127" max="5127" width="9" style="554"/>
    <col min="5128" max="5128" width="12.5" style="554" customWidth="1"/>
    <col min="5129" max="5129" width="33.25" style="554" customWidth="1"/>
    <col min="5130" max="5130" width="29.125" style="554" customWidth="1"/>
    <col min="5131" max="5131" width="8.625" style="554" customWidth="1"/>
    <col min="5132" max="5376" width="9" style="554"/>
    <col min="5377" max="5377" width="6.25" style="554" customWidth="1"/>
    <col min="5378" max="5378" width="29" style="554" customWidth="1"/>
    <col min="5379" max="5380" width="9" style="554"/>
    <col min="5381" max="5381" width="9.5" style="554" customWidth="1"/>
    <col min="5382" max="5382" width="9.25" style="554" customWidth="1"/>
    <col min="5383" max="5383" width="9" style="554"/>
    <col min="5384" max="5384" width="12.5" style="554" customWidth="1"/>
    <col min="5385" max="5385" width="33.25" style="554" customWidth="1"/>
    <col min="5386" max="5386" width="29.125" style="554" customWidth="1"/>
    <col min="5387" max="5387" width="8.625" style="554" customWidth="1"/>
    <col min="5388" max="5632" width="9" style="554"/>
    <col min="5633" max="5633" width="6.25" style="554" customWidth="1"/>
    <col min="5634" max="5634" width="29" style="554" customWidth="1"/>
    <col min="5635" max="5636" width="9" style="554"/>
    <col min="5637" max="5637" width="9.5" style="554" customWidth="1"/>
    <col min="5638" max="5638" width="9.25" style="554" customWidth="1"/>
    <col min="5639" max="5639" width="9" style="554"/>
    <col min="5640" max="5640" width="12.5" style="554" customWidth="1"/>
    <col min="5641" max="5641" width="33.25" style="554" customWidth="1"/>
    <col min="5642" max="5642" width="29.125" style="554" customWidth="1"/>
    <col min="5643" max="5643" width="8.625" style="554" customWidth="1"/>
    <col min="5644" max="5888" width="9" style="554"/>
    <col min="5889" max="5889" width="6.25" style="554" customWidth="1"/>
    <col min="5890" max="5890" width="29" style="554" customWidth="1"/>
    <col min="5891" max="5892" width="9" style="554"/>
    <col min="5893" max="5893" width="9.5" style="554" customWidth="1"/>
    <col min="5894" max="5894" width="9.25" style="554" customWidth="1"/>
    <col min="5895" max="5895" width="9" style="554"/>
    <col min="5896" max="5896" width="12.5" style="554" customWidth="1"/>
    <col min="5897" max="5897" width="33.25" style="554" customWidth="1"/>
    <col min="5898" max="5898" width="29.125" style="554" customWidth="1"/>
    <col min="5899" max="5899" width="8.625" style="554" customWidth="1"/>
    <col min="5900" max="6144" width="9" style="554"/>
    <col min="6145" max="6145" width="6.25" style="554" customWidth="1"/>
    <col min="6146" max="6146" width="29" style="554" customWidth="1"/>
    <col min="6147" max="6148" width="9" style="554"/>
    <col min="6149" max="6149" width="9.5" style="554" customWidth="1"/>
    <col min="6150" max="6150" width="9.25" style="554" customWidth="1"/>
    <col min="6151" max="6151" width="9" style="554"/>
    <col min="6152" max="6152" width="12.5" style="554" customWidth="1"/>
    <col min="6153" max="6153" width="33.25" style="554" customWidth="1"/>
    <col min="6154" max="6154" width="29.125" style="554" customWidth="1"/>
    <col min="6155" max="6155" width="8.625" style="554" customWidth="1"/>
    <col min="6156" max="6400" width="9" style="554"/>
    <col min="6401" max="6401" width="6.25" style="554" customWidth="1"/>
    <col min="6402" max="6402" width="29" style="554" customWidth="1"/>
    <col min="6403" max="6404" width="9" style="554"/>
    <col min="6405" max="6405" width="9.5" style="554" customWidth="1"/>
    <col min="6406" max="6406" width="9.25" style="554" customWidth="1"/>
    <col min="6407" max="6407" width="9" style="554"/>
    <col min="6408" max="6408" width="12.5" style="554" customWidth="1"/>
    <col min="6409" max="6409" width="33.25" style="554" customWidth="1"/>
    <col min="6410" max="6410" width="29.125" style="554" customWidth="1"/>
    <col min="6411" max="6411" width="8.625" style="554" customWidth="1"/>
    <col min="6412" max="6656" width="9" style="554"/>
    <col min="6657" max="6657" width="6.25" style="554" customWidth="1"/>
    <col min="6658" max="6658" width="29" style="554" customWidth="1"/>
    <col min="6659" max="6660" width="9" style="554"/>
    <col min="6661" max="6661" width="9.5" style="554" customWidth="1"/>
    <col min="6662" max="6662" width="9.25" style="554" customWidth="1"/>
    <col min="6663" max="6663" width="9" style="554"/>
    <col min="6664" max="6664" width="12.5" style="554" customWidth="1"/>
    <col min="6665" max="6665" width="33.25" style="554" customWidth="1"/>
    <col min="6666" max="6666" width="29.125" style="554" customWidth="1"/>
    <col min="6667" max="6667" width="8.625" style="554" customWidth="1"/>
    <col min="6668" max="6912" width="9" style="554"/>
    <col min="6913" max="6913" width="6.25" style="554" customWidth="1"/>
    <col min="6914" max="6914" width="29" style="554" customWidth="1"/>
    <col min="6915" max="6916" width="9" style="554"/>
    <col min="6917" max="6917" width="9.5" style="554" customWidth="1"/>
    <col min="6918" max="6918" width="9.25" style="554" customWidth="1"/>
    <col min="6919" max="6919" width="9" style="554"/>
    <col min="6920" max="6920" width="12.5" style="554" customWidth="1"/>
    <col min="6921" max="6921" width="33.25" style="554" customWidth="1"/>
    <col min="6922" max="6922" width="29.125" style="554" customWidth="1"/>
    <col min="6923" max="6923" width="8.625" style="554" customWidth="1"/>
    <col min="6924" max="7168" width="9" style="554"/>
    <col min="7169" max="7169" width="6.25" style="554" customWidth="1"/>
    <col min="7170" max="7170" width="29" style="554" customWidth="1"/>
    <col min="7171" max="7172" width="9" style="554"/>
    <col min="7173" max="7173" width="9.5" style="554" customWidth="1"/>
    <col min="7174" max="7174" width="9.25" style="554" customWidth="1"/>
    <col min="7175" max="7175" width="9" style="554"/>
    <col min="7176" max="7176" width="12.5" style="554" customWidth="1"/>
    <col min="7177" max="7177" width="33.25" style="554" customWidth="1"/>
    <col min="7178" max="7178" width="29.125" style="554" customWidth="1"/>
    <col min="7179" max="7179" width="8.625" style="554" customWidth="1"/>
    <col min="7180" max="7424" width="9" style="554"/>
    <col min="7425" max="7425" width="6.25" style="554" customWidth="1"/>
    <col min="7426" max="7426" width="29" style="554" customWidth="1"/>
    <col min="7427" max="7428" width="9" style="554"/>
    <col min="7429" max="7429" width="9.5" style="554" customWidth="1"/>
    <col min="7430" max="7430" width="9.25" style="554" customWidth="1"/>
    <col min="7431" max="7431" width="9" style="554"/>
    <col min="7432" max="7432" width="12.5" style="554" customWidth="1"/>
    <col min="7433" max="7433" width="33.25" style="554" customWidth="1"/>
    <col min="7434" max="7434" width="29.125" style="554" customWidth="1"/>
    <col min="7435" max="7435" width="8.625" style="554" customWidth="1"/>
    <col min="7436" max="7680" width="9" style="554"/>
    <col min="7681" max="7681" width="6.25" style="554" customWidth="1"/>
    <col min="7682" max="7682" width="29" style="554" customWidth="1"/>
    <col min="7683" max="7684" width="9" style="554"/>
    <col min="7685" max="7685" width="9.5" style="554" customWidth="1"/>
    <col min="7686" max="7686" width="9.25" style="554" customWidth="1"/>
    <col min="7687" max="7687" width="9" style="554"/>
    <col min="7688" max="7688" width="12.5" style="554" customWidth="1"/>
    <col min="7689" max="7689" width="33.25" style="554" customWidth="1"/>
    <col min="7690" max="7690" width="29.125" style="554" customWidth="1"/>
    <col min="7691" max="7691" width="8.625" style="554" customWidth="1"/>
    <col min="7692" max="7936" width="9" style="554"/>
    <col min="7937" max="7937" width="6.25" style="554" customWidth="1"/>
    <col min="7938" max="7938" width="29" style="554" customWidth="1"/>
    <col min="7939" max="7940" width="9" style="554"/>
    <col min="7941" max="7941" width="9.5" style="554" customWidth="1"/>
    <col min="7942" max="7942" width="9.25" style="554" customWidth="1"/>
    <col min="7943" max="7943" width="9" style="554"/>
    <col min="7944" max="7944" width="12.5" style="554" customWidth="1"/>
    <col min="7945" max="7945" width="33.25" style="554" customWidth="1"/>
    <col min="7946" max="7946" width="29.125" style="554" customWidth="1"/>
    <col min="7947" max="7947" width="8.625" style="554" customWidth="1"/>
    <col min="7948" max="8192" width="9" style="554"/>
    <col min="8193" max="8193" width="6.25" style="554" customWidth="1"/>
    <col min="8194" max="8194" width="29" style="554" customWidth="1"/>
    <col min="8195" max="8196" width="9" style="554"/>
    <col min="8197" max="8197" width="9.5" style="554" customWidth="1"/>
    <col min="8198" max="8198" width="9.25" style="554" customWidth="1"/>
    <col min="8199" max="8199" width="9" style="554"/>
    <col min="8200" max="8200" width="12.5" style="554" customWidth="1"/>
    <col min="8201" max="8201" width="33.25" style="554" customWidth="1"/>
    <col min="8202" max="8202" width="29.125" style="554" customWidth="1"/>
    <col min="8203" max="8203" width="8.625" style="554" customWidth="1"/>
    <col min="8204" max="8448" width="9" style="554"/>
    <col min="8449" max="8449" width="6.25" style="554" customWidth="1"/>
    <col min="8450" max="8450" width="29" style="554" customWidth="1"/>
    <col min="8451" max="8452" width="9" style="554"/>
    <col min="8453" max="8453" width="9.5" style="554" customWidth="1"/>
    <col min="8454" max="8454" width="9.25" style="554" customWidth="1"/>
    <col min="8455" max="8455" width="9" style="554"/>
    <col min="8456" max="8456" width="12.5" style="554" customWidth="1"/>
    <col min="8457" max="8457" width="33.25" style="554" customWidth="1"/>
    <col min="8458" max="8458" width="29.125" style="554" customWidth="1"/>
    <col min="8459" max="8459" width="8.625" style="554" customWidth="1"/>
    <col min="8460" max="8704" width="9" style="554"/>
    <col min="8705" max="8705" width="6.25" style="554" customWidth="1"/>
    <col min="8706" max="8706" width="29" style="554" customWidth="1"/>
    <col min="8707" max="8708" width="9" style="554"/>
    <col min="8709" max="8709" width="9.5" style="554" customWidth="1"/>
    <col min="8710" max="8710" width="9.25" style="554" customWidth="1"/>
    <col min="8711" max="8711" width="9" style="554"/>
    <col min="8712" max="8712" width="12.5" style="554" customWidth="1"/>
    <col min="8713" max="8713" width="33.25" style="554" customWidth="1"/>
    <col min="8714" max="8714" width="29.125" style="554" customWidth="1"/>
    <col min="8715" max="8715" width="8.625" style="554" customWidth="1"/>
    <col min="8716" max="8960" width="9" style="554"/>
    <col min="8961" max="8961" width="6.25" style="554" customWidth="1"/>
    <col min="8962" max="8962" width="29" style="554" customWidth="1"/>
    <col min="8963" max="8964" width="9" style="554"/>
    <col min="8965" max="8965" width="9.5" style="554" customWidth="1"/>
    <col min="8966" max="8966" width="9.25" style="554" customWidth="1"/>
    <col min="8967" max="8967" width="9" style="554"/>
    <col min="8968" max="8968" width="12.5" style="554" customWidth="1"/>
    <col min="8969" max="8969" width="33.25" style="554" customWidth="1"/>
    <col min="8970" max="8970" width="29.125" style="554" customWidth="1"/>
    <col min="8971" max="8971" width="8.625" style="554" customWidth="1"/>
    <col min="8972" max="9216" width="9" style="554"/>
    <col min="9217" max="9217" width="6.25" style="554" customWidth="1"/>
    <col min="9218" max="9218" width="29" style="554" customWidth="1"/>
    <col min="9219" max="9220" width="9" style="554"/>
    <col min="9221" max="9221" width="9.5" style="554" customWidth="1"/>
    <col min="9222" max="9222" width="9.25" style="554" customWidth="1"/>
    <col min="9223" max="9223" width="9" style="554"/>
    <col min="9224" max="9224" width="12.5" style="554" customWidth="1"/>
    <col min="9225" max="9225" width="33.25" style="554" customWidth="1"/>
    <col min="9226" max="9226" width="29.125" style="554" customWidth="1"/>
    <col min="9227" max="9227" width="8.625" style="554" customWidth="1"/>
    <col min="9228" max="9472" width="9" style="554"/>
    <col min="9473" max="9473" width="6.25" style="554" customWidth="1"/>
    <col min="9474" max="9474" width="29" style="554" customWidth="1"/>
    <col min="9475" max="9476" width="9" style="554"/>
    <col min="9477" max="9477" width="9.5" style="554" customWidth="1"/>
    <col min="9478" max="9478" width="9.25" style="554" customWidth="1"/>
    <col min="9479" max="9479" width="9" style="554"/>
    <col min="9480" max="9480" width="12.5" style="554" customWidth="1"/>
    <col min="9481" max="9481" width="33.25" style="554" customWidth="1"/>
    <col min="9482" max="9482" width="29.125" style="554" customWidth="1"/>
    <col min="9483" max="9483" width="8.625" style="554" customWidth="1"/>
    <col min="9484" max="9728" width="9" style="554"/>
    <col min="9729" max="9729" width="6.25" style="554" customWidth="1"/>
    <col min="9730" max="9730" width="29" style="554" customWidth="1"/>
    <col min="9731" max="9732" width="9" style="554"/>
    <col min="9733" max="9733" width="9.5" style="554" customWidth="1"/>
    <col min="9734" max="9734" width="9.25" style="554" customWidth="1"/>
    <col min="9735" max="9735" width="9" style="554"/>
    <col min="9736" max="9736" width="12.5" style="554" customWidth="1"/>
    <col min="9737" max="9737" width="33.25" style="554" customWidth="1"/>
    <col min="9738" max="9738" width="29.125" style="554" customWidth="1"/>
    <col min="9739" max="9739" width="8.625" style="554" customWidth="1"/>
    <col min="9740" max="9984" width="9" style="554"/>
    <col min="9985" max="9985" width="6.25" style="554" customWidth="1"/>
    <col min="9986" max="9986" width="29" style="554" customWidth="1"/>
    <col min="9987" max="9988" width="9" style="554"/>
    <col min="9989" max="9989" width="9.5" style="554" customWidth="1"/>
    <col min="9990" max="9990" width="9.25" style="554" customWidth="1"/>
    <col min="9991" max="9991" width="9" style="554"/>
    <col min="9992" max="9992" width="12.5" style="554" customWidth="1"/>
    <col min="9993" max="9993" width="33.25" style="554" customWidth="1"/>
    <col min="9994" max="9994" width="29.125" style="554" customWidth="1"/>
    <col min="9995" max="9995" width="8.625" style="554" customWidth="1"/>
    <col min="9996" max="10240" width="9" style="554"/>
    <col min="10241" max="10241" width="6.25" style="554" customWidth="1"/>
    <col min="10242" max="10242" width="29" style="554" customWidth="1"/>
    <col min="10243" max="10244" width="9" style="554"/>
    <col min="10245" max="10245" width="9.5" style="554" customWidth="1"/>
    <col min="10246" max="10246" width="9.25" style="554" customWidth="1"/>
    <col min="10247" max="10247" width="9" style="554"/>
    <col min="10248" max="10248" width="12.5" style="554" customWidth="1"/>
    <col min="10249" max="10249" width="33.25" style="554" customWidth="1"/>
    <col min="10250" max="10250" width="29.125" style="554" customWidth="1"/>
    <col min="10251" max="10251" width="8.625" style="554" customWidth="1"/>
    <col min="10252" max="10496" width="9" style="554"/>
    <col min="10497" max="10497" width="6.25" style="554" customWidth="1"/>
    <col min="10498" max="10498" width="29" style="554" customWidth="1"/>
    <col min="10499" max="10500" width="9" style="554"/>
    <col min="10501" max="10501" width="9.5" style="554" customWidth="1"/>
    <col min="10502" max="10502" width="9.25" style="554" customWidth="1"/>
    <col min="10503" max="10503" width="9" style="554"/>
    <col min="10504" max="10504" width="12.5" style="554" customWidth="1"/>
    <col min="10505" max="10505" width="33.25" style="554" customWidth="1"/>
    <col min="10506" max="10506" width="29.125" style="554" customWidth="1"/>
    <col min="10507" max="10507" width="8.625" style="554" customWidth="1"/>
    <col min="10508" max="10752" width="9" style="554"/>
    <col min="10753" max="10753" width="6.25" style="554" customWidth="1"/>
    <col min="10754" max="10754" width="29" style="554" customWidth="1"/>
    <col min="10755" max="10756" width="9" style="554"/>
    <col min="10757" max="10757" width="9.5" style="554" customWidth="1"/>
    <col min="10758" max="10758" width="9.25" style="554" customWidth="1"/>
    <col min="10759" max="10759" width="9" style="554"/>
    <col min="10760" max="10760" width="12.5" style="554" customWidth="1"/>
    <col min="10761" max="10761" width="33.25" style="554" customWidth="1"/>
    <col min="10762" max="10762" width="29.125" style="554" customWidth="1"/>
    <col min="10763" max="10763" width="8.625" style="554" customWidth="1"/>
    <col min="10764" max="11008" width="9" style="554"/>
    <col min="11009" max="11009" width="6.25" style="554" customWidth="1"/>
    <col min="11010" max="11010" width="29" style="554" customWidth="1"/>
    <col min="11011" max="11012" width="9" style="554"/>
    <col min="11013" max="11013" width="9.5" style="554" customWidth="1"/>
    <col min="11014" max="11014" width="9.25" style="554" customWidth="1"/>
    <col min="11015" max="11015" width="9" style="554"/>
    <col min="11016" max="11016" width="12.5" style="554" customWidth="1"/>
    <col min="11017" max="11017" width="33.25" style="554" customWidth="1"/>
    <col min="11018" max="11018" width="29.125" style="554" customWidth="1"/>
    <col min="11019" max="11019" width="8.625" style="554" customWidth="1"/>
    <col min="11020" max="11264" width="9" style="554"/>
    <col min="11265" max="11265" width="6.25" style="554" customWidth="1"/>
    <col min="11266" max="11266" width="29" style="554" customWidth="1"/>
    <col min="11267" max="11268" width="9" style="554"/>
    <col min="11269" max="11269" width="9.5" style="554" customWidth="1"/>
    <col min="11270" max="11270" width="9.25" style="554" customWidth="1"/>
    <col min="11271" max="11271" width="9" style="554"/>
    <col min="11272" max="11272" width="12.5" style="554" customWidth="1"/>
    <col min="11273" max="11273" width="33.25" style="554" customWidth="1"/>
    <col min="11274" max="11274" width="29.125" style="554" customWidth="1"/>
    <col min="11275" max="11275" width="8.625" style="554" customWidth="1"/>
    <col min="11276" max="11520" width="9" style="554"/>
    <col min="11521" max="11521" width="6.25" style="554" customWidth="1"/>
    <col min="11522" max="11522" width="29" style="554" customWidth="1"/>
    <col min="11523" max="11524" width="9" style="554"/>
    <col min="11525" max="11525" width="9.5" style="554" customWidth="1"/>
    <col min="11526" max="11526" width="9.25" style="554" customWidth="1"/>
    <col min="11527" max="11527" width="9" style="554"/>
    <col min="11528" max="11528" width="12.5" style="554" customWidth="1"/>
    <col min="11529" max="11529" width="33.25" style="554" customWidth="1"/>
    <col min="11530" max="11530" width="29.125" style="554" customWidth="1"/>
    <col min="11531" max="11531" width="8.625" style="554" customWidth="1"/>
    <col min="11532" max="11776" width="9" style="554"/>
    <col min="11777" max="11777" width="6.25" style="554" customWidth="1"/>
    <col min="11778" max="11778" width="29" style="554" customWidth="1"/>
    <col min="11779" max="11780" width="9" style="554"/>
    <col min="11781" max="11781" width="9.5" style="554" customWidth="1"/>
    <col min="11782" max="11782" width="9.25" style="554" customWidth="1"/>
    <col min="11783" max="11783" width="9" style="554"/>
    <col min="11784" max="11784" width="12.5" style="554" customWidth="1"/>
    <col min="11785" max="11785" width="33.25" style="554" customWidth="1"/>
    <col min="11786" max="11786" width="29.125" style="554" customWidth="1"/>
    <col min="11787" max="11787" width="8.625" style="554" customWidth="1"/>
    <col min="11788" max="12032" width="9" style="554"/>
    <col min="12033" max="12033" width="6.25" style="554" customWidth="1"/>
    <col min="12034" max="12034" width="29" style="554" customWidth="1"/>
    <col min="12035" max="12036" width="9" style="554"/>
    <col min="12037" max="12037" width="9.5" style="554" customWidth="1"/>
    <col min="12038" max="12038" width="9.25" style="554" customWidth="1"/>
    <col min="12039" max="12039" width="9" style="554"/>
    <col min="12040" max="12040" width="12.5" style="554" customWidth="1"/>
    <col min="12041" max="12041" width="33.25" style="554" customWidth="1"/>
    <col min="12042" max="12042" width="29.125" style="554" customWidth="1"/>
    <col min="12043" max="12043" width="8.625" style="554" customWidth="1"/>
    <col min="12044" max="12288" width="9" style="554"/>
    <col min="12289" max="12289" width="6.25" style="554" customWidth="1"/>
    <col min="12290" max="12290" width="29" style="554" customWidth="1"/>
    <col min="12291" max="12292" width="9" style="554"/>
    <col min="12293" max="12293" width="9.5" style="554" customWidth="1"/>
    <col min="12294" max="12294" width="9.25" style="554" customWidth="1"/>
    <col min="12295" max="12295" width="9" style="554"/>
    <col min="12296" max="12296" width="12.5" style="554" customWidth="1"/>
    <col min="12297" max="12297" width="33.25" style="554" customWidth="1"/>
    <col min="12298" max="12298" width="29.125" style="554" customWidth="1"/>
    <col min="12299" max="12299" width="8.625" style="554" customWidth="1"/>
    <col min="12300" max="12544" width="9" style="554"/>
    <col min="12545" max="12545" width="6.25" style="554" customWidth="1"/>
    <col min="12546" max="12546" width="29" style="554" customWidth="1"/>
    <col min="12547" max="12548" width="9" style="554"/>
    <col min="12549" max="12549" width="9.5" style="554" customWidth="1"/>
    <col min="12550" max="12550" width="9.25" style="554" customWidth="1"/>
    <col min="12551" max="12551" width="9" style="554"/>
    <col min="12552" max="12552" width="12.5" style="554" customWidth="1"/>
    <col min="12553" max="12553" width="33.25" style="554" customWidth="1"/>
    <col min="12554" max="12554" width="29.125" style="554" customWidth="1"/>
    <col min="12555" max="12555" width="8.625" style="554" customWidth="1"/>
    <col min="12556" max="12800" width="9" style="554"/>
    <col min="12801" max="12801" width="6.25" style="554" customWidth="1"/>
    <col min="12802" max="12802" width="29" style="554" customWidth="1"/>
    <col min="12803" max="12804" width="9" style="554"/>
    <col min="12805" max="12805" width="9.5" style="554" customWidth="1"/>
    <col min="12806" max="12806" width="9.25" style="554" customWidth="1"/>
    <col min="12807" max="12807" width="9" style="554"/>
    <col min="12808" max="12808" width="12.5" style="554" customWidth="1"/>
    <col min="12809" max="12809" width="33.25" style="554" customWidth="1"/>
    <col min="12810" max="12810" width="29.125" style="554" customWidth="1"/>
    <col min="12811" max="12811" width="8.625" style="554" customWidth="1"/>
    <col min="12812" max="13056" width="9" style="554"/>
    <col min="13057" max="13057" width="6.25" style="554" customWidth="1"/>
    <col min="13058" max="13058" width="29" style="554" customWidth="1"/>
    <col min="13059" max="13060" width="9" style="554"/>
    <col min="13061" max="13061" width="9.5" style="554" customWidth="1"/>
    <col min="13062" max="13062" width="9.25" style="554" customWidth="1"/>
    <col min="13063" max="13063" width="9" style="554"/>
    <col min="13064" max="13064" width="12.5" style="554" customWidth="1"/>
    <col min="13065" max="13065" width="33.25" style="554" customWidth="1"/>
    <col min="13066" max="13066" width="29.125" style="554" customWidth="1"/>
    <col min="13067" max="13067" width="8.625" style="554" customWidth="1"/>
    <col min="13068" max="13312" width="9" style="554"/>
    <col min="13313" max="13313" width="6.25" style="554" customWidth="1"/>
    <col min="13314" max="13314" width="29" style="554" customWidth="1"/>
    <col min="13315" max="13316" width="9" style="554"/>
    <col min="13317" max="13317" width="9.5" style="554" customWidth="1"/>
    <col min="13318" max="13318" width="9.25" style="554" customWidth="1"/>
    <col min="13319" max="13319" width="9" style="554"/>
    <col min="13320" max="13320" width="12.5" style="554" customWidth="1"/>
    <col min="13321" max="13321" width="33.25" style="554" customWidth="1"/>
    <col min="13322" max="13322" width="29.125" style="554" customWidth="1"/>
    <col min="13323" max="13323" width="8.625" style="554" customWidth="1"/>
    <col min="13324" max="13568" width="9" style="554"/>
    <col min="13569" max="13569" width="6.25" style="554" customWidth="1"/>
    <col min="13570" max="13570" width="29" style="554" customWidth="1"/>
    <col min="13571" max="13572" width="9" style="554"/>
    <col min="13573" max="13573" width="9.5" style="554" customWidth="1"/>
    <col min="13574" max="13574" width="9.25" style="554" customWidth="1"/>
    <col min="13575" max="13575" width="9" style="554"/>
    <col min="13576" max="13576" width="12.5" style="554" customWidth="1"/>
    <col min="13577" max="13577" width="33.25" style="554" customWidth="1"/>
    <col min="13578" max="13578" width="29.125" style="554" customWidth="1"/>
    <col min="13579" max="13579" width="8.625" style="554" customWidth="1"/>
    <col min="13580" max="13824" width="9" style="554"/>
    <col min="13825" max="13825" width="6.25" style="554" customWidth="1"/>
    <col min="13826" max="13826" width="29" style="554" customWidth="1"/>
    <col min="13827" max="13828" width="9" style="554"/>
    <col min="13829" max="13829" width="9.5" style="554" customWidth="1"/>
    <col min="13830" max="13830" width="9.25" style="554" customWidth="1"/>
    <col min="13831" max="13831" width="9" style="554"/>
    <col min="13832" max="13832" width="12.5" style="554" customWidth="1"/>
    <col min="13833" max="13833" width="33.25" style="554" customWidth="1"/>
    <col min="13834" max="13834" width="29.125" style="554" customWidth="1"/>
    <col min="13835" max="13835" width="8.625" style="554" customWidth="1"/>
    <col min="13836" max="14080" width="9" style="554"/>
    <col min="14081" max="14081" width="6.25" style="554" customWidth="1"/>
    <col min="14082" max="14082" width="29" style="554" customWidth="1"/>
    <col min="14083" max="14084" width="9" style="554"/>
    <col min="14085" max="14085" width="9.5" style="554" customWidth="1"/>
    <col min="14086" max="14086" width="9.25" style="554" customWidth="1"/>
    <col min="14087" max="14087" width="9" style="554"/>
    <col min="14088" max="14088" width="12.5" style="554" customWidth="1"/>
    <col min="14089" max="14089" width="33.25" style="554" customWidth="1"/>
    <col min="14090" max="14090" width="29.125" style="554" customWidth="1"/>
    <col min="14091" max="14091" width="8.625" style="554" customWidth="1"/>
    <col min="14092" max="14336" width="9" style="554"/>
    <col min="14337" max="14337" width="6.25" style="554" customWidth="1"/>
    <col min="14338" max="14338" width="29" style="554" customWidth="1"/>
    <col min="14339" max="14340" width="9" style="554"/>
    <col min="14341" max="14341" width="9.5" style="554" customWidth="1"/>
    <col min="14342" max="14342" width="9.25" style="554" customWidth="1"/>
    <col min="14343" max="14343" width="9" style="554"/>
    <col min="14344" max="14344" width="12.5" style="554" customWidth="1"/>
    <col min="14345" max="14345" width="33.25" style="554" customWidth="1"/>
    <col min="14346" max="14346" width="29.125" style="554" customWidth="1"/>
    <col min="14347" max="14347" width="8.625" style="554" customWidth="1"/>
    <col min="14348" max="14592" width="9" style="554"/>
    <col min="14593" max="14593" width="6.25" style="554" customWidth="1"/>
    <col min="14594" max="14594" width="29" style="554" customWidth="1"/>
    <col min="14595" max="14596" width="9" style="554"/>
    <col min="14597" max="14597" width="9.5" style="554" customWidth="1"/>
    <col min="14598" max="14598" width="9.25" style="554" customWidth="1"/>
    <col min="14599" max="14599" width="9" style="554"/>
    <col min="14600" max="14600" width="12.5" style="554" customWidth="1"/>
    <col min="14601" max="14601" width="33.25" style="554" customWidth="1"/>
    <col min="14602" max="14602" width="29.125" style="554" customWidth="1"/>
    <col min="14603" max="14603" width="8.625" style="554" customWidth="1"/>
    <col min="14604" max="14848" width="9" style="554"/>
    <col min="14849" max="14849" width="6.25" style="554" customWidth="1"/>
    <col min="14850" max="14850" width="29" style="554" customWidth="1"/>
    <col min="14851" max="14852" width="9" style="554"/>
    <col min="14853" max="14853" width="9.5" style="554" customWidth="1"/>
    <col min="14854" max="14854" width="9.25" style="554" customWidth="1"/>
    <col min="14855" max="14855" width="9" style="554"/>
    <col min="14856" max="14856" width="12.5" style="554" customWidth="1"/>
    <col min="14857" max="14857" width="33.25" style="554" customWidth="1"/>
    <col min="14858" max="14858" width="29.125" style="554" customWidth="1"/>
    <col min="14859" max="14859" width="8.625" style="554" customWidth="1"/>
    <col min="14860" max="15104" width="9" style="554"/>
    <col min="15105" max="15105" width="6.25" style="554" customWidth="1"/>
    <col min="15106" max="15106" width="29" style="554" customWidth="1"/>
    <col min="15107" max="15108" width="9" style="554"/>
    <col min="15109" max="15109" width="9.5" style="554" customWidth="1"/>
    <col min="15110" max="15110" width="9.25" style="554" customWidth="1"/>
    <col min="15111" max="15111" width="9" style="554"/>
    <col min="15112" max="15112" width="12.5" style="554" customWidth="1"/>
    <col min="15113" max="15113" width="33.25" style="554" customWidth="1"/>
    <col min="15114" max="15114" width="29.125" style="554" customWidth="1"/>
    <col min="15115" max="15115" width="8.625" style="554" customWidth="1"/>
    <col min="15116" max="15360" width="9" style="554"/>
    <col min="15361" max="15361" width="6.25" style="554" customWidth="1"/>
    <col min="15362" max="15362" width="29" style="554" customWidth="1"/>
    <col min="15363" max="15364" width="9" style="554"/>
    <col min="15365" max="15365" width="9.5" style="554" customWidth="1"/>
    <col min="15366" max="15366" width="9.25" style="554" customWidth="1"/>
    <col min="15367" max="15367" width="9" style="554"/>
    <col min="15368" max="15368" width="12.5" style="554" customWidth="1"/>
    <col min="15369" max="15369" width="33.25" style="554" customWidth="1"/>
    <col min="15370" max="15370" width="29.125" style="554" customWidth="1"/>
    <col min="15371" max="15371" width="8.625" style="554" customWidth="1"/>
    <col min="15372" max="15616" width="9" style="554"/>
    <col min="15617" max="15617" width="6.25" style="554" customWidth="1"/>
    <col min="15618" max="15618" width="29" style="554" customWidth="1"/>
    <col min="15619" max="15620" width="9" style="554"/>
    <col min="15621" max="15621" width="9.5" style="554" customWidth="1"/>
    <col min="15622" max="15622" width="9.25" style="554" customWidth="1"/>
    <col min="15623" max="15623" width="9" style="554"/>
    <col min="15624" max="15624" width="12.5" style="554" customWidth="1"/>
    <col min="15625" max="15625" width="33.25" style="554" customWidth="1"/>
    <col min="15626" max="15626" width="29.125" style="554" customWidth="1"/>
    <col min="15627" max="15627" width="8.625" style="554" customWidth="1"/>
    <col min="15628" max="15872" width="9" style="554"/>
    <col min="15873" max="15873" width="6.25" style="554" customWidth="1"/>
    <col min="15874" max="15874" width="29" style="554" customWidth="1"/>
    <col min="15875" max="15876" width="9" style="554"/>
    <col min="15877" max="15877" width="9.5" style="554" customWidth="1"/>
    <col min="15878" max="15878" width="9.25" style="554" customWidth="1"/>
    <col min="15879" max="15879" width="9" style="554"/>
    <col min="15880" max="15880" width="12.5" style="554" customWidth="1"/>
    <col min="15881" max="15881" width="33.25" style="554" customWidth="1"/>
    <col min="15882" max="15882" width="29.125" style="554" customWidth="1"/>
    <col min="15883" max="15883" width="8.625" style="554" customWidth="1"/>
    <col min="15884" max="16128" width="9" style="554"/>
    <col min="16129" max="16129" width="6.25" style="554" customWidth="1"/>
    <col min="16130" max="16130" width="29" style="554" customWidth="1"/>
    <col min="16131" max="16132" width="9" style="554"/>
    <col min="16133" max="16133" width="9.5" style="554" customWidth="1"/>
    <col min="16134" max="16134" width="9.25" style="554" customWidth="1"/>
    <col min="16135" max="16135" width="9" style="554"/>
    <col min="16136" max="16136" width="12.5" style="554" customWidth="1"/>
    <col min="16137" max="16137" width="33.25" style="554" customWidth="1"/>
    <col min="16138" max="16138" width="29.125" style="554" customWidth="1"/>
    <col min="16139" max="16139" width="8.625" style="554" customWidth="1"/>
    <col min="16140" max="16384" width="9" style="554"/>
  </cols>
  <sheetData>
    <row r="1" spans="1:10">
      <c r="A1" s="1073" t="s">
        <v>2</v>
      </c>
      <c r="B1" s="1073"/>
      <c r="C1" s="549"/>
      <c r="D1" s="550"/>
      <c r="E1" s="551"/>
      <c r="F1" s="551"/>
      <c r="G1" s="551"/>
      <c r="H1" s="552"/>
      <c r="I1" s="553" t="s">
        <v>240</v>
      </c>
    </row>
    <row r="2" spans="1:10">
      <c r="A2" s="1074" t="s">
        <v>236</v>
      </c>
      <c r="B2" s="1074"/>
      <c r="C2" s="555"/>
      <c r="D2" s="555"/>
      <c r="E2" s="555"/>
      <c r="F2" s="555"/>
      <c r="G2" s="555"/>
      <c r="H2" s="556"/>
    </row>
    <row r="3" spans="1:10">
      <c r="A3" s="557"/>
      <c r="B3" s="1074" t="s">
        <v>482</v>
      </c>
      <c r="C3" s="1074"/>
      <c r="D3" s="1074"/>
      <c r="E3" s="1074"/>
      <c r="F3" s="1074"/>
      <c r="G3" s="1074"/>
      <c r="H3" s="1074"/>
      <c r="I3" s="1074"/>
    </row>
    <row r="4" spans="1:10">
      <c r="A4" s="558"/>
      <c r="B4" s="558"/>
      <c r="C4" s="558"/>
      <c r="D4" s="558"/>
      <c r="E4" s="558"/>
      <c r="F4" s="558"/>
      <c r="G4" s="558"/>
      <c r="H4" s="559"/>
    </row>
    <row r="5" spans="1:10" ht="81.75" customHeight="1">
      <c r="A5" s="750" t="s">
        <v>35</v>
      </c>
      <c r="B5" s="750" t="s">
        <v>36</v>
      </c>
      <c r="C5" s="750" t="s">
        <v>37</v>
      </c>
      <c r="D5" s="750" t="s">
        <v>4</v>
      </c>
      <c r="E5" s="750" t="s">
        <v>38</v>
      </c>
      <c r="F5" s="750" t="s">
        <v>5</v>
      </c>
      <c r="G5" s="750" t="s">
        <v>98</v>
      </c>
      <c r="H5" s="751" t="s">
        <v>39</v>
      </c>
      <c r="I5" s="750" t="s">
        <v>6</v>
      </c>
    </row>
    <row r="6" spans="1:10" ht="64.5" customHeight="1">
      <c r="A6" s="907">
        <v>1</v>
      </c>
      <c r="B6" s="908" t="s">
        <v>237</v>
      </c>
      <c r="C6" s="907" t="s">
        <v>7</v>
      </c>
      <c r="D6" s="1077" t="s">
        <v>242</v>
      </c>
      <c r="E6" s="907" t="s">
        <v>40</v>
      </c>
      <c r="F6" s="907" t="s">
        <v>317</v>
      </c>
      <c r="G6" s="1080"/>
      <c r="H6" s="757">
        <f>100000*362*3</f>
        <v>108600000</v>
      </c>
      <c r="I6" s="909" t="s">
        <v>571</v>
      </c>
    </row>
    <row r="7" spans="1:10" ht="77.25" customHeight="1">
      <c r="A7" s="910">
        <v>2</v>
      </c>
      <c r="B7" s="911" t="s">
        <v>238</v>
      </c>
      <c r="C7" s="910" t="s">
        <v>7</v>
      </c>
      <c r="D7" s="1078"/>
      <c r="E7" s="910" t="s">
        <v>40</v>
      </c>
      <c r="F7" s="910" t="s">
        <v>317</v>
      </c>
      <c r="G7" s="1081"/>
      <c r="H7" s="762">
        <f>100000*92*3</f>
        <v>27600000</v>
      </c>
      <c r="I7" s="912" t="s">
        <v>572</v>
      </c>
    </row>
    <row r="8" spans="1:10" s="371" customFormat="1" ht="28.5" customHeight="1">
      <c r="A8" s="913">
        <v>3</v>
      </c>
      <c r="B8" s="914" t="s">
        <v>573</v>
      </c>
      <c r="C8" s="913" t="s">
        <v>7</v>
      </c>
      <c r="D8" s="1079"/>
      <c r="E8" s="913" t="s">
        <v>40</v>
      </c>
      <c r="F8" s="913" t="s">
        <v>317</v>
      </c>
      <c r="G8" s="1082"/>
      <c r="H8" s="915">
        <f>12450*120*12</f>
        <v>17928000</v>
      </c>
      <c r="I8" s="916" t="s">
        <v>574</v>
      </c>
      <c r="J8" s="560"/>
    </row>
    <row r="9" spans="1:10">
      <c r="A9" s="917"/>
      <c r="B9" s="1075" t="s">
        <v>585</v>
      </c>
      <c r="C9" s="1076"/>
      <c r="D9" s="1076"/>
      <c r="E9" s="1076"/>
      <c r="F9" s="1076"/>
      <c r="G9" s="1076"/>
      <c r="H9" s="918">
        <f>SUM(H6:H8)</f>
        <v>154128000</v>
      </c>
      <c r="I9" s="919"/>
    </row>
    <row r="10" spans="1:10">
      <c r="A10" s="920"/>
      <c r="B10" s="1083" t="s">
        <v>586</v>
      </c>
      <c r="C10" s="1076"/>
      <c r="D10" s="1076"/>
      <c r="E10" s="1076"/>
      <c r="F10" s="1076"/>
      <c r="G10" s="1076"/>
      <c r="H10" s="1084"/>
      <c r="I10" s="921"/>
    </row>
    <row r="11" spans="1:10">
      <c r="A11" s="361"/>
      <c r="B11" s="363"/>
      <c r="C11" s="361"/>
      <c r="D11" s="362"/>
      <c r="E11" s="363"/>
      <c r="F11" s="363"/>
      <c r="G11" s="363"/>
      <c r="H11" s="1085" t="s">
        <v>419</v>
      </c>
      <c r="I11" s="1085"/>
    </row>
    <row r="12" spans="1:10">
      <c r="A12" s="991" t="s">
        <v>41</v>
      </c>
      <c r="B12" s="991"/>
      <c r="C12" s="991"/>
      <c r="D12" s="770" t="s">
        <v>42</v>
      </c>
      <c r="E12" s="769"/>
      <c r="F12" s="1012" t="s">
        <v>114</v>
      </c>
      <c r="G12" s="1012"/>
      <c r="H12" s="1012"/>
      <c r="I12" s="768" t="s">
        <v>30</v>
      </c>
    </row>
    <row r="13" spans="1:10">
      <c r="A13" s="768"/>
      <c r="B13" s="769"/>
      <c r="C13" s="768"/>
      <c r="D13" s="770"/>
      <c r="E13" s="771"/>
      <c r="F13" s="769"/>
      <c r="G13" s="769" t="s">
        <v>144</v>
      </c>
      <c r="H13" s="769"/>
      <c r="I13" s="768"/>
    </row>
    <row r="14" spans="1:10">
      <c r="A14" s="768"/>
      <c r="B14" s="769"/>
      <c r="C14" s="768"/>
      <c r="D14" s="770"/>
      <c r="E14" s="771"/>
      <c r="F14" s="769"/>
      <c r="G14" s="769"/>
      <c r="H14" s="769"/>
      <c r="I14" s="768"/>
    </row>
    <row r="15" spans="1:10">
      <c r="A15" s="768"/>
      <c r="B15" s="769"/>
      <c r="C15" s="768"/>
      <c r="D15" s="770"/>
      <c r="E15" s="771"/>
      <c r="F15" s="769"/>
      <c r="G15" s="769"/>
      <c r="H15" s="769"/>
      <c r="I15" s="768"/>
    </row>
    <row r="16" spans="1:10">
      <c r="A16" s="768"/>
      <c r="B16" s="769"/>
      <c r="C16" s="768"/>
      <c r="D16" s="770"/>
      <c r="E16" s="771"/>
      <c r="F16" s="769"/>
      <c r="G16" s="769"/>
      <c r="H16" s="769"/>
      <c r="I16" s="768"/>
    </row>
    <row r="17" spans="1:9">
      <c r="A17" s="768"/>
      <c r="B17" s="769"/>
      <c r="C17" s="768"/>
      <c r="D17" s="770"/>
      <c r="E17" s="769"/>
      <c r="F17" s="769"/>
      <c r="G17" s="769"/>
      <c r="H17" s="771"/>
      <c r="I17" s="769"/>
    </row>
    <row r="18" spans="1:9">
      <c r="A18" s="769"/>
      <c r="B18" s="769"/>
      <c r="C18" s="769"/>
      <c r="D18" s="770"/>
      <c r="E18" s="769"/>
      <c r="F18" s="991" t="s">
        <v>150</v>
      </c>
      <c r="G18" s="991"/>
      <c r="H18" s="991"/>
      <c r="I18" s="773" t="s">
        <v>126</v>
      </c>
    </row>
    <row r="19" spans="1:9">
      <c r="A19" s="549"/>
      <c r="B19" s="551"/>
      <c r="C19" s="549"/>
      <c r="D19" s="550"/>
      <c r="E19" s="551"/>
      <c r="F19" s="551"/>
      <c r="G19" s="551"/>
      <c r="H19" s="552"/>
      <c r="I19" s="551"/>
    </row>
  </sheetData>
  <mergeCells count="11">
    <mergeCell ref="A1:B1"/>
    <mergeCell ref="A2:B2"/>
    <mergeCell ref="B3:I3"/>
    <mergeCell ref="B9:G9"/>
    <mergeCell ref="F18:H18"/>
    <mergeCell ref="D6:D8"/>
    <mergeCell ref="G6:G8"/>
    <mergeCell ref="B10:H10"/>
    <mergeCell ref="H11:I11"/>
    <mergeCell ref="A12:C12"/>
    <mergeCell ref="F12:H12"/>
  </mergeCells>
  <pageMargins left="0.45" right="0.45" top="0.75" bottom="0.5" header="0.3" footer="0.3"/>
  <pageSetup paperSize="9" firstPageNumber="59" orientation="landscape" useFirstPageNumber="1" horizontalDpi="4294967295" verticalDpi="4294967295"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view="pageBreakPreview" topLeftCell="A13" zoomScaleNormal="100" zoomScaleSheetLayoutView="100" workbookViewId="0">
      <selection activeCell="C14" sqref="C14"/>
    </sheetView>
  </sheetViews>
  <sheetFormatPr defaultRowHeight="15.75"/>
  <cols>
    <col min="1" max="1" width="5.5" style="373" customWidth="1"/>
    <col min="2" max="2" width="23.625" style="376" customWidth="1"/>
    <col min="3" max="3" width="23.625" style="373" customWidth="1"/>
    <col min="4" max="4" width="11.875" style="373" customWidth="1"/>
    <col min="5" max="5" width="25.375" style="376" customWidth="1"/>
    <col min="6" max="16384" width="9" style="376"/>
  </cols>
  <sheetData>
    <row r="1" spans="1:5">
      <c r="A1" s="1087" t="s">
        <v>2</v>
      </c>
      <c r="B1" s="1087"/>
      <c r="C1" s="1088" t="s">
        <v>43</v>
      </c>
      <c r="D1" s="1088"/>
      <c r="E1" s="1088"/>
    </row>
    <row r="2" spans="1:5">
      <c r="A2" s="1089" t="s">
        <v>156</v>
      </c>
      <c r="B2" s="1089"/>
      <c r="C2" s="1090" t="s">
        <v>44</v>
      </c>
      <c r="D2" s="1088"/>
      <c r="E2" s="1088"/>
    </row>
    <row r="3" spans="1:5">
      <c r="A3" s="561"/>
      <c r="B3" s="561"/>
      <c r="C3" s="562"/>
      <c r="D3" s="563"/>
      <c r="E3" s="564" t="s">
        <v>64</v>
      </c>
    </row>
    <row r="4" spans="1:5">
      <c r="A4" s="1059" t="s">
        <v>473</v>
      </c>
      <c r="B4" s="1059"/>
      <c r="C4" s="1059"/>
      <c r="D4" s="1059"/>
      <c r="E4" s="1059"/>
    </row>
    <row r="6" spans="1:5" ht="30.75" customHeight="1">
      <c r="A6" s="565" t="s">
        <v>35</v>
      </c>
      <c r="B6" s="565" t="s">
        <v>248</v>
      </c>
      <c r="C6" s="565" t="s">
        <v>32</v>
      </c>
      <c r="D6" s="565" t="s">
        <v>3</v>
      </c>
      <c r="E6" s="565" t="s">
        <v>65</v>
      </c>
    </row>
    <row r="7" spans="1:5" ht="16.5" customHeight="1">
      <c r="A7" s="566"/>
      <c r="B7" s="1091" t="s">
        <v>786</v>
      </c>
      <c r="C7" s="1092"/>
      <c r="D7" s="567"/>
      <c r="E7" s="568"/>
    </row>
    <row r="8" spans="1:5" ht="17.100000000000001" customHeight="1">
      <c r="A8" s="569"/>
      <c r="B8" s="570" t="s">
        <v>480</v>
      </c>
      <c r="C8" s="571"/>
      <c r="D8" s="571"/>
      <c r="E8" s="572"/>
    </row>
    <row r="9" spans="1:5" ht="17.100000000000001" customHeight="1">
      <c r="A9" s="569"/>
      <c r="B9" s="570" t="s">
        <v>785</v>
      </c>
      <c r="C9" s="571"/>
      <c r="D9" s="571"/>
      <c r="E9" s="572"/>
    </row>
    <row r="10" spans="1:5" ht="17.100000000000001" customHeight="1">
      <c r="A10" s="569"/>
      <c r="B10" s="570" t="s">
        <v>475</v>
      </c>
      <c r="C10" s="571"/>
      <c r="D10" s="571"/>
      <c r="E10" s="572"/>
    </row>
    <row r="11" spans="1:5" ht="17.100000000000001" customHeight="1">
      <c r="A11" s="569"/>
      <c r="B11" s="570" t="s">
        <v>481</v>
      </c>
      <c r="C11" s="571"/>
      <c r="D11" s="571"/>
      <c r="E11" s="572"/>
    </row>
    <row r="12" spans="1:5" ht="17.100000000000001" customHeight="1">
      <c r="A12" s="569"/>
      <c r="B12" s="570" t="s">
        <v>477</v>
      </c>
      <c r="C12" s="571"/>
      <c r="D12" s="571"/>
      <c r="E12" s="572"/>
    </row>
    <row r="13" spans="1:5" ht="17.100000000000001" customHeight="1">
      <c r="A13" s="569"/>
      <c r="B13" s="570" t="s">
        <v>476</v>
      </c>
      <c r="C13" s="573"/>
      <c r="D13" s="571"/>
      <c r="E13" s="572"/>
    </row>
    <row r="14" spans="1:5" ht="17.100000000000001" customHeight="1">
      <c r="A14" s="574"/>
      <c r="B14" s="575" t="s">
        <v>474</v>
      </c>
      <c r="C14" s="576"/>
      <c r="D14" s="577"/>
      <c r="E14" s="578"/>
    </row>
    <row r="15" spans="1:5" ht="17.100000000000001" customHeight="1">
      <c r="A15" s="579" t="s">
        <v>23</v>
      </c>
      <c r="B15" s="580" t="s">
        <v>157</v>
      </c>
      <c r="C15" s="581"/>
      <c r="D15" s="582"/>
      <c r="E15" s="583"/>
    </row>
    <row r="16" spans="1:5" ht="17.100000000000001" customHeight="1">
      <c r="A16" s="566">
        <v>1</v>
      </c>
      <c r="B16" s="584" t="s">
        <v>117</v>
      </c>
      <c r="C16" s="567" t="s">
        <v>249</v>
      </c>
      <c r="D16" s="567" t="s">
        <v>243</v>
      </c>
      <c r="E16" s="585"/>
    </row>
    <row r="17" spans="1:5" ht="18" customHeight="1">
      <c r="A17" s="569">
        <v>2</v>
      </c>
      <c r="B17" s="586" t="s">
        <v>118</v>
      </c>
      <c r="C17" s="571" t="s">
        <v>182</v>
      </c>
      <c r="D17" s="571" t="s">
        <v>245</v>
      </c>
      <c r="E17" s="587"/>
    </row>
    <row r="18" spans="1:5" ht="17.100000000000001" customHeight="1">
      <c r="A18" s="574">
        <v>3</v>
      </c>
      <c r="B18" s="588" t="s">
        <v>402</v>
      </c>
      <c r="C18" s="571" t="s">
        <v>182</v>
      </c>
      <c r="D18" s="571" t="s">
        <v>245</v>
      </c>
      <c r="E18" s="589"/>
    </row>
    <row r="19" spans="1:5" ht="17.100000000000001" customHeight="1">
      <c r="A19" s="579" t="s">
        <v>25</v>
      </c>
      <c r="B19" s="590" t="s">
        <v>478</v>
      </c>
      <c r="C19" s="591"/>
      <c r="D19" s="591"/>
      <c r="E19" s="592"/>
    </row>
    <row r="20" spans="1:5" ht="17.100000000000001" customHeight="1">
      <c r="A20" s="593">
        <v>1</v>
      </c>
      <c r="B20" s="594" t="s">
        <v>119</v>
      </c>
      <c r="C20" s="595" t="s">
        <v>397</v>
      </c>
      <c r="D20" s="595" t="s">
        <v>245</v>
      </c>
      <c r="E20" s="585" t="s">
        <v>770</v>
      </c>
    </row>
    <row r="21" spans="1:5" ht="17.100000000000001" customHeight="1">
      <c r="A21" s="569">
        <v>2</v>
      </c>
      <c r="B21" s="586" t="s">
        <v>120</v>
      </c>
      <c r="C21" s="596" t="s">
        <v>139</v>
      </c>
      <c r="D21" s="571" t="s">
        <v>244</v>
      </c>
      <c r="E21" s="597" t="s">
        <v>771</v>
      </c>
    </row>
    <row r="22" spans="1:5" ht="17.100000000000001" customHeight="1">
      <c r="A22" s="569">
        <v>3</v>
      </c>
      <c r="B22" s="586" t="s">
        <v>121</v>
      </c>
      <c r="C22" s="596" t="s">
        <v>138</v>
      </c>
      <c r="D22" s="571" t="s">
        <v>244</v>
      </c>
      <c r="E22" s="597" t="s">
        <v>771</v>
      </c>
    </row>
    <row r="23" spans="1:5" ht="17.100000000000001" customHeight="1">
      <c r="A23" s="569">
        <v>4</v>
      </c>
      <c r="B23" s="586" t="s">
        <v>122</v>
      </c>
      <c r="C23" s="596" t="s">
        <v>138</v>
      </c>
      <c r="D23" s="571" t="s">
        <v>244</v>
      </c>
      <c r="E23" s="598" t="s">
        <v>769</v>
      </c>
    </row>
    <row r="24" spans="1:5" ht="17.100000000000001" customHeight="1">
      <c r="A24" s="569">
        <v>5</v>
      </c>
      <c r="B24" s="586" t="s">
        <v>405</v>
      </c>
      <c r="C24" s="596" t="s">
        <v>138</v>
      </c>
      <c r="D24" s="571" t="s">
        <v>244</v>
      </c>
      <c r="E24" s="598" t="s">
        <v>756</v>
      </c>
    </row>
    <row r="25" spans="1:5" ht="17.100000000000001" customHeight="1">
      <c r="A25" s="569">
        <v>6</v>
      </c>
      <c r="B25" s="586" t="s">
        <v>135</v>
      </c>
      <c r="C25" s="596" t="s">
        <v>138</v>
      </c>
      <c r="D25" s="571" t="s">
        <v>244</v>
      </c>
      <c r="E25" s="598" t="s">
        <v>769</v>
      </c>
    </row>
    <row r="26" spans="1:5" ht="17.100000000000001" customHeight="1">
      <c r="A26" s="569">
        <v>7</v>
      </c>
      <c r="B26" s="586" t="s">
        <v>125</v>
      </c>
      <c r="C26" s="596" t="s">
        <v>138</v>
      </c>
      <c r="D26" s="571" t="s">
        <v>244</v>
      </c>
      <c r="E26" s="598" t="s">
        <v>756</v>
      </c>
    </row>
    <row r="27" spans="1:5" s="600" customFormat="1" ht="17.100000000000001" customHeight="1">
      <c r="A27" s="599" t="s">
        <v>26</v>
      </c>
      <c r="B27" s="1093" t="s">
        <v>783</v>
      </c>
      <c r="C27" s="1094"/>
      <c r="D27" s="1094"/>
      <c r="E27" s="1095"/>
    </row>
    <row r="28" spans="1:5" s="600" customFormat="1" ht="18.75" customHeight="1">
      <c r="A28" s="601">
        <v>1</v>
      </c>
      <c r="B28" s="602" t="s">
        <v>131</v>
      </c>
      <c r="C28" s="603" t="s">
        <v>398</v>
      </c>
      <c r="D28" s="601" t="s">
        <v>245</v>
      </c>
      <c r="E28" s="604" t="s">
        <v>772</v>
      </c>
    </row>
    <row r="29" spans="1:5" s="600" customFormat="1" ht="17.100000000000001" customHeight="1">
      <c r="A29" s="569">
        <v>2</v>
      </c>
      <c r="B29" s="586" t="s">
        <v>133</v>
      </c>
      <c r="C29" s="569" t="s">
        <v>140</v>
      </c>
      <c r="D29" s="569" t="s">
        <v>245</v>
      </c>
      <c r="E29" s="598" t="s">
        <v>769</v>
      </c>
    </row>
    <row r="30" spans="1:5" s="600" customFormat="1" ht="17.100000000000001" customHeight="1">
      <c r="A30" s="569">
        <v>3</v>
      </c>
      <c r="B30" s="586" t="s">
        <v>132</v>
      </c>
      <c r="C30" s="569" t="s">
        <v>141</v>
      </c>
      <c r="D30" s="569" t="s">
        <v>245</v>
      </c>
      <c r="E30" s="597" t="s">
        <v>771</v>
      </c>
    </row>
    <row r="31" spans="1:5" s="600" customFormat="1" ht="17.100000000000001" customHeight="1">
      <c r="A31" s="569">
        <v>4</v>
      </c>
      <c r="B31" s="586" t="s">
        <v>314</v>
      </c>
      <c r="C31" s="569" t="s">
        <v>137</v>
      </c>
      <c r="D31" s="569" t="s">
        <v>245</v>
      </c>
      <c r="E31" s="597" t="s">
        <v>771</v>
      </c>
    </row>
    <row r="32" spans="1:5" ht="17.100000000000001" customHeight="1">
      <c r="A32" s="569">
        <v>5</v>
      </c>
      <c r="B32" s="586" t="s">
        <v>123</v>
      </c>
      <c r="C32" s="596" t="s">
        <v>138</v>
      </c>
      <c r="D32" s="569" t="s">
        <v>245</v>
      </c>
      <c r="E32" s="598"/>
    </row>
    <row r="33" spans="1:5" ht="17.100000000000001" customHeight="1">
      <c r="A33" s="569">
        <v>6</v>
      </c>
      <c r="B33" s="586" t="s">
        <v>124</v>
      </c>
      <c r="C33" s="596" t="s">
        <v>138</v>
      </c>
      <c r="D33" s="569" t="s">
        <v>244</v>
      </c>
      <c r="E33" s="598"/>
    </row>
    <row r="34" spans="1:5" ht="17.100000000000001" customHeight="1">
      <c r="A34" s="579" t="s">
        <v>28</v>
      </c>
      <c r="B34" s="1099" t="s">
        <v>784</v>
      </c>
      <c r="C34" s="1100"/>
      <c r="D34" s="1100"/>
      <c r="E34" s="1101"/>
    </row>
    <row r="35" spans="1:5" s="600" customFormat="1" ht="18.75" customHeight="1">
      <c r="A35" s="601">
        <v>1</v>
      </c>
      <c r="B35" s="584" t="s">
        <v>126</v>
      </c>
      <c r="C35" s="603" t="s">
        <v>273</v>
      </c>
      <c r="D35" s="601" t="s">
        <v>246</v>
      </c>
      <c r="E35" s="598" t="s">
        <v>773</v>
      </c>
    </row>
    <row r="36" spans="1:5" ht="17.100000000000001" customHeight="1">
      <c r="A36" s="569">
        <v>2</v>
      </c>
      <c r="B36" s="586" t="s">
        <v>127</v>
      </c>
      <c r="C36" s="569" t="s">
        <v>142</v>
      </c>
      <c r="D36" s="569" t="s">
        <v>247</v>
      </c>
      <c r="E36" s="598" t="s">
        <v>773</v>
      </c>
    </row>
    <row r="37" spans="1:5" ht="17.100000000000001" customHeight="1">
      <c r="A37" s="569">
        <v>3</v>
      </c>
      <c r="B37" s="586" t="s">
        <v>130</v>
      </c>
      <c r="C37" s="569" t="s">
        <v>148</v>
      </c>
      <c r="D37" s="569" t="s">
        <v>247</v>
      </c>
      <c r="E37" s="598"/>
    </row>
    <row r="38" spans="1:5" ht="17.100000000000001" customHeight="1">
      <c r="A38" s="569">
        <v>4</v>
      </c>
      <c r="B38" s="586" t="s">
        <v>128</v>
      </c>
      <c r="C38" s="569" t="s">
        <v>137</v>
      </c>
      <c r="D38" s="569" t="s">
        <v>244</v>
      </c>
      <c r="E38" s="598" t="s">
        <v>774</v>
      </c>
    </row>
    <row r="39" spans="1:5" ht="17.100000000000001" customHeight="1">
      <c r="A39" s="569">
        <v>5</v>
      </c>
      <c r="B39" s="586" t="s">
        <v>129</v>
      </c>
      <c r="C39" s="569" t="s">
        <v>138</v>
      </c>
      <c r="D39" s="569" t="s">
        <v>245</v>
      </c>
      <c r="E39" s="598" t="s">
        <v>769</v>
      </c>
    </row>
    <row r="40" spans="1:5" ht="17.100000000000001" customHeight="1">
      <c r="A40" s="569">
        <v>6</v>
      </c>
      <c r="B40" s="586" t="s">
        <v>409</v>
      </c>
      <c r="C40" s="569" t="s">
        <v>138</v>
      </c>
      <c r="D40" s="569" t="s">
        <v>244</v>
      </c>
      <c r="E40" s="598" t="s">
        <v>773</v>
      </c>
    </row>
    <row r="41" spans="1:5" ht="17.100000000000001" customHeight="1">
      <c r="A41" s="606">
        <v>7</v>
      </c>
      <c r="B41" s="607" t="s">
        <v>408</v>
      </c>
      <c r="C41" s="569" t="s">
        <v>142</v>
      </c>
      <c r="D41" s="569" t="s">
        <v>244</v>
      </c>
      <c r="E41" s="598" t="s">
        <v>775</v>
      </c>
    </row>
    <row r="42" spans="1:5" ht="17.100000000000001" customHeight="1">
      <c r="A42" s="581"/>
      <c r="B42" s="1096" t="s">
        <v>782</v>
      </c>
      <c r="C42" s="1097"/>
      <c r="D42" s="1097"/>
      <c r="E42" s="1098"/>
    </row>
    <row r="43" spans="1:5" ht="17.100000000000001" customHeight="1">
      <c r="B43" s="374"/>
      <c r="C43" s="375"/>
      <c r="D43" s="1086" t="s">
        <v>479</v>
      </c>
      <c r="E43" s="1086"/>
    </row>
    <row r="44" spans="1:5" ht="17.100000000000001" customHeight="1">
      <c r="B44" s="608"/>
      <c r="C44" s="375"/>
      <c r="D44" s="1051" t="s">
        <v>164</v>
      </c>
      <c r="E44" s="1051"/>
    </row>
    <row r="45" spans="1:5" ht="30.75" customHeight="1">
      <c r="B45" s="608"/>
      <c r="C45" s="375"/>
      <c r="D45" s="375"/>
      <c r="E45" s="561"/>
    </row>
    <row r="46" spans="1:5" ht="30" customHeight="1">
      <c r="B46" s="608"/>
      <c r="C46" s="375"/>
      <c r="D46" s="375"/>
      <c r="E46" s="561"/>
    </row>
    <row r="47" spans="1:5" ht="17.100000000000001" customHeight="1">
      <c r="B47" s="374"/>
      <c r="C47" s="375"/>
      <c r="D47" s="375"/>
      <c r="E47" s="609"/>
    </row>
    <row r="48" spans="1:5" ht="17.100000000000001" customHeight="1">
      <c r="B48" s="374"/>
      <c r="C48" s="375"/>
      <c r="D48" s="1051" t="s">
        <v>150</v>
      </c>
      <c r="E48" s="1051"/>
    </row>
  </sheetData>
  <mergeCells count="12">
    <mergeCell ref="D43:E43"/>
    <mergeCell ref="D44:E44"/>
    <mergeCell ref="D48:E48"/>
    <mergeCell ref="A1:B1"/>
    <mergeCell ref="C1:E1"/>
    <mergeCell ref="A2:B2"/>
    <mergeCell ref="C2:E2"/>
    <mergeCell ref="A4:E4"/>
    <mergeCell ref="B7:C7"/>
    <mergeCell ref="B27:E27"/>
    <mergeCell ref="B42:E42"/>
    <mergeCell ref="B34:E34"/>
  </mergeCells>
  <pageMargins left="1" right="0.2" top="0.75" bottom="0.25" header="0.3" footer="0.3"/>
  <pageSetup paperSize="9" scale="93" firstPageNumber="60" orientation="portrait" useFirstPageNumber="1" horizontalDpi="4294967295" verticalDpi="4294967295" r:id="rId1"/>
  <headerFooter>
    <oddHeader>&amp;C&amp;P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view="pageBreakPreview" topLeftCell="A7" zoomScale="106" zoomScaleNormal="100" zoomScaleSheetLayoutView="106" workbookViewId="0">
      <selection activeCell="C14" sqref="C14"/>
    </sheetView>
  </sheetViews>
  <sheetFormatPr defaultColWidth="9" defaultRowHeight="18.75"/>
  <cols>
    <col min="1" max="1" width="4.5" style="618" customWidth="1"/>
    <col min="2" max="2" width="24.25" style="618" customWidth="1"/>
    <col min="3" max="3" width="7.5" style="618" customWidth="1"/>
    <col min="4" max="4" width="8.5" style="619" customWidth="1"/>
    <col min="5" max="5" width="11.625" style="618" customWidth="1"/>
    <col min="6" max="6" width="27.75" style="618" customWidth="1"/>
    <col min="7" max="16384" width="9" style="618"/>
  </cols>
  <sheetData>
    <row r="1" spans="1:6" s="612" customFormat="1" ht="15.75">
      <c r="A1" s="1105" t="s">
        <v>2</v>
      </c>
      <c r="B1" s="1105"/>
      <c r="C1" s="610"/>
      <c r="D1" s="611"/>
      <c r="F1" s="613" t="s">
        <v>94</v>
      </c>
    </row>
    <row r="2" spans="1:6" s="612" customFormat="1" ht="15.75">
      <c r="A2" s="1104" t="s">
        <v>114</v>
      </c>
      <c r="B2" s="1104"/>
      <c r="C2" s="610"/>
      <c r="D2" s="611"/>
    </row>
    <row r="3" spans="1:6" s="612" customFormat="1" ht="12.75" customHeight="1">
      <c r="D3" s="611"/>
    </row>
    <row r="4" spans="1:6" s="612" customFormat="1" ht="28.5" customHeight="1">
      <c r="A4" s="1106" t="s">
        <v>587</v>
      </c>
      <c r="B4" s="1106"/>
      <c r="C4" s="1106"/>
      <c r="D4" s="1106"/>
      <c r="E4" s="1106"/>
      <c r="F4" s="1106"/>
    </row>
    <row r="5" spans="1:6" s="612" customFormat="1" ht="15.75">
      <c r="D5" s="611"/>
      <c r="E5" s="1107" t="s">
        <v>68</v>
      </c>
      <c r="F5" s="1107"/>
    </row>
    <row r="6" spans="1:6" s="614" customFormat="1" ht="66" customHeight="1">
      <c r="A6" s="922" t="s">
        <v>0</v>
      </c>
      <c r="B6" s="923" t="s">
        <v>323</v>
      </c>
      <c r="C6" s="923" t="s">
        <v>158</v>
      </c>
      <c r="D6" s="923" t="s">
        <v>161</v>
      </c>
      <c r="E6" s="923" t="s">
        <v>159</v>
      </c>
      <c r="F6" s="923" t="s">
        <v>6</v>
      </c>
    </row>
    <row r="7" spans="1:6" s="614" customFormat="1" ht="17.25" customHeight="1">
      <c r="A7" s="924" t="s">
        <v>23</v>
      </c>
      <c r="B7" s="1111" t="s">
        <v>69</v>
      </c>
      <c r="C7" s="1111"/>
      <c r="D7" s="1111"/>
      <c r="E7" s="1108" t="s">
        <v>160</v>
      </c>
      <c r="F7" s="1112" t="s">
        <v>196</v>
      </c>
    </row>
    <row r="8" spans="1:6" s="614" customFormat="1" ht="30" customHeight="1">
      <c r="A8" s="925">
        <v>1</v>
      </c>
      <c r="B8" s="926" t="s">
        <v>320</v>
      </c>
      <c r="C8" s="927">
        <v>2800</v>
      </c>
      <c r="D8" s="927" t="s">
        <v>589</v>
      </c>
      <c r="E8" s="1109"/>
      <c r="F8" s="1113"/>
    </row>
    <row r="9" spans="1:6" s="614" customFormat="1" ht="34.5" customHeight="1">
      <c r="A9" s="925">
        <v>2</v>
      </c>
      <c r="B9" s="926" t="s">
        <v>318</v>
      </c>
      <c r="C9" s="927">
        <v>1422</v>
      </c>
      <c r="D9" s="927" t="s">
        <v>588</v>
      </c>
      <c r="E9" s="1109"/>
      <c r="F9" s="1113"/>
    </row>
    <row r="10" spans="1:6" s="614" customFormat="1" ht="21.95" customHeight="1">
      <c r="A10" s="925">
        <v>3</v>
      </c>
      <c r="B10" s="926" t="s">
        <v>321</v>
      </c>
      <c r="C10" s="927">
        <v>62</v>
      </c>
      <c r="D10" s="927" t="s">
        <v>590</v>
      </c>
      <c r="E10" s="1109"/>
      <c r="F10" s="1113"/>
    </row>
    <row r="11" spans="1:6" s="614" customFormat="1" ht="21.95" customHeight="1">
      <c r="A11" s="925">
        <v>4</v>
      </c>
      <c r="B11" s="926" t="s">
        <v>322</v>
      </c>
      <c r="C11" s="927">
        <v>57</v>
      </c>
      <c r="D11" s="927" t="s">
        <v>590</v>
      </c>
      <c r="E11" s="1109"/>
      <c r="F11" s="1113"/>
    </row>
    <row r="12" spans="1:6" s="614" customFormat="1" ht="21.95" customHeight="1">
      <c r="A12" s="928">
        <v>5</v>
      </c>
      <c r="B12" s="929" t="s">
        <v>319</v>
      </c>
      <c r="C12" s="930">
        <v>296</v>
      </c>
      <c r="D12" s="930" t="s">
        <v>590</v>
      </c>
      <c r="E12" s="1110"/>
      <c r="F12" s="1114"/>
    </row>
    <row r="13" spans="1:6" s="614" customFormat="1" ht="15.75">
      <c r="A13" s="922" t="s">
        <v>25</v>
      </c>
      <c r="B13" s="1115" t="s">
        <v>71</v>
      </c>
      <c r="C13" s="1116"/>
      <c r="D13" s="1117"/>
      <c r="E13" s="931"/>
      <c r="F13" s="923"/>
    </row>
    <row r="14" spans="1:6" s="614" customFormat="1" ht="94.5" customHeight="1">
      <c r="A14" s="932">
        <v>1</v>
      </c>
      <c r="B14" s="965" t="s">
        <v>787</v>
      </c>
      <c r="C14" s="906">
        <v>35000</v>
      </c>
      <c r="D14" s="933" t="s">
        <v>590</v>
      </c>
      <c r="E14" s="1108" t="s">
        <v>160</v>
      </c>
      <c r="F14" s="934" t="s">
        <v>754</v>
      </c>
    </row>
    <row r="15" spans="1:6" s="615" customFormat="1" ht="102" customHeight="1">
      <c r="A15" s="925">
        <v>2</v>
      </c>
      <c r="B15" s="926" t="s">
        <v>162</v>
      </c>
      <c r="C15" s="927">
        <v>3500</v>
      </c>
      <c r="D15" s="927" t="s">
        <v>590</v>
      </c>
      <c r="E15" s="1109"/>
      <c r="F15" s="934" t="s">
        <v>754</v>
      </c>
    </row>
    <row r="16" spans="1:6" s="615" customFormat="1" ht="60.75" customHeight="1">
      <c r="A16" s="928">
        <v>3</v>
      </c>
      <c r="B16" s="929" t="s">
        <v>163</v>
      </c>
      <c r="C16" s="930">
        <v>2800</v>
      </c>
      <c r="D16" s="930">
        <v>10</v>
      </c>
      <c r="E16" s="1110"/>
      <c r="F16" s="935" t="s">
        <v>755</v>
      </c>
    </row>
    <row r="17" spans="1:7" s="614" customFormat="1" ht="15.75">
      <c r="A17" s="936" t="s">
        <v>26</v>
      </c>
      <c r="B17" s="937" t="s">
        <v>81</v>
      </c>
      <c r="C17" s="938"/>
      <c r="D17" s="938"/>
      <c r="E17" s="939"/>
      <c r="F17" s="940"/>
    </row>
    <row r="18" spans="1:7" s="615" customFormat="1" ht="47.25">
      <c r="A18" s="941">
        <v>1</v>
      </c>
      <c r="B18" s="942" t="s">
        <v>776</v>
      </c>
      <c r="C18" s="941">
        <v>1000</v>
      </c>
      <c r="D18" s="941">
        <v>3</v>
      </c>
      <c r="E18" s="943" t="s">
        <v>324</v>
      </c>
      <c r="F18" s="942" t="s">
        <v>399</v>
      </c>
    </row>
    <row r="19" spans="1:7" s="615" customFormat="1" ht="15.75">
      <c r="A19" s="944"/>
      <c r="B19" s="945"/>
      <c r="C19" s="945"/>
      <c r="D19" s="944"/>
      <c r="E19" s="944"/>
      <c r="F19" s="946"/>
    </row>
    <row r="20" spans="1:7" s="615" customFormat="1" ht="15.75">
      <c r="A20" s="944"/>
      <c r="B20" s="946"/>
      <c r="C20" s="946"/>
      <c r="D20" s="944"/>
      <c r="E20" s="947"/>
      <c r="F20" s="946"/>
    </row>
    <row r="21" spans="1:7" s="615" customFormat="1" ht="15.75">
      <c r="A21" s="944"/>
      <c r="B21" s="945"/>
      <c r="C21" s="946"/>
      <c r="D21" s="944"/>
      <c r="E21" s="948"/>
      <c r="F21" s="946"/>
    </row>
    <row r="22" spans="1:7" s="615" customFormat="1" ht="15.75">
      <c r="A22" s="949"/>
      <c r="B22" s="950"/>
      <c r="C22" s="951"/>
      <c r="D22" s="952"/>
      <c r="E22" s="953"/>
      <c r="F22" s="951"/>
    </row>
    <row r="23" spans="1:7" s="615" customFormat="1" ht="15.75">
      <c r="A23" s="954"/>
      <c r="B23" s="955" t="s">
        <v>72</v>
      </c>
      <c r="C23" s="937"/>
      <c r="D23" s="956"/>
      <c r="E23" s="957"/>
      <c r="F23" s="937"/>
    </row>
    <row r="24" spans="1:7" s="615" customFormat="1" ht="15" customHeight="1">
      <c r="A24" s="958"/>
      <c r="B24" s="959"/>
      <c r="C24" s="612"/>
      <c r="D24" s="960"/>
      <c r="E24" s="1102" t="s">
        <v>325</v>
      </c>
      <c r="F24" s="1102"/>
    </row>
    <row r="25" spans="1:7" s="615" customFormat="1" ht="15" customHeight="1">
      <c r="A25" s="612"/>
      <c r="B25" s="959"/>
      <c r="C25" s="612"/>
      <c r="D25" s="961"/>
      <c r="E25" s="1103" t="s">
        <v>310</v>
      </c>
      <c r="F25" s="1103"/>
    </row>
    <row r="26" spans="1:7" s="615" customFormat="1" ht="15.75">
      <c r="A26" s="612"/>
      <c r="B26" s="962"/>
      <c r="C26" s="962"/>
      <c r="D26" s="963"/>
      <c r="E26" s="963"/>
      <c r="F26" s="963"/>
    </row>
    <row r="27" spans="1:7" s="615" customFormat="1" ht="15.75">
      <c r="A27" s="612"/>
      <c r="B27" s="964"/>
      <c r="C27" s="612"/>
      <c r="D27" s="747"/>
      <c r="E27" s="612"/>
      <c r="F27" s="612"/>
    </row>
    <row r="28" spans="1:7" s="615" customFormat="1" ht="15.75">
      <c r="A28" s="612"/>
      <c r="B28" s="612"/>
      <c r="C28" s="612"/>
      <c r="D28" s="747"/>
      <c r="E28" s="612"/>
      <c r="F28" s="612"/>
    </row>
    <row r="29" spans="1:7" s="615" customFormat="1" ht="15.75">
      <c r="A29" s="612"/>
      <c r="B29" s="612"/>
      <c r="C29" s="612"/>
      <c r="D29" s="612"/>
      <c r="E29" s="1104" t="s">
        <v>150</v>
      </c>
      <c r="F29" s="1104"/>
      <c r="G29" s="614"/>
    </row>
    <row r="30" spans="1:7" s="615" customFormat="1" ht="15">
      <c r="D30" s="617"/>
    </row>
    <row r="31" spans="1:7" s="615" customFormat="1" ht="15">
      <c r="D31" s="617"/>
    </row>
  </sheetData>
  <mergeCells count="12">
    <mergeCell ref="E24:F24"/>
    <mergeCell ref="E25:F25"/>
    <mergeCell ref="E29:F29"/>
    <mergeCell ref="A1:B1"/>
    <mergeCell ref="A2:B2"/>
    <mergeCell ref="A4:F4"/>
    <mergeCell ref="E5:F5"/>
    <mergeCell ref="E14:E16"/>
    <mergeCell ref="E7:E12"/>
    <mergeCell ref="B7:D7"/>
    <mergeCell ref="F7:F12"/>
    <mergeCell ref="B13:D13"/>
  </mergeCells>
  <pageMargins left="1" right="0.2" top="0.5" bottom="0.25" header="0.3" footer="0.3"/>
  <pageSetup paperSize="9" firstPageNumber="61" orientation="portrait" useFirstPageNumber="1" horizontalDpi="4294967295" verticalDpi="4294967295" r:id="rId1"/>
  <headerFooter>
    <oddHeader>&amp;C&amp;P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view="pageBreakPreview" topLeftCell="A13" zoomScale="112" zoomScaleNormal="100" zoomScaleSheetLayoutView="112" workbookViewId="0">
      <selection activeCell="B31" sqref="B31"/>
    </sheetView>
  </sheetViews>
  <sheetFormatPr defaultRowHeight="18" customHeight="1"/>
  <cols>
    <col min="1" max="1" width="5.125" style="376" customWidth="1"/>
    <col min="2" max="2" width="55.75" style="376" customWidth="1"/>
    <col min="3" max="3" width="13.375" style="680" customWidth="1"/>
    <col min="4" max="4" width="8.125" style="516" customWidth="1"/>
    <col min="5" max="5" width="12.75" style="524" customWidth="1"/>
    <col min="6" max="6" width="39.125" style="376" customWidth="1"/>
    <col min="7" max="7" width="12.375" style="524" bestFit="1" customWidth="1"/>
    <col min="8" max="16384" width="9" style="376"/>
  </cols>
  <sheetData>
    <row r="1" spans="1:7" ht="18" customHeight="1">
      <c r="A1" s="1004" t="s">
        <v>165</v>
      </c>
      <c r="B1" s="1004"/>
      <c r="C1" s="620"/>
      <c r="D1" s="621"/>
      <c r="E1" s="1119" t="s">
        <v>166</v>
      </c>
      <c r="F1" s="1119"/>
    </row>
    <row r="2" spans="1:7" ht="18" customHeight="1">
      <c r="A2" s="1059" t="s">
        <v>176</v>
      </c>
      <c r="B2" s="1059"/>
      <c r="C2" s="620"/>
      <c r="D2" s="621"/>
      <c r="E2" s="620"/>
      <c r="F2" s="622"/>
    </row>
    <row r="3" spans="1:7" ht="16.5" customHeight="1">
      <c r="A3" s="1059" t="s">
        <v>591</v>
      </c>
      <c r="B3" s="1059"/>
      <c r="C3" s="1059"/>
      <c r="D3" s="1059"/>
      <c r="E3" s="1059"/>
      <c r="F3" s="1059"/>
    </row>
    <row r="4" spans="1:7" ht="18" customHeight="1" thickBot="1">
      <c r="A4" s="622"/>
      <c r="B4" s="622"/>
      <c r="C4" s="620"/>
      <c r="D4" s="621"/>
      <c r="E4" s="1120" t="s">
        <v>73</v>
      </c>
      <c r="F4" s="1120"/>
    </row>
    <row r="5" spans="1:7" s="373" customFormat="1" ht="29.25" customHeight="1" thickTop="1">
      <c r="A5" s="623" t="s">
        <v>0</v>
      </c>
      <c r="B5" s="624" t="s">
        <v>61</v>
      </c>
      <c r="C5" s="625" t="s">
        <v>167</v>
      </c>
      <c r="D5" s="626" t="s">
        <v>75</v>
      </c>
      <c r="E5" s="626" t="s">
        <v>47</v>
      </c>
      <c r="F5" s="627" t="s">
        <v>6</v>
      </c>
      <c r="G5" s="516"/>
    </row>
    <row r="6" spans="1:7" ht="17.100000000000001" customHeight="1">
      <c r="A6" s="628"/>
      <c r="B6" s="629" t="s">
        <v>168</v>
      </c>
      <c r="C6" s="630">
        <f>E6/D6</f>
        <v>276622333.33333331</v>
      </c>
      <c r="D6" s="631">
        <v>12</v>
      </c>
      <c r="E6" s="630">
        <f>E11+E21</f>
        <v>3319468000</v>
      </c>
      <c r="F6" s="632"/>
    </row>
    <row r="7" spans="1:7" ht="17.100000000000001" customHeight="1">
      <c r="A7" s="633">
        <v>1</v>
      </c>
      <c r="B7" s="629" t="s">
        <v>76</v>
      </c>
      <c r="C7" s="630"/>
      <c r="D7" s="631"/>
      <c r="E7" s="630"/>
      <c r="F7" s="632"/>
      <c r="G7" s="634"/>
    </row>
    <row r="8" spans="1:7" ht="17.100000000000001" customHeight="1">
      <c r="A8" s="635">
        <v>1</v>
      </c>
      <c r="B8" s="636" t="s">
        <v>169</v>
      </c>
      <c r="C8" s="966"/>
      <c r="D8" s="637"/>
      <c r="E8" s="638"/>
      <c r="F8" s="639"/>
      <c r="G8" s="634"/>
    </row>
    <row r="9" spans="1:7" ht="17.100000000000001" customHeight="1">
      <c r="A9" s="640" t="s">
        <v>170</v>
      </c>
      <c r="B9" s="641" t="s">
        <v>171</v>
      </c>
      <c r="C9" s="967"/>
      <c r="D9" s="642"/>
      <c r="E9" s="643"/>
      <c r="F9" s="644"/>
      <c r="G9" s="634"/>
    </row>
    <row r="10" spans="1:7" ht="17.100000000000001" customHeight="1">
      <c r="A10" s="645" t="s">
        <v>172</v>
      </c>
      <c r="B10" s="646" t="s">
        <v>173</v>
      </c>
      <c r="C10" s="968"/>
      <c r="D10" s="647"/>
      <c r="E10" s="648"/>
      <c r="F10" s="649"/>
      <c r="G10" s="634"/>
    </row>
    <row r="11" spans="1:7" ht="17.100000000000001" customHeight="1">
      <c r="A11" s="650">
        <v>2</v>
      </c>
      <c r="B11" s="629" t="s">
        <v>77</v>
      </c>
      <c r="C11" s="630">
        <f>E11/D11</f>
        <v>274789000</v>
      </c>
      <c r="D11" s="631">
        <v>12</v>
      </c>
      <c r="E11" s="630">
        <f>SUM(E12:E20)</f>
        <v>3297468000</v>
      </c>
      <c r="F11" s="651"/>
      <c r="G11" s="634"/>
    </row>
    <row r="12" spans="1:7" ht="79.5" customHeight="1">
      <c r="A12" s="635">
        <v>2.1</v>
      </c>
      <c r="B12" s="652" t="s">
        <v>78</v>
      </c>
      <c r="C12" s="653">
        <v>120000000</v>
      </c>
      <c r="D12" s="637">
        <v>12</v>
      </c>
      <c r="E12" s="637">
        <f>C12*D12</f>
        <v>1440000000</v>
      </c>
      <c r="F12" s="654" t="s">
        <v>788</v>
      </c>
      <c r="G12" s="634"/>
    </row>
    <row r="13" spans="1:7" ht="17.100000000000001" customHeight="1">
      <c r="A13" s="640">
        <v>2.2000000000000002</v>
      </c>
      <c r="B13" s="655" t="s">
        <v>181</v>
      </c>
      <c r="C13" s="656">
        <f>E13/D13</f>
        <v>30333333.333333332</v>
      </c>
      <c r="D13" s="657">
        <v>12</v>
      </c>
      <c r="E13" s="658">
        <v>364000000</v>
      </c>
      <c r="F13" s="659" t="s">
        <v>34</v>
      </c>
      <c r="G13" s="634"/>
    </row>
    <row r="14" spans="1:7" ht="17.100000000000001" customHeight="1">
      <c r="A14" s="660">
        <v>2.2999999999999998</v>
      </c>
      <c r="B14" s="661" t="s">
        <v>178</v>
      </c>
      <c r="C14" s="656">
        <f t="shared" ref="C14:C20" si="0">E14/D14</f>
        <v>89819000</v>
      </c>
      <c r="D14" s="657">
        <v>12</v>
      </c>
      <c r="E14" s="662">
        <v>1077828000</v>
      </c>
      <c r="F14" s="663" t="s">
        <v>89</v>
      </c>
      <c r="G14" s="634"/>
    </row>
    <row r="15" spans="1:7" ht="17.100000000000001" customHeight="1">
      <c r="A15" s="640">
        <v>2.4</v>
      </c>
      <c r="B15" s="664" t="s">
        <v>179</v>
      </c>
      <c r="C15" s="656">
        <f t="shared" si="0"/>
        <v>2083333.3333333333</v>
      </c>
      <c r="D15" s="657">
        <v>12</v>
      </c>
      <c r="E15" s="658">
        <v>25000000</v>
      </c>
      <c r="F15" s="659" t="s">
        <v>79</v>
      </c>
      <c r="G15" s="634"/>
    </row>
    <row r="16" spans="1:7" ht="17.100000000000001" customHeight="1">
      <c r="A16" s="660">
        <v>2.5</v>
      </c>
      <c r="B16" s="664" t="s">
        <v>49</v>
      </c>
      <c r="C16" s="656">
        <f t="shared" si="0"/>
        <v>0</v>
      </c>
      <c r="D16" s="657">
        <v>12</v>
      </c>
      <c r="E16" s="658">
        <v>0</v>
      </c>
      <c r="F16" s="659" t="s">
        <v>90</v>
      </c>
      <c r="G16" s="634"/>
    </row>
    <row r="17" spans="1:7" ht="17.100000000000001" customHeight="1">
      <c r="A17" s="640">
        <v>2.6</v>
      </c>
      <c r="B17" s="664" t="s">
        <v>180</v>
      </c>
      <c r="C17" s="656">
        <f t="shared" si="0"/>
        <v>2033333.3333333333</v>
      </c>
      <c r="D17" s="657">
        <v>12</v>
      </c>
      <c r="E17" s="658">
        <v>24400000</v>
      </c>
      <c r="F17" s="659" t="s">
        <v>91</v>
      </c>
      <c r="G17" s="634"/>
    </row>
    <row r="18" spans="1:7" ht="17.25" customHeight="1">
      <c r="A18" s="660">
        <v>2.7</v>
      </c>
      <c r="B18" s="664" t="s">
        <v>753</v>
      </c>
      <c r="C18" s="656">
        <f t="shared" si="0"/>
        <v>12500000</v>
      </c>
      <c r="D18" s="657">
        <v>12</v>
      </c>
      <c r="E18" s="662">
        <v>150000000</v>
      </c>
      <c r="F18" s="665" t="s">
        <v>593</v>
      </c>
      <c r="G18" s="634"/>
    </row>
    <row r="19" spans="1:7" ht="17.100000000000001" customHeight="1">
      <c r="A19" s="640">
        <v>2.8</v>
      </c>
      <c r="B19" s="661" t="s">
        <v>234</v>
      </c>
      <c r="C19" s="656">
        <f t="shared" si="0"/>
        <v>5425000</v>
      </c>
      <c r="D19" s="657">
        <v>12</v>
      </c>
      <c r="E19" s="666">
        <v>65100000</v>
      </c>
      <c r="F19" s="665" t="s">
        <v>594</v>
      </c>
      <c r="G19" s="634"/>
    </row>
    <row r="20" spans="1:7" ht="17.100000000000001" customHeight="1">
      <c r="A20" s="667">
        <v>2.9</v>
      </c>
      <c r="B20" s="668" t="s">
        <v>239</v>
      </c>
      <c r="C20" s="669">
        <f t="shared" si="0"/>
        <v>12595000</v>
      </c>
      <c r="D20" s="670">
        <v>12</v>
      </c>
      <c r="E20" s="671">
        <v>151140000</v>
      </c>
      <c r="F20" s="672" t="s">
        <v>595</v>
      </c>
      <c r="G20" s="634"/>
    </row>
    <row r="21" spans="1:7" ht="18" customHeight="1">
      <c r="A21" s="650">
        <v>3</v>
      </c>
      <c r="B21" s="673" t="s">
        <v>174</v>
      </c>
      <c r="C21" s="630">
        <f>E21/D21</f>
        <v>1833333.3333333333</v>
      </c>
      <c r="D21" s="631">
        <v>12</v>
      </c>
      <c r="E21" s="630">
        <f>SUM(E22:E23)</f>
        <v>22000000</v>
      </c>
      <c r="F21" s="651"/>
    </row>
    <row r="22" spans="1:7" ht="18" customHeight="1">
      <c r="A22" s="674">
        <v>3.1</v>
      </c>
      <c r="B22" s="636" t="s">
        <v>175</v>
      </c>
      <c r="C22" s="653">
        <f>E22/D22</f>
        <v>1000000</v>
      </c>
      <c r="D22" s="637">
        <v>12</v>
      </c>
      <c r="E22" s="653">
        <v>12000000</v>
      </c>
      <c r="F22" s="639"/>
    </row>
    <row r="23" spans="1:7" ht="18" customHeight="1" thickBot="1">
      <c r="A23" s="675">
        <v>3.2</v>
      </c>
      <c r="B23" s="676" t="s">
        <v>235</v>
      </c>
      <c r="C23" s="677">
        <f>E23/D23</f>
        <v>833333.33333333337</v>
      </c>
      <c r="D23" s="678">
        <v>12</v>
      </c>
      <c r="E23" s="677">
        <v>10000000</v>
      </c>
      <c r="F23" s="679"/>
    </row>
    <row r="24" spans="1:7" ht="18" customHeight="1" thickTop="1">
      <c r="A24" s="622"/>
      <c r="B24" s="622"/>
      <c r="C24" s="1121" t="s">
        <v>592</v>
      </c>
      <c r="D24" s="1121"/>
      <c r="E24" s="1121"/>
      <c r="F24" s="1121"/>
    </row>
    <row r="25" spans="1:7" ht="16.5" customHeight="1">
      <c r="A25" s="622"/>
      <c r="B25" s="622"/>
      <c r="C25" s="1122" t="s">
        <v>310</v>
      </c>
      <c r="D25" s="1122"/>
      <c r="E25" s="1122" t="s">
        <v>30</v>
      </c>
      <c r="F25" s="1122"/>
    </row>
    <row r="26" spans="1:7" ht="27.75" customHeight="1">
      <c r="A26" s="622"/>
      <c r="B26" s="622"/>
      <c r="C26" s="616"/>
      <c r="D26" s="616"/>
      <c r="E26" s="616"/>
      <c r="F26" s="616"/>
    </row>
    <row r="27" spans="1:7" ht="18" customHeight="1">
      <c r="C27" s="1118" t="s">
        <v>150</v>
      </c>
      <c r="D27" s="1118"/>
      <c r="E27" s="1118" t="s">
        <v>119</v>
      </c>
      <c r="F27" s="1118"/>
    </row>
  </sheetData>
  <mergeCells count="10">
    <mergeCell ref="C27:D27"/>
    <mergeCell ref="E27:F27"/>
    <mergeCell ref="A1:B1"/>
    <mergeCell ref="E1:F1"/>
    <mergeCell ref="A2:B2"/>
    <mergeCell ref="A3:F3"/>
    <mergeCell ref="E4:F4"/>
    <mergeCell ref="C24:F24"/>
    <mergeCell ref="C25:D25"/>
    <mergeCell ref="E25:F25"/>
  </mergeCells>
  <pageMargins left="0.2" right="0.2" top="0.5" bottom="0.1" header="0.3" footer="0.3"/>
  <pageSetup paperSize="9" firstPageNumber="62" orientation="landscape" useFirstPageNumber="1" horizontalDpi="4294967295" verticalDpi="4294967295"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topLeftCell="A16" zoomScale="95" zoomScaleNormal="100" zoomScaleSheetLayoutView="95" workbookViewId="0">
      <selection activeCell="C15" sqref="C15"/>
    </sheetView>
  </sheetViews>
  <sheetFormatPr defaultColWidth="9" defaultRowHeight="16.5"/>
  <cols>
    <col min="1" max="1" width="5.25" style="4" customWidth="1"/>
    <col min="2" max="2" width="73" style="4" customWidth="1"/>
    <col min="3" max="3" width="15" style="4" customWidth="1"/>
    <col min="4" max="4" width="10" style="4" customWidth="1"/>
    <col min="5" max="5" width="15.375" style="5" customWidth="1"/>
    <col min="6" max="6" width="12.125" style="4" customWidth="1"/>
    <col min="7" max="16384" width="9" style="4"/>
  </cols>
  <sheetData>
    <row r="1" spans="1:6">
      <c r="A1" s="1123" t="s">
        <v>2</v>
      </c>
      <c r="B1" s="1123"/>
      <c r="E1" s="1124" t="s">
        <v>95</v>
      </c>
      <c r="F1" s="1124"/>
    </row>
    <row r="2" spans="1:6">
      <c r="A2" s="1125" t="s">
        <v>114</v>
      </c>
      <c r="B2" s="1125"/>
    </row>
    <row r="3" spans="1:6" ht="18" customHeight="1">
      <c r="A3" s="1126" t="s">
        <v>596</v>
      </c>
      <c r="B3" s="1126"/>
      <c r="C3" s="1126"/>
      <c r="D3" s="1126"/>
      <c r="E3" s="1126"/>
      <c r="F3" s="1126"/>
    </row>
    <row r="4" spans="1:6" ht="15" customHeight="1" thickBot="1">
      <c r="E4" s="1127" t="s">
        <v>73</v>
      </c>
      <c r="F4" s="1127"/>
    </row>
    <row r="5" spans="1:6" s="211" customFormat="1" ht="29.25" customHeight="1" thickTop="1">
      <c r="A5" s="6" t="s">
        <v>0</v>
      </c>
      <c r="B5" s="7" t="s">
        <v>61</v>
      </c>
      <c r="C5" s="8" t="s">
        <v>74</v>
      </c>
      <c r="D5" s="8" t="s">
        <v>75</v>
      </c>
      <c r="E5" s="8" t="s">
        <v>80</v>
      </c>
      <c r="F5" s="57" t="s">
        <v>6</v>
      </c>
    </row>
    <row r="6" spans="1:6" s="211" customFormat="1">
      <c r="A6" s="9" t="s">
        <v>111</v>
      </c>
      <c r="B6" s="10" t="s">
        <v>112</v>
      </c>
      <c r="C6" s="11"/>
      <c r="D6" s="12"/>
      <c r="E6" s="12"/>
      <c r="F6" s="13"/>
    </row>
    <row r="7" spans="1:6" s="19" customFormat="1">
      <c r="A7" s="14">
        <v>1</v>
      </c>
      <c r="B7" s="15" t="s">
        <v>69</v>
      </c>
      <c r="C7" s="16"/>
      <c r="D7" s="17"/>
      <c r="E7" s="17"/>
      <c r="F7" s="18"/>
    </row>
    <row r="8" spans="1:6" s="19" customFormat="1">
      <c r="A8" s="20">
        <v>2</v>
      </c>
      <c r="B8" s="21" t="s">
        <v>70</v>
      </c>
      <c r="C8" s="22"/>
      <c r="D8" s="23"/>
      <c r="E8" s="23"/>
      <c r="F8" s="24"/>
    </row>
    <row r="9" spans="1:6" s="19" customFormat="1">
      <c r="A9" s="20">
        <v>3</v>
      </c>
      <c r="B9" s="21" t="s">
        <v>71</v>
      </c>
      <c r="C9" s="22"/>
      <c r="D9" s="23"/>
      <c r="E9" s="23"/>
      <c r="F9" s="24"/>
    </row>
    <row r="10" spans="1:6" s="19" customFormat="1">
      <c r="A10" s="25">
        <v>4</v>
      </c>
      <c r="B10" s="26" t="s">
        <v>81</v>
      </c>
      <c r="C10" s="27"/>
      <c r="D10" s="28"/>
      <c r="E10" s="28"/>
      <c r="F10" s="29"/>
    </row>
    <row r="11" spans="1:6" s="35" customFormat="1">
      <c r="A11" s="30"/>
      <c r="B11" s="31" t="s">
        <v>168</v>
      </c>
      <c r="C11" s="32"/>
      <c r="D11" s="33"/>
      <c r="E11" s="34"/>
      <c r="F11" s="13"/>
    </row>
    <row r="12" spans="1:6" s="35" customFormat="1">
      <c r="A12" s="9">
        <v>1</v>
      </c>
      <c r="B12" s="31" t="s">
        <v>76</v>
      </c>
      <c r="C12" s="32"/>
      <c r="D12" s="33"/>
      <c r="E12" s="34"/>
      <c r="F12" s="13"/>
    </row>
    <row r="13" spans="1:6">
      <c r="A13" s="14" t="s">
        <v>170</v>
      </c>
      <c r="B13" s="36" t="s">
        <v>169</v>
      </c>
      <c r="C13" s="37"/>
      <c r="D13" s="38"/>
      <c r="E13" s="39"/>
      <c r="F13" s="18"/>
    </row>
    <row r="14" spans="1:6">
      <c r="A14" s="20">
        <v>1.2</v>
      </c>
      <c r="B14" s="40" t="s">
        <v>171</v>
      </c>
      <c r="C14" s="41"/>
      <c r="D14" s="42"/>
      <c r="E14" s="43"/>
      <c r="F14" s="24"/>
    </row>
    <row r="15" spans="1:6">
      <c r="A15" s="25">
        <v>1.3</v>
      </c>
      <c r="B15" s="44" t="s">
        <v>173</v>
      </c>
      <c r="C15" s="45"/>
      <c r="D15" s="46"/>
      <c r="E15" s="47"/>
      <c r="F15" s="29"/>
    </row>
    <row r="16" spans="1:6">
      <c r="A16" s="48">
        <v>2</v>
      </c>
      <c r="B16" s="31" t="s">
        <v>77</v>
      </c>
      <c r="C16" s="32">
        <f>E16/D16</f>
        <v>267980666.66666666</v>
      </c>
      <c r="D16" s="33">
        <v>12</v>
      </c>
      <c r="E16" s="32">
        <f>SUM(E17:E25)</f>
        <v>3215768000</v>
      </c>
      <c r="F16" s="681"/>
    </row>
    <row r="17" spans="1:6" s="35" customFormat="1">
      <c r="A17" s="14">
        <v>2.1</v>
      </c>
      <c r="B17" s="16" t="s">
        <v>78</v>
      </c>
      <c r="C17" s="37">
        <v>120000000</v>
      </c>
      <c r="D17" s="38">
        <v>12</v>
      </c>
      <c r="E17" s="740">
        <f>C17*D17</f>
        <v>1440000000</v>
      </c>
      <c r="F17" s="682"/>
    </row>
    <row r="18" spans="1:6">
      <c r="A18" s="20">
        <v>2.2000000000000002</v>
      </c>
      <c r="B18" s="49" t="s">
        <v>181</v>
      </c>
      <c r="C18" s="683">
        <f>E18/D18</f>
        <v>30333333.333333332</v>
      </c>
      <c r="D18" s="684">
        <v>12</v>
      </c>
      <c r="E18" s="393">
        <v>364000000</v>
      </c>
      <c r="F18" s="685" t="s">
        <v>34</v>
      </c>
    </row>
    <row r="19" spans="1:6">
      <c r="A19" s="50">
        <v>2.2999999999999998</v>
      </c>
      <c r="B19" s="51" t="s">
        <v>178</v>
      </c>
      <c r="C19" s="683">
        <f t="shared" ref="C19:C25" si="0">E19/D19</f>
        <v>83010666.666666672</v>
      </c>
      <c r="D19" s="684">
        <v>12</v>
      </c>
      <c r="E19" s="390">
        <v>996128000</v>
      </c>
      <c r="F19" s="686" t="s">
        <v>89</v>
      </c>
    </row>
    <row r="20" spans="1:6">
      <c r="A20" s="20">
        <v>2.4</v>
      </c>
      <c r="B20" s="52" t="s">
        <v>179</v>
      </c>
      <c r="C20" s="683">
        <f t="shared" si="0"/>
        <v>2083333.3333333333</v>
      </c>
      <c r="D20" s="684">
        <v>12</v>
      </c>
      <c r="E20" s="393">
        <v>25000000</v>
      </c>
      <c r="F20" s="685" t="s">
        <v>79</v>
      </c>
    </row>
    <row r="21" spans="1:6">
      <c r="A21" s="50">
        <v>2.5</v>
      </c>
      <c r="B21" s="52" t="s">
        <v>49</v>
      </c>
      <c r="C21" s="683">
        <f t="shared" si="0"/>
        <v>0</v>
      </c>
      <c r="D21" s="684">
        <v>12</v>
      </c>
      <c r="E21" s="393">
        <v>0</v>
      </c>
      <c r="F21" s="685" t="s">
        <v>90</v>
      </c>
    </row>
    <row r="22" spans="1:6">
      <c r="A22" s="20">
        <v>2.6</v>
      </c>
      <c r="B22" s="52" t="s">
        <v>180</v>
      </c>
      <c r="C22" s="683">
        <f t="shared" si="0"/>
        <v>2033333.3333333333</v>
      </c>
      <c r="D22" s="684">
        <v>12</v>
      </c>
      <c r="E22" s="393">
        <v>24400000</v>
      </c>
      <c r="F22" s="685" t="s">
        <v>91</v>
      </c>
    </row>
    <row r="23" spans="1:6">
      <c r="A23" s="50">
        <v>2.7</v>
      </c>
      <c r="B23" s="51" t="s">
        <v>194</v>
      </c>
      <c r="C23" s="683">
        <f t="shared" si="0"/>
        <v>12500000</v>
      </c>
      <c r="D23" s="684">
        <v>12</v>
      </c>
      <c r="E23" s="390">
        <v>150000000</v>
      </c>
      <c r="F23" s="687" t="s">
        <v>593</v>
      </c>
    </row>
    <row r="24" spans="1:6" ht="17.25" customHeight="1">
      <c r="A24" s="20">
        <v>2.8</v>
      </c>
      <c r="B24" s="51" t="s">
        <v>234</v>
      </c>
      <c r="C24" s="683">
        <f t="shared" si="0"/>
        <v>5425000</v>
      </c>
      <c r="D24" s="684">
        <v>12</v>
      </c>
      <c r="E24" s="395">
        <v>65100000</v>
      </c>
      <c r="F24" s="687" t="s">
        <v>594</v>
      </c>
    </row>
    <row r="25" spans="1:6" ht="18.75" customHeight="1">
      <c r="A25" s="53">
        <v>2.9</v>
      </c>
      <c r="B25" s="54" t="s">
        <v>239</v>
      </c>
      <c r="C25" s="688">
        <f t="shared" si="0"/>
        <v>12595000</v>
      </c>
      <c r="D25" s="689">
        <v>12</v>
      </c>
      <c r="E25" s="690">
        <v>151140000</v>
      </c>
      <c r="F25" s="691" t="s">
        <v>595</v>
      </c>
    </row>
    <row r="26" spans="1:6" ht="14.25" customHeight="1">
      <c r="A26" s="48">
        <v>3</v>
      </c>
      <c r="B26" s="11" t="s">
        <v>174</v>
      </c>
      <c r="C26" s="32">
        <f>E26/D26</f>
        <v>1833333.3333333333</v>
      </c>
      <c r="D26" s="33">
        <v>12</v>
      </c>
      <c r="E26" s="32">
        <f>SUM(E27:E28)</f>
        <v>22000000</v>
      </c>
      <c r="F26" s="681"/>
    </row>
    <row r="27" spans="1:6" ht="18.75" customHeight="1">
      <c r="A27" s="55">
        <v>3.1</v>
      </c>
      <c r="B27" s="36" t="s">
        <v>175</v>
      </c>
      <c r="C27" s="37">
        <f>E27/D27</f>
        <v>1000000</v>
      </c>
      <c r="D27" s="38">
        <v>12</v>
      </c>
      <c r="E27" s="37">
        <v>12000000</v>
      </c>
      <c r="F27" s="18"/>
    </row>
    <row r="28" spans="1:6" ht="17.25" thickBot="1">
      <c r="A28" s="25">
        <v>3.2</v>
      </c>
      <c r="B28" s="44" t="s">
        <v>235</v>
      </c>
      <c r="C28" s="692">
        <f>E28/D28</f>
        <v>833333.33333333337</v>
      </c>
      <c r="D28" s="693">
        <v>12</v>
      </c>
      <c r="E28" s="692">
        <v>10000000</v>
      </c>
      <c r="F28" s="694"/>
    </row>
    <row r="29" spans="1:6" s="35" customFormat="1" ht="18" thickTop="1" thickBot="1">
      <c r="A29" s="695"/>
      <c r="B29" s="696" t="s">
        <v>82</v>
      </c>
      <c r="C29" s="697"/>
      <c r="D29" s="698"/>
      <c r="E29" s="699"/>
      <c r="F29" s="700"/>
    </row>
    <row r="30" spans="1:6" ht="18.75" customHeight="1" thickTop="1">
      <c r="B30" s="58"/>
      <c r="C30" s="1128" t="s">
        <v>597</v>
      </c>
      <c r="D30" s="1128"/>
      <c r="E30" s="1128"/>
      <c r="F30" s="1128"/>
    </row>
    <row r="31" spans="1:6">
      <c r="C31" s="1049" t="s">
        <v>33</v>
      </c>
      <c r="D31" s="1049"/>
      <c r="E31" s="1049"/>
      <c r="F31" s="1049"/>
    </row>
    <row r="32" spans="1:6" ht="33" customHeight="1">
      <c r="D32" s="35"/>
      <c r="E32" s="56"/>
      <c r="F32" s="35"/>
    </row>
    <row r="33" spans="3:6">
      <c r="C33" s="1008" t="s">
        <v>150</v>
      </c>
      <c r="D33" s="1008"/>
      <c r="E33" s="1008"/>
      <c r="F33" s="1008"/>
    </row>
  </sheetData>
  <mergeCells count="8">
    <mergeCell ref="C31:F31"/>
    <mergeCell ref="C33:F33"/>
    <mergeCell ref="A1:B1"/>
    <mergeCell ref="E1:F1"/>
    <mergeCell ref="A2:B2"/>
    <mergeCell ref="A3:F3"/>
    <mergeCell ref="E4:F4"/>
    <mergeCell ref="C30:F30"/>
  </mergeCells>
  <pageMargins left="4.4999999999999998E-2" right="0.45" top="0.5" bottom="0.25" header="0.3" footer="0.3"/>
  <pageSetup paperSize="9" firstPageNumber="63" orientation="landscape" useFirstPageNumber="1" horizontalDpi="4294967295" verticalDpi="4294967295"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opLeftCell="A46" workbookViewId="0">
      <selection activeCell="H41" sqref="H41:H60"/>
    </sheetView>
  </sheetViews>
  <sheetFormatPr defaultColWidth="7.875" defaultRowHeight="12.75"/>
  <cols>
    <col min="1" max="1" width="3.625" style="201" customWidth="1"/>
    <col min="2" max="2" width="22.875" style="59" customWidth="1"/>
    <col min="3" max="3" width="6.875" style="208" customWidth="1"/>
    <col min="4" max="5" width="5" style="208" customWidth="1"/>
    <col min="6" max="6" width="7.625" style="205" customWidth="1"/>
    <col min="7" max="7" width="7.625" style="209" customWidth="1"/>
    <col min="8" max="8" width="10.75" style="205" customWidth="1"/>
    <col min="9" max="9" width="7.5" style="59" customWidth="1"/>
    <col min="10" max="10" width="11" style="59" customWidth="1"/>
    <col min="11" max="16384" width="7.875" style="59"/>
  </cols>
  <sheetData>
    <row r="1" spans="1:10" ht="14.25" customHeight="1" thickTop="1">
      <c r="A1" s="1147" t="s">
        <v>0</v>
      </c>
      <c r="B1" s="1149" t="s">
        <v>602</v>
      </c>
      <c r="C1" s="1151" t="s">
        <v>603</v>
      </c>
      <c r="D1" s="1152"/>
      <c r="E1" s="1152"/>
      <c r="F1" s="1152"/>
      <c r="G1" s="1153"/>
      <c r="H1" s="1151" t="s">
        <v>604</v>
      </c>
      <c r="I1" s="1153"/>
      <c r="J1" s="1154" t="s">
        <v>605</v>
      </c>
    </row>
    <row r="2" spans="1:10" ht="29.25" customHeight="1" thickBot="1">
      <c r="A2" s="1148"/>
      <c r="B2" s="1150"/>
      <c r="C2" s="60" t="s">
        <v>606</v>
      </c>
      <c r="D2" s="61" t="s">
        <v>607</v>
      </c>
      <c r="E2" s="62" t="s">
        <v>608</v>
      </c>
      <c r="F2" s="63" t="s">
        <v>609</v>
      </c>
      <c r="G2" s="64" t="s">
        <v>610</v>
      </c>
      <c r="H2" s="65" t="s">
        <v>608</v>
      </c>
      <c r="I2" s="66" t="s">
        <v>610</v>
      </c>
      <c r="J2" s="1155"/>
    </row>
    <row r="3" spans="1:10" ht="30.75" customHeight="1" thickTop="1">
      <c r="A3" s="67"/>
      <c r="B3" s="68" t="s">
        <v>611</v>
      </c>
      <c r="C3" s="69">
        <v>121</v>
      </c>
      <c r="D3" s="69">
        <v>40</v>
      </c>
      <c r="E3" s="70">
        <v>89</v>
      </c>
      <c r="F3" s="71">
        <f>(C3+D3+E3)/3</f>
        <v>83.333333333333329</v>
      </c>
      <c r="G3" s="72">
        <v>100</v>
      </c>
      <c r="H3" s="1138" t="s">
        <v>612</v>
      </c>
      <c r="I3" s="1138" t="s">
        <v>613</v>
      </c>
      <c r="J3" s="1140" t="s">
        <v>614</v>
      </c>
    </row>
    <row r="4" spans="1:10" ht="14.25" customHeight="1">
      <c r="A4" s="73">
        <v>1</v>
      </c>
      <c r="B4" s="74" t="s">
        <v>615</v>
      </c>
      <c r="C4" s="75">
        <v>71</v>
      </c>
      <c r="D4" s="75">
        <v>14</v>
      </c>
      <c r="E4" s="76">
        <v>48</v>
      </c>
      <c r="F4" s="77">
        <f t="shared" ref="F4:F65" si="0">(C4+D4+E4)/3</f>
        <v>44.333333333333336</v>
      </c>
      <c r="G4" s="78"/>
      <c r="H4" s="1139"/>
      <c r="I4" s="1139"/>
      <c r="J4" s="1141"/>
    </row>
    <row r="5" spans="1:10" ht="14.25" customHeight="1">
      <c r="A5" s="73">
        <v>2</v>
      </c>
      <c r="B5" s="79" t="s">
        <v>616</v>
      </c>
      <c r="C5" s="80">
        <v>20</v>
      </c>
      <c r="D5" s="80">
        <v>10</v>
      </c>
      <c r="E5" s="81">
        <v>25</v>
      </c>
      <c r="F5" s="82">
        <f t="shared" si="0"/>
        <v>18.333333333333332</v>
      </c>
      <c r="G5" s="83"/>
      <c r="H5" s="1139"/>
      <c r="I5" s="1139"/>
      <c r="J5" s="1141"/>
    </row>
    <row r="6" spans="1:10" ht="14.25" customHeight="1">
      <c r="A6" s="73">
        <v>3</v>
      </c>
      <c r="B6" s="79" t="s">
        <v>617</v>
      </c>
      <c r="C6" s="80">
        <v>8</v>
      </c>
      <c r="D6" s="80">
        <v>0</v>
      </c>
      <c r="E6" s="81">
        <v>0</v>
      </c>
      <c r="F6" s="82">
        <f t="shared" si="0"/>
        <v>2.6666666666666665</v>
      </c>
      <c r="G6" s="83"/>
      <c r="H6" s="1139"/>
      <c r="I6" s="1139"/>
      <c r="J6" s="1141"/>
    </row>
    <row r="7" spans="1:10" ht="14.25" customHeight="1">
      <c r="A7" s="73">
        <v>4</v>
      </c>
      <c r="B7" s="79" t="s">
        <v>618</v>
      </c>
      <c r="C7" s="80">
        <v>13</v>
      </c>
      <c r="D7" s="80">
        <v>16</v>
      </c>
      <c r="E7" s="81">
        <v>16</v>
      </c>
      <c r="F7" s="82">
        <f t="shared" si="0"/>
        <v>15</v>
      </c>
      <c r="G7" s="83"/>
      <c r="H7" s="1139"/>
      <c r="I7" s="1139"/>
      <c r="J7" s="1141"/>
    </row>
    <row r="8" spans="1:10" ht="14.25" customHeight="1">
      <c r="A8" s="73">
        <v>5</v>
      </c>
      <c r="B8" s="79" t="s">
        <v>619</v>
      </c>
      <c r="C8" s="80">
        <v>6</v>
      </c>
      <c r="D8" s="80">
        <v>0</v>
      </c>
      <c r="E8" s="81">
        <v>0</v>
      </c>
      <c r="F8" s="82">
        <f t="shared" si="0"/>
        <v>2</v>
      </c>
      <c r="G8" s="83"/>
      <c r="H8" s="1139"/>
      <c r="I8" s="1139"/>
      <c r="J8" s="1141"/>
    </row>
    <row r="9" spans="1:10" ht="14.25" customHeight="1">
      <c r="A9" s="73">
        <v>6</v>
      </c>
      <c r="B9" s="84" t="s">
        <v>620</v>
      </c>
      <c r="C9" s="85">
        <v>3</v>
      </c>
      <c r="D9" s="85">
        <v>0</v>
      </c>
      <c r="E9" s="86">
        <v>0</v>
      </c>
      <c r="F9" s="87">
        <f t="shared" si="0"/>
        <v>1</v>
      </c>
      <c r="G9" s="88"/>
      <c r="H9" s="1139"/>
      <c r="I9" s="1139"/>
      <c r="J9" s="1141"/>
    </row>
    <row r="10" spans="1:10" ht="27.75" customHeight="1">
      <c r="A10" s="89"/>
      <c r="B10" s="90" t="s">
        <v>621</v>
      </c>
      <c r="C10" s="91">
        <v>78</v>
      </c>
      <c r="D10" s="91">
        <v>40</v>
      </c>
      <c r="E10" s="92">
        <v>65</v>
      </c>
      <c r="F10" s="93">
        <f t="shared" si="0"/>
        <v>61</v>
      </c>
      <c r="G10" s="94">
        <v>70</v>
      </c>
      <c r="H10" s="1139"/>
      <c r="I10" s="1139"/>
      <c r="J10" s="1141"/>
    </row>
    <row r="11" spans="1:10" ht="14.25" customHeight="1">
      <c r="A11" s="73">
        <v>7</v>
      </c>
      <c r="B11" s="74" t="s">
        <v>622</v>
      </c>
      <c r="C11" s="75">
        <v>44</v>
      </c>
      <c r="D11" s="75">
        <v>32</v>
      </c>
      <c r="E11" s="76">
        <v>44</v>
      </c>
      <c r="F11" s="77">
        <f t="shared" si="0"/>
        <v>40</v>
      </c>
      <c r="G11" s="95"/>
      <c r="H11" s="1139"/>
      <c r="I11" s="1139"/>
      <c r="J11" s="1141"/>
    </row>
    <row r="12" spans="1:10" ht="14.25" customHeight="1">
      <c r="A12" s="73">
        <v>8</v>
      </c>
      <c r="B12" s="79" t="s">
        <v>623</v>
      </c>
      <c r="C12" s="80">
        <v>6</v>
      </c>
      <c r="D12" s="80">
        <v>2</v>
      </c>
      <c r="E12" s="81">
        <v>6</v>
      </c>
      <c r="F12" s="82">
        <f t="shared" si="0"/>
        <v>4.666666666666667</v>
      </c>
      <c r="G12" s="83"/>
      <c r="H12" s="1139"/>
      <c r="I12" s="1139"/>
      <c r="J12" s="1141"/>
    </row>
    <row r="13" spans="1:10" ht="14.25" customHeight="1">
      <c r="A13" s="73">
        <v>9</v>
      </c>
      <c r="B13" s="79" t="s">
        <v>624</v>
      </c>
      <c r="C13" s="80">
        <v>22</v>
      </c>
      <c r="D13" s="80">
        <v>6</v>
      </c>
      <c r="E13" s="81">
        <v>15</v>
      </c>
      <c r="F13" s="82">
        <f t="shared" si="0"/>
        <v>14.333333333333334</v>
      </c>
      <c r="G13" s="83"/>
      <c r="H13" s="1139"/>
      <c r="I13" s="1139"/>
      <c r="J13" s="1141"/>
    </row>
    <row r="14" spans="1:10" ht="14.25" customHeight="1">
      <c r="A14" s="73">
        <v>10</v>
      </c>
      <c r="B14" s="84" t="s">
        <v>625</v>
      </c>
      <c r="C14" s="85">
        <v>6</v>
      </c>
      <c r="D14" s="85">
        <v>0</v>
      </c>
      <c r="E14" s="86">
        <v>0</v>
      </c>
      <c r="F14" s="87">
        <f t="shared" si="0"/>
        <v>2</v>
      </c>
      <c r="G14" s="96"/>
      <c r="H14" s="1139"/>
      <c r="I14" s="1139"/>
      <c r="J14" s="1141"/>
    </row>
    <row r="15" spans="1:10" ht="23.25" customHeight="1" thickBot="1">
      <c r="A15" s="97">
        <v>11</v>
      </c>
      <c r="B15" s="98" t="s">
        <v>626</v>
      </c>
      <c r="C15" s="99">
        <v>117</v>
      </c>
      <c r="D15" s="99">
        <v>56</v>
      </c>
      <c r="E15" s="100">
        <v>117</v>
      </c>
      <c r="F15" s="101">
        <f t="shared" si="0"/>
        <v>96.666666666666671</v>
      </c>
      <c r="G15" s="102">
        <v>120</v>
      </c>
      <c r="H15" s="1156"/>
      <c r="I15" s="1156"/>
      <c r="J15" s="1141"/>
    </row>
    <row r="16" spans="1:10" ht="17.25" customHeight="1">
      <c r="A16" s="103"/>
      <c r="B16" s="104" t="s">
        <v>627</v>
      </c>
      <c r="C16" s="105">
        <v>688</v>
      </c>
      <c r="D16" s="105">
        <v>785</v>
      </c>
      <c r="E16" s="106">
        <v>855</v>
      </c>
      <c r="F16" s="93">
        <f t="shared" si="0"/>
        <v>776</v>
      </c>
      <c r="G16" s="107">
        <v>800</v>
      </c>
      <c r="H16" s="1158" t="s">
        <v>628</v>
      </c>
      <c r="I16" s="1161" t="s">
        <v>629</v>
      </c>
      <c r="J16" s="1141"/>
    </row>
    <row r="17" spans="1:10" ht="14.25" customHeight="1">
      <c r="A17" s="108">
        <v>12</v>
      </c>
      <c r="B17" s="109" t="s">
        <v>630</v>
      </c>
      <c r="C17" s="110">
        <v>467</v>
      </c>
      <c r="D17" s="110">
        <v>517</v>
      </c>
      <c r="E17" s="111">
        <v>495</v>
      </c>
      <c r="F17" s="77">
        <f t="shared" si="0"/>
        <v>493</v>
      </c>
      <c r="G17" s="78"/>
      <c r="H17" s="1159"/>
      <c r="I17" s="1161"/>
      <c r="J17" s="1141"/>
    </row>
    <row r="18" spans="1:10" ht="14.25" customHeight="1">
      <c r="A18" s="73">
        <v>13</v>
      </c>
      <c r="B18" s="112" t="s">
        <v>631</v>
      </c>
      <c r="C18" s="113">
        <v>61</v>
      </c>
      <c r="D18" s="113">
        <v>76</v>
      </c>
      <c r="E18" s="114">
        <v>70</v>
      </c>
      <c r="F18" s="82">
        <f t="shared" si="0"/>
        <v>69</v>
      </c>
      <c r="G18" s="83"/>
      <c r="H18" s="1159"/>
      <c r="I18" s="1161"/>
      <c r="J18" s="1141"/>
    </row>
    <row r="19" spans="1:10" ht="14.25" customHeight="1">
      <c r="A19" s="73">
        <v>14</v>
      </c>
      <c r="B19" s="112" t="s">
        <v>632</v>
      </c>
      <c r="C19" s="113">
        <v>106</v>
      </c>
      <c r="D19" s="113">
        <v>149</v>
      </c>
      <c r="E19" s="114">
        <v>196</v>
      </c>
      <c r="F19" s="82">
        <f t="shared" si="0"/>
        <v>150.33333333333334</v>
      </c>
      <c r="G19" s="83"/>
      <c r="H19" s="1159"/>
      <c r="I19" s="1161"/>
      <c r="J19" s="1141"/>
    </row>
    <row r="20" spans="1:10" ht="14.25" customHeight="1">
      <c r="A20" s="73">
        <v>15</v>
      </c>
      <c r="B20" s="112" t="s">
        <v>633</v>
      </c>
      <c r="C20" s="113">
        <v>19</v>
      </c>
      <c r="D20" s="115"/>
      <c r="E20" s="114">
        <v>14</v>
      </c>
      <c r="F20" s="82">
        <f t="shared" si="0"/>
        <v>11</v>
      </c>
      <c r="G20" s="83"/>
      <c r="H20" s="1159"/>
      <c r="I20" s="1161"/>
      <c r="J20" s="1141"/>
    </row>
    <row r="21" spans="1:10" ht="14.25" customHeight="1">
      <c r="A21" s="73">
        <v>16</v>
      </c>
      <c r="B21" s="116" t="s">
        <v>634</v>
      </c>
      <c r="C21" s="117"/>
      <c r="D21" s="117"/>
      <c r="E21" s="118">
        <v>14</v>
      </c>
      <c r="F21" s="82">
        <f t="shared" si="0"/>
        <v>4.666666666666667</v>
      </c>
      <c r="G21" s="83"/>
      <c r="H21" s="1159"/>
      <c r="I21" s="1161"/>
      <c r="J21" s="1141"/>
    </row>
    <row r="22" spans="1:10" ht="14.25" customHeight="1">
      <c r="A22" s="73">
        <v>17</v>
      </c>
      <c r="B22" s="112" t="s">
        <v>635</v>
      </c>
      <c r="C22" s="113">
        <v>35</v>
      </c>
      <c r="D22" s="113">
        <v>43</v>
      </c>
      <c r="E22" s="114">
        <v>66</v>
      </c>
      <c r="F22" s="82">
        <f t="shared" si="0"/>
        <v>48</v>
      </c>
      <c r="G22" s="83"/>
      <c r="H22" s="1159"/>
      <c r="I22" s="1161"/>
      <c r="J22" s="1141"/>
    </row>
    <row r="23" spans="1:10" ht="15" customHeight="1" thickBot="1">
      <c r="A23" s="119">
        <v>18</v>
      </c>
      <c r="B23" s="120" t="s">
        <v>636</v>
      </c>
      <c r="C23" s="121">
        <v>0</v>
      </c>
      <c r="D23" s="121">
        <v>0</v>
      </c>
      <c r="E23" s="122">
        <v>0</v>
      </c>
      <c r="F23" s="123">
        <f t="shared" si="0"/>
        <v>0</v>
      </c>
      <c r="G23" s="88"/>
      <c r="H23" s="1160"/>
      <c r="I23" s="1161"/>
      <c r="J23" s="1141"/>
    </row>
    <row r="24" spans="1:10" ht="17.25" customHeight="1">
      <c r="A24" s="124"/>
      <c r="B24" s="125" t="s">
        <v>637</v>
      </c>
      <c r="C24" s="126">
        <v>435</v>
      </c>
      <c r="D24" s="126">
        <v>431</v>
      </c>
      <c r="E24" s="127">
        <v>452</v>
      </c>
      <c r="F24" s="128">
        <f>(C24+D24+E24)/3</f>
        <v>439.33333333333331</v>
      </c>
      <c r="G24" s="129">
        <v>450</v>
      </c>
      <c r="H24" s="1130" t="s">
        <v>638</v>
      </c>
      <c r="I24" s="1133" t="s">
        <v>639</v>
      </c>
      <c r="J24" s="1141"/>
    </row>
    <row r="25" spans="1:10" ht="14.25" customHeight="1">
      <c r="A25" s="73">
        <v>19</v>
      </c>
      <c r="B25" s="109" t="s">
        <v>640</v>
      </c>
      <c r="C25" s="110">
        <v>194</v>
      </c>
      <c r="D25" s="110">
        <v>193</v>
      </c>
      <c r="E25" s="130">
        <v>238</v>
      </c>
      <c r="F25" s="77">
        <f t="shared" si="0"/>
        <v>208.33333333333334</v>
      </c>
      <c r="G25" s="78"/>
      <c r="H25" s="1131"/>
      <c r="I25" s="1134"/>
      <c r="J25" s="1141"/>
    </row>
    <row r="26" spans="1:10" ht="14.25" customHeight="1">
      <c r="A26" s="73">
        <v>20</v>
      </c>
      <c r="B26" s="112" t="s">
        <v>641</v>
      </c>
      <c r="C26" s="113"/>
      <c r="D26" s="113">
        <v>33</v>
      </c>
      <c r="E26" s="131">
        <v>25</v>
      </c>
      <c r="F26" s="82">
        <f t="shared" si="0"/>
        <v>19.333333333333332</v>
      </c>
      <c r="G26" s="83"/>
      <c r="H26" s="1131"/>
      <c r="I26" s="1134"/>
      <c r="J26" s="1141"/>
    </row>
    <row r="27" spans="1:10" ht="14.25" customHeight="1">
      <c r="A27" s="73">
        <v>21</v>
      </c>
      <c r="B27" s="112" t="s">
        <v>642</v>
      </c>
      <c r="C27" s="113">
        <v>68</v>
      </c>
      <c r="D27" s="113">
        <v>51</v>
      </c>
      <c r="E27" s="131">
        <v>34</v>
      </c>
      <c r="F27" s="82">
        <f t="shared" si="0"/>
        <v>51</v>
      </c>
      <c r="G27" s="83"/>
      <c r="H27" s="1131"/>
      <c r="I27" s="1134"/>
      <c r="J27" s="1141"/>
    </row>
    <row r="28" spans="1:10" ht="14.25" customHeight="1">
      <c r="A28" s="73">
        <v>22</v>
      </c>
      <c r="B28" s="112" t="s">
        <v>643</v>
      </c>
      <c r="C28" s="113">
        <v>10</v>
      </c>
      <c r="D28" s="113">
        <v>8</v>
      </c>
      <c r="E28" s="131">
        <v>18</v>
      </c>
      <c r="F28" s="82">
        <f t="shared" si="0"/>
        <v>12</v>
      </c>
      <c r="G28" s="83"/>
      <c r="H28" s="1131"/>
      <c r="I28" s="1134"/>
      <c r="J28" s="1141"/>
    </row>
    <row r="29" spans="1:10" ht="14.25" customHeight="1">
      <c r="A29" s="73">
        <v>23</v>
      </c>
      <c r="B29" s="112" t="s">
        <v>644</v>
      </c>
      <c r="C29" s="113">
        <v>51</v>
      </c>
      <c r="D29" s="113">
        <v>52</v>
      </c>
      <c r="E29" s="131">
        <v>51</v>
      </c>
      <c r="F29" s="82">
        <f t="shared" si="0"/>
        <v>51.333333333333336</v>
      </c>
      <c r="G29" s="83"/>
      <c r="H29" s="1131"/>
      <c r="I29" s="1134"/>
      <c r="J29" s="1141"/>
    </row>
    <row r="30" spans="1:10" ht="14.25" customHeight="1">
      <c r="A30" s="73">
        <v>24</v>
      </c>
      <c r="B30" s="112" t="s">
        <v>645</v>
      </c>
      <c r="C30" s="113">
        <v>0</v>
      </c>
      <c r="D30" s="113">
        <v>0</v>
      </c>
      <c r="E30" s="131">
        <v>0</v>
      </c>
      <c r="F30" s="82">
        <f t="shared" si="0"/>
        <v>0</v>
      </c>
      <c r="G30" s="83"/>
      <c r="H30" s="1131"/>
      <c r="I30" s="1134"/>
      <c r="J30" s="1141"/>
    </row>
    <row r="31" spans="1:10" ht="14.25" customHeight="1">
      <c r="A31" s="73">
        <v>25</v>
      </c>
      <c r="B31" s="112" t="s">
        <v>646</v>
      </c>
      <c r="C31" s="113">
        <v>92</v>
      </c>
      <c r="D31" s="113">
        <v>70</v>
      </c>
      <c r="E31" s="131">
        <v>59</v>
      </c>
      <c r="F31" s="82">
        <f t="shared" si="0"/>
        <v>73.666666666666671</v>
      </c>
      <c r="G31" s="83"/>
      <c r="H31" s="1131"/>
      <c r="I31" s="1134"/>
      <c r="J31" s="1141"/>
    </row>
    <row r="32" spans="1:10" ht="14.25" customHeight="1">
      <c r="A32" s="73">
        <v>26</v>
      </c>
      <c r="B32" s="112" t="s">
        <v>647</v>
      </c>
      <c r="C32" s="113">
        <v>19</v>
      </c>
      <c r="D32" s="113">
        <v>9</v>
      </c>
      <c r="E32" s="131">
        <v>13</v>
      </c>
      <c r="F32" s="82">
        <f t="shared" si="0"/>
        <v>13.666666666666666</v>
      </c>
      <c r="G32" s="83"/>
      <c r="H32" s="1131"/>
      <c r="I32" s="1134"/>
      <c r="J32" s="1141"/>
    </row>
    <row r="33" spans="1:10" ht="14.25" customHeight="1">
      <c r="A33" s="73"/>
      <c r="B33" s="132" t="s">
        <v>648</v>
      </c>
      <c r="C33" s="133"/>
      <c r="D33" s="133"/>
      <c r="E33" s="134"/>
      <c r="F33" s="82">
        <f t="shared" si="0"/>
        <v>0</v>
      </c>
      <c r="G33" s="83"/>
      <c r="H33" s="1131"/>
      <c r="I33" s="1134"/>
      <c r="J33" s="1141"/>
    </row>
    <row r="34" spans="1:10" ht="14.25" customHeight="1">
      <c r="A34" s="73">
        <v>27</v>
      </c>
      <c r="B34" s="112" t="s">
        <v>649</v>
      </c>
      <c r="C34" s="113">
        <v>1</v>
      </c>
      <c r="D34" s="113">
        <v>10</v>
      </c>
      <c r="E34" s="131">
        <v>10</v>
      </c>
      <c r="F34" s="82">
        <f t="shared" si="0"/>
        <v>7</v>
      </c>
      <c r="G34" s="83"/>
      <c r="H34" s="1131"/>
      <c r="I34" s="1134"/>
      <c r="J34" s="1141"/>
    </row>
    <row r="35" spans="1:10" ht="14.25" customHeight="1">
      <c r="A35" s="73">
        <v>28</v>
      </c>
      <c r="B35" s="120" t="s">
        <v>650</v>
      </c>
      <c r="C35" s="121">
        <v>0</v>
      </c>
      <c r="D35" s="121">
        <v>5</v>
      </c>
      <c r="E35" s="135">
        <v>4</v>
      </c>
      <c r="F35" s="123">
        <f t="shared" si="0"/>
        <v>3</v>
      </c>
      <c r="G35" s="88"/>
      <c r="H35" s="1131"/>
      <c r="I35" s="1134"/>
      <c r="J35" s="1141"/>
    </row>
    <row r="36" spans="1:10" ht="14.25" customHeight="1">
      <c r="A36" s="136">
        <v>29</v>
      </c>
      <c r="B36" s="137" t="s">
        <v>651</v>
      </c>
      <c r="C36" s="138">
        <v>0</v>
      </c>
      <c r="D36" s="138">
        <v>42</v>
      </c>
      <c r="E36" s="139">
        <v>90</v>
      </c>
      <c r="F36" s="140">
        <f>(C36+D36+E36)/3</f>
        <v>44</v>
      </c>
      <c r="G36" s="141">
        <v>100</v>
      </c>
      <c r="H36" s="1131"/>
      <c r="I36" s="1134"/>
      <c r="J36" s="1141"/>
    </row>
    <row r="37" spans="1:10" ht="14.25" customHeight="1">
      <c r="A37" s="73"/>
      <c r="B37" s="142" t="s">
        <v>652</v>
      </c>
      <c r="C37" s="143">
        <v>53</v>
      </c>
      <c r="D37" s="143">
        <v>31</v>
      </c>
      <c r="E37" s="144">
        <v>24</v>
      </c>
      <c r="F37" s="93">
        <f t="shared" si="0"/>
        <v>36</v>
      </c>
      <c r="G37" s="145">
        <v>40</v>
      </c>
      <c r="H37" s="1131"/>
      <c r="I37" s="1134"/>
      <c r="J37" s="1141"/>
    </row>
    <row r="38" spans="1:10" ht="14.25" customHeight="1">
      <c r="A38" s="73">
        <v>30</v>
      </c>
      <c r="B38" s="146" t="s">
        <v>653</v>
      </c>
      <c r="C38" s="110">
        <v>48</v>
      </c>
      <c r="D38" s="110">
        <v>31</v>
      </c>
      <c r="E38" s="130">
        <v>18</v>
      </c>
      <c r="F38" s="77">
        <f t="shared" si="0"/>
        <v>32.333333333333336</v>
      </c>
      <c r="G38" s="147"/>
      <c r="H38" s="1131"/>
      <c r="I38" s="1134"/>
      <c r="J38" s="1141"/>
    </row>
    <row r="39" spans="1:10" ht="14.25" customHeight="1">
      <c r="A39" s="73">
        <v>31</v>
      </c>
      <c r="B39" s="148" t="s">
        <v>654</v>
      </c>
      <c r="C39" s="113">
        <v>5</v>
      </c>
      <c r="D39" s="113">
        <v>0</v>
      </c>
      <c r="E39" s="131">
        <v>6</v>
      </c>
      <c r="F39" s="82">
        <f t="shared" si="0"/>
        <v>3.6666666666666665</v>
      </c>
      <c r="G39" s="149"/>
      <c r="H39" s="1131"/>
      <c r="I39" s="1134"/>
      <c r="J39" s="1141"/>
    </row>
    <row r="40" spans="1:10" ht="15" customHeight="1" thickBot="1">
      <c r="A40" s="150">
        <v>32</v>
      </c>
      <c r="B40" s="151" t="s">
        <v>655</v>
      </c>
      <c r="C40" s="152">
        <v>0</v>
      </c>
      <c r="D40" s="152">
        <v>0</v>
      </c>
      <c r="E40" s="153">
        <v>0</v>
      </c>
      <c r="F40" s="154">
        <f t="shared" si="0"/>
        <v>0</v>
      </c>
      <c r="G40" s="155"/>
      <c r="H40" s="1132"/>
      <c r="I40" s="1135"/>
      <c r="J40" s="1157"/>
    </row>
    <row r="41" spans="1:10" ht="17.25" customHeight="1" thickTop="1">
      <c r="A41" s="156"/>
      <c r="B41" s="142" t="s">
        <v>656</v>
      </c>
      <c r="C41" s="143">
        <v>637</v>
      </c>
      <c r="D41" s="143">
        <v>349</v>
      </c>
      <c r="E41" s="157">
        <v>284</v>
      </c>
      <c r="F41" s="93">
        <f t="shared" si="0"/>
        <v>423.33333333333331</v>
      </c>
      <c r="G41" s="145">
        <v>420</v>
      </c>
      <c r="H41" s="1136" t="s">
        <v>657</v>
      </c>
      <c r="I41" s="1138" t="s">
        <v>658</v>
      </c>
      <c r="J41" s="1140" t="s">
        <v>659</v>
      </c>
    </row>
    <row r="42" spans="1:10">
      <c r="A42" s="73">
        <v>33</v>
      </c>
      <c r="B42" s="109" t="s">
        <v>660</v>
      </c>
      <c r="C42" s="110">
        <v>251</v>
      </c>
      <c r="D42" s="110">
        <v>103</v>
      </c>
      <c r="E42" s="111">
        <v>83</v>
      </c>
      <c r="F42" s="77">
        <f t="shared" si="0"/>
        <v>145.66666666666666</v>
      </c>
      <c r="G42" s="78"/>
      <c r="H42" s="1137"/>
      <c r="I42" s="1139"/>
      <c r="J42" s="1141"/>
    </row>
    <row r="43" spans="1:10">
      <c r="A43" s="73">
        <v>34</v>
      </c>
      <c r="B43" s="112" t="s">
        <v>661</v>
      </c>
      <c r="C43" s="113">
        <v>202</v>
      </c>
      <c r="D43" s="113">
        <v>99</v>
      </c>
      <c r="E43" s="114">
        <v>78</v>
      </c>
      <c r="F43" s="82">
        <f t="shared" si="0"/>
        <v>126.33333333333333</v>
      </c>
      <c r="G43" s="83"/>
      <c r="H43" s="1137"/>
      <c r="I43" s="1139"/>
      <c r="J43" s="1141"/>
    </row>
    <row r="44" spans="1:10">
      <c r="A44" s="73">
        <v>35</v>
      </c>
      <c r="B44" s="112" t="s">
        <v>662</v>
      </c>
      <c r="C44" s="113">
        <v>30</v>
      </c>
      <c r="D44" s="113">
        <v>20</v>
      </c>
      <c r="E44" s="114">
        <v>26</v>
      </c>
      <c r="F44" s="82">
        <f t="shared" si="0"/>
        <v>25.333333333333332</v>
      </c>
      <c r="G44" s="83"/>
      <c r="H44" s="1137"/>
      <c r="I44" s="1139"/>
      <c r="J44" s="1141"/>
    </row>
    <row r="45" spans="1:10">
      <c r="A45" s="73">
        <v>36</v>
      </c>
      <c r="B45" s="112" t="s">
        <v>663</v>
      </c>
      <c r="C45" s="115"/>
      <c r="D45" s="113">
        <v>9</v>
      </c>
      <c r="E45" s="114">
        <v>3</v>
      </c>
      <c r="F45" s="82">
        <f t="shared" si="0"/>
        <v>4</v>
      </c>
      <c r="G45" s="83"/>
      <c r="H45" s="1137"/>
      <c r="I45" s="1139"/>
      <c r="J45" s="1141"/>
    </row>
    <row r="46" spans="1:10">
      <c r="A46" s="73">
        <v>37</v>
      </c>
      <c r="B46" s="112" t="s">
        <v>664</v>
      </c>
      <c r="C46" s="113">
        <v>15</v>
      </c>
      <c r="D46" s="113">
        <v>7</v>
      </c>
      <c r="E46" s="114">
        <v>0</v>
      </c>
      <c r="F46" s="82">
        <f t="shared" si="0"/>
        <v>7.333333333333333</v>
      </c>
      <c r="G46" s="83"/>
      <c r="H46" s="1137"/>
      <c r="I46" s="1139"/>
      <c r="J46" s="1141"/>
    </row>
    <row r="47" spans="1:10">
      <c r="A47" s="73">
        <v>38</v>
      </c>
      <c r="B47" s="112" t="s">
        <v>665</v>
      </c>
      <c r="C47" s="113">
        <v>78</v>
      </c>
      <c r="D47" s="113">
        <v>79</v>
      </c>
      <c r="E47" s="114">
        <v>61</v>
      </c>
      <c r="F47" s="82">
        <f t="shared" si="0"/>
        <v>72.666666666666671</v>
      </c>
      <c r="G47" s="83"/>
      <c r="H47" s="1137"/>
      <c r="I47" s="1139"/>
      <c r="J47" s="1141"/>
    </row>
    <row r="48" spans="1:10">
      <c r="A48" s="73"/>
      <c r="B48" s="132" t="s">
        <v>666</v>
      </c>
      <c r="C48" s="158"/>
      <c r="D48" s="158"/>
      <c r="E48" s="159"/>
      <c r="F48" s="82">
        <f t="shared" si="0"/>
        <v>0</v>
      </c>
      <c r="G48" s="83"/>
      <c r="H48" s="1137"/>
      <c r="I48" s="1139"/>
      <c r="J48" s="1141"/>
    </row>
    <row r="49" spans="1:10">
      <c r="A49" s="73">
        <v>39</v>
      </c>
      <c r="B49" s="112" t="s">
        <v>667</v>
      </c>
      <c r="C49" s="113">
        <v>0</v>
      </c>
      <c r="D49" s="113">
        <v>0</v>
      </c>
      <c r="E49" s="114">
        <v>2</v>
      </c>
      <c r="F49" s="82">
        <f t="shared" si="0"/>
        <v>0.66666666666666663</v>
      </c>
      <c r="G49" s="83"/>
      <c r="H49" s="1137"/>
      <c r="I49" s="1139"/>
      <c r="J49" s="1141"/>
    </row>
    <row r="50" spans="1:10">
      <c r="A50" s="73">
        <v>40</v>
      </c>
      <c r="B50" s="112" t="s">
        <v>668</v>
      </c>
      <c r="C50" s="113">
        <v>35</v>
      </c>
      <c r="D50" s="113">
        <v>19</v>
      </c>
      <c r="E50" s="114">
        <v>18</v>
      </c>
      <c r="F50" s="82">
        <f t="shared" si="0"/>
        <v>24</v>
      </c>
      <c r="G50" s="83"/>
      <c r="H50" s="1137"/>
      <c r="I50" s="1139"/>
      <c r="J50" s="1141"/>
    </row>
    <row r="51" spans="1:10">
      <c r="A51" s="73">
        <v>41</v>
      </c>
      <c r="B51" s="160" t="s">
        <v>669</v>
      </c>
      <c r="C51" s="161">
        <v>26</v>
      </c>
      <c r="D51" s="161">
        <v>13</v>
      </c>
      <c r="E51" s="162">
        <v>13</v>
      </c>
      <c r="F51" s="87">
        <f t="shared" si="0"/>
        <v>17.333333333333332</v>
      </c>
      <c r="G51" s="96"/>
      <c r="H51" s="1137"/>
      <c r="I51" s="1139"/>
      <c r="J51" s="1141"/>
    </row>
    <row r="52" spans="1:10">
      <c r="A52" s="73"/>
      <c r="B52" s="163" t="s">
        <v>670</v>
      </c>
      <c r="C52" s="164">
        <v>45</v>
      </c>
      <c r="D52" s="164">
        <v>75</v>
      </c>
      <c r="E52" s="165">
        <v>57</v>
      </c>
      <c r="F52" s="93">
        <f t="shared" si="0"/>
        <v>59</v>
      </c>
      <c r="G52" s="145">
        <v>60</v>
      </c>
      <c r="H52" s="1137"/>
      <c r="I52" s="1139"/>
      <c r="J52" s="1141"/>
    </row>
    <row r="53" spans="1:10">
      <c r="A53" s="73">
        <v>42</v>
      </c>
      <c r="B53" s="109" t="s">
        <v>671</v>
      </c>
      <c r="C53" s="110">
        <v>10</v>
      </c>
      <c r="D53" s="110">
        <v>15</v>
      </c>
      <c r="E53" s="111">
        <v>6</v>
      </c>
      <c r="F53" s="77">
        <f t="shared" si="0"/>
        <v>10.333333333333334</v>
      </c>
      <c r="G53" s="78"/>
      <c r="H53" s="1137"/>
      <c r="I53" s="1139"/>
      <c r="J53" s="1141"/>
    </row>
    <row r="54" spans="1:10">
      <c r="A54" s="73">
        <v>43</v>
      </c>
      <c r="B54" s="112" t="s">
        <v>672</v>
      </c>
      <c r="C54" s="113">
        <v>7</v>
      </c>
      <c r="D54" s="113">
        <v>24</v>
      </c>
      <c r="E54" s="114">
        <v>13</v>
      </c>
      <c r="F54" s="82">
        <f t="shared" si="0"/>
        <v>14.666666666666666</v>
      </c>
      <c r="G54" s="83"/>
      <c r="H54" s="1137"/>
      <c r="I54" s="1139"/>
      <c r="J54" s="1141"/>
    </row>
    <row r="55" spans="1:10">
      <c r="A55" s="73">
        <v>44</v>
      </c>
      <c r="B55" s="112" t="s">
        <v>673</v>
      </c>
      <c r="C55" s="113">
        <v>17</v>
      </c>
      <c r="D55" s="113">
        <v>19</v>
      </c>
      <c r="E55" s="114">
        <v>24</v>
      </c>
      <c r="F55" s="82">
        <f t="shared" si="0"/>
        <v>20</v>
      </c>
      <c r="G55" s="83"/>
      <c r="H55" s="1137"/>
      <c r="I55" s="1139"/>
      <c r="J55" s="1141"/>
    </row>
    <row r="56" spans="1:10">
      <c r="A56" s="73">
        <v>45</v>
      </c>
      <c r="B56" s="112" t="s">
        <v>674</v>
      </c>
      <c r="C56" s="113">
        <v>0</v>
      </c>
      <c r="D56" s="113">
        <v>0</v>
      </c>
      <c r="E56" s="114">
        <v>0</v>
      </c>
      <c r="F56" s="82">
        <f t="shared" si="0"/>
        <v>0</v>
      </c>
      <c r="G56" s="83"/>
      <c r="H56" s="1137"/>
      <c r="I56" s="1139"/>
      <c r="J56" s="1141"/>
    </row>
    <row r="57" spans="1:10">
      <c r="A57" s="73">
        <v>46</v>
      </c>
      <c r="B57" s="112" t="s">
        <v>675</v>
      </c>
      <c r="C57" s="113">
        <v>3</v>
      </c>
      <c r="D57" s="113">
        <v>0</v>
      </c>
      <c r="E57" s="114">
        <v>0</v>
      </c>
      <c r="F57" s="82">
        <f t="shared" si="0"/>
        <v>1</v>
      </c>
      <c r="G57" s="83"/>
      <c r="H57" s="1137"/>
      <c r="I57" s="1139"/>
      <c r="J57" s="1141"/>
    </row>
    <row r="58" spans="1:10">
      <c r="A58" s="73">
        <v>47</v>
      </c>
      <c r="B58" s="112" t="s">
        <v>676</v>
      </c>
      <c r="C58" s="113">
        <v>6</v>
      </c>
      <c r="D58" s="113">
        <v>9</v>
      </c>
      <c r="E58" s="114">
        <v>11</v>
      </c>
      <c r="F58" s="82">
        <f t="shared" si="0"/>
        <v>8.6666666666666661</v>
      </c>
      <c r="G58" s="83"/>
      <c r="H58" s="1137"/>
      <c r="I58" s="1139"/>
      <c r="J58" s="1141"/>
    </row>
    <row r="59" spans="1:10">
      <c r="A59" s="73">
        <v>48</v>
      </c>
      <c r="B59" s="160" t="s">
        <v>677</v>
      </c>
      <c r="C59" s="161">
        <v>2</v>
      </c>
      <c r="D59" s="161">
        <v>8</v>
      </c>
      <c r="E59" s="162">
        <v>3</v>
      </c>
      <c r="F59" s="87">
        <f t="shared" si="0"/>
        <v>4.333333333333333</v>
      </c>
      <c r="G59" s="96"/>
      <c r="H59" s="1137"/>
      <c r="I59" s="1139"/>
      <c r="J59" s="1141"/>
    </row>
    <row r="60" spans="1:10" ht="13.5" thickBot="1">
      <c r="A60" s="166">
        <v>49</v>
      </c>
      <c r="B60" s="167" t="s">
        <v>678</v>
      </c>
      <c r="C60" s="168">
        <v>4</v>
      </c>
      <c r="D60" s="168">
        <v>10</v>
      </c>
      <c r="E60" s="169">
        <v>18</v>
      </c>
      <c r="F60" s="93">
        <f t="shared" si="0"/>
        <v>10.666666666666666</v>
      </c>
      <c r="G60" s="145">
        <v>20</v>
      </c>
      <c r="H60" s="1137"/>
      <c r="I60" s="1139"/>
      <c r="J60" s="1141"/>
    </row>
    <row r="61" spans="1:10">
      <c r="A61" s="170">
        <v>51</v>
      </c>
      <c r="B61" s="125" t="s">
        <v>679</v>
      </c>
      <c r="C61" s="171">
        <v>123</v>
      </c>
      <c r="D61" s="171">
        <v>176</v>
      </c>
      <c r="E61" s="172">
        <v>251</v>
      </c>
      <c r="F61" s="173">
        <f>(C61+D61+E61)/3</f>
        <v>183.33333333333334</v>
      </c>
      <c r="G61" s="174">
        <v>250</v>
      </c>
      <c r="H61" s="1133" t="s">
        <v>680</v>
      </c>
      <c r="I61" s="1144" t="s">
        <v>681</v>
      </c>
      <c r="J61" s="1141"/>
    </row>
    <row r="62" spans="1:10">
      <c r="A62" s="175">
        <v>52</v>
      </c>
      <c r="B62" s="163" t="s">
        <v>682</v>
      </c>
      <c r="C62" s="176">
        <v>149</v>
      </c>
      <c r="D62" s="176">
        <v>194</v>
      </c>
      <c r="E62" s="177">
        <v>164</v>
      </c>
      <c r="F62" s="178">
        <f>(C62+D62+E62)/3</f>
        <v>169</v>
      </c>
      <c r="G62" s="179">
        <v>170</v>
      </c>
      <c r="H62" s="1134"/>
      <c r="I62" s="1145"/>
      <c r="J62" s="1141"/>
    </row>
    <row r="63" spans="1:10" ht="13.5" thickBot="1">
      <c r="A63" s="180">
        <v>54</v>
      </c>
      <c r="B63" s="181" t="s">
        <v>683</v>
      </c>
      <c r="C63" s="182"/>
      <c r="D63" s="183">
        <v>50</v>
      </c>
      <c r="E63" s="184">
        <v>88</v>
      </c>
      <c r="F63" s="185">
        <f>(C63+D63+E63)/3</f>
        <v>46</v>
      </c>
      <c r="G63" s="186">
        <v>90</v>
      </c>
      <c r="H63" s="1143"/>
      <c r="I63" s="1146"/>
      <c r="J63" s="1141"/>
    </row>
    <row r="64" spans="1:10" ht="26.25" thickBot="1">
      <c r="A64" s="187">
        <v>50</v>
      </c>
      <c r="B64" s="188" t="s">
        <v>684</v>
      </c>
      <c r="C64" s="189">
        <v>201</v>
      </c>
      <c r="D64" s="189">
        <v>233</v>
      </c>
      <c r="E64" s="190">
        <v>285</v>
      </c>
      <c r="F64" s="191">
        <f>(C64+D64+E64)/3</f>
        <v>239.66666666666666</v>
      </c>
      <c r="G64" s="192">
        <v>290</v>
      </c>
      <c r="H64" s="193" t="s">
        <v>685</v>
      </c>
      <c r="I64" s="194" t="s">
        <v>686</v>
      </c>
      <c r="J64" s="1142"/>
    </row>
    <row r="65" spans="1:10">
      <c r="A65" s="195">
        <v>53</v>
      </c>
      <c r="B65" s="142" t="s">
        <v>687</v>
      </c>
      <c r="C65" s="196">
        <v>19</v>
      </c>
      <c r="D65" s="196">
        <v>13</v>
      </c>
      <c r="E65" s="197">
        <v>10</v>
      </c>
      <c r="F65" s="198">
        <f t="shared" si="0"/>
        <v>14</v>
      </c>
      <c r="G65" s="199">
        <v>20</v>
      </c>
      <c r="H65" s="200"/>
    </row>
    <row r="66" spans="1:10">
      <c r="B66" s="202" t="s">
        <v>688</v>
      </c>
      <c r="C66" s="203">
        <v>2670</v>
      </c>
      <c r="D66" s="203">
        <v>2525</v>
      </c>
      <c r="E66" s="204">
        <v>2850</v>
      </c>
      <c r="G66" s="206">
        <v>3000</v>
      </c>
      <c r="H66" s="207"/>
    </row>
    <row r="68" spans="1:10" ht="13.5">
      <c r="A68" s="1129" t="s">
        <v>689</v>
      </c>
      <c r="B68" s="1129"/>
      <c r="C68" s="1129"/>
      <c r="D68" s="1129"/>
      <c r="E68" s="1129"/>
      <c r="F68" s="1129"/>
      <c r="G68" s="1129"/>
      <c r="H68" s="1129"/>
      <c r="I68" s="1129"/>
      <c r="J68" s="1129"/>
    </row>
  </sheetData>
  <mergeCells count="18">
    <mergeCell ref="H3:H15"/>
    <mergeCell ref="I3:I15"/>
    <mergeCell ref="J3:J40"/>
    <mergeCell ref="H16:H23"/>
    <mergeCell ref="I16:I23"/>
    <mergeCell ref="A1:A2"/>
    <mergeCell ref="B1:B2"/>
    <mergeCell ref="C1:G1"/>
    <mergeCell ref="H1:I1"/>
    <mergeCell ref="J1:J2"/>
    <mergeCell ref="A68:J68"/>
    <mergeCell ref="H24:H40"/>
    <mergeCell ref="I24:I40"/>
    <mergeCell ref="H41:H60"/>
    <mergeCell ref="I41:I60"/>
    <mergeCell ref="J41:J64"/>
    <mergeCell ref="H61:H63"/>
    <mergeCell ref="I61:I63"/>
  </mergeCells>
  <pageMargins left="0.45" right="0.2" top="0.75" bottom="0.75" header="0.3" footer="0.3"/>
  <pageSetup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view="pageBreakPreview" topLeftCell="A25" zoomScale="95" zoomScaleNormal="100" zoomScaleSheetLayoutView="95" workbookViewId="0">
      <selection activeCell="G22" sqref="G22"/>
    </sheetView>
  </sheetViews>
  <sheetFormatPr defaultRowHeight="15.75"/>
  <cols>
    <col min="1" max="1" width="5" style="703" customWidth="1"/>
    <col min="2" max="2" width="42.25" style="701" customWidth="1"/>
    <col min="3" max="3" width="8.375" style="701" bestFit="1" customWidth="1"/>
    <col min="4" max="4" width="19.875" style="702" bestFit="1" customWidth="1"/>
    <col min="5" max="5" width="14.5" style="703" customWidth="1"/>
    <col min="6" max="16384" width="9" style="701"/>
  </cols>
  <sheetData>
    <row r="1" spans="1:5">
      <c r="A1" s="1162" t="s">
        <v>2</v>
      </c>
      <c r="B1" s="1162"/>
      <c r="E1" s="742" t="s">
        <v>759</v>
      </c>
    </row>
    <row r="2" spans="1:5">
      <c r="A2" s="1163" t="s">
        <v>114</v>
      </c>
      <c r="B2" s="1163"/>
    </row>
    <row r="3" spans="1:5" ht="24" customHeight="1">
      <c r="A3" s="1164" t="s">
        <v>716</v>
      </c>
      <c r="B3" s="1164"/>
      <c r="C3" s="1164"/>
      <c r="D3" s="1164"/>
      <c r="E3" s="1164"/>
    </row>
    <row r="4" spans="1:5" ht="20.100000000000001" customHeight="1">
      <c r="A4" s="599" t="s">
        <v>0</v>
      </c>
      <c r="B4" s="599" t="s">
        <v>690</v>
      </c>
      <c r="C4" s="599" t="s">
        <v>51</v>
      </c>
      <c r="D4" s="704" t="s">
        <v>701</v>
      </c>
      <c r="E4" s="599" t="s">
        <v>731</v>
      </c>
    </row>
    <row r="5" spans="1:5" s="1" customFormat="1" ht="17.100000000000001" customHeight="1">
      <c r="A5" s="2" t="s">
        <v>23</v>
      </c>
      <c r="B5" s="705" t="s">
        <v>692</v>
      </c>
      <c r="C5" s="3">
        <f>SUM(C6:C8)</f>
        <v>415</v>
      </c>
      <c r="D5" s="706"/>
      <c r="E5" s="707"/>
    </row>
    <row r="6" spans="1:5" ht="17.100000000000001" customHeight="1">
      <c r="A6" s="713">
        <v>1</v>
      </c>
      <c r="B6" s="739" t="s">
        <v>691</v>
      </c>
      <c r="C6" s="739">
        <v>296</v>
      </c>
      <c r="D6" s="729"/>
      <c r="E6" s="713"/>
    </row>
    <row r="7" spans="1:5" ht="17.100000000000001" customHeight="1">
      <c r="A7" s="717">
        <v>2</v>
      </c>
      <c r="B7" s="737" t="s">
        <v>693</v>
      </c>
      <c r="C7" s="737">
        <v>57</v>
      </c>
      <c r="D7" s="730"/>
      <c r="E7" s="717"/>
    </row>
    <row r="8" spans="1:5" ht="17.100000000000001" customHeight="1">
      <c r="A8" s="719">
        <v>3</v>
      </c>
      <c r="B8" s="738" t="s">
        <v>694</v>
      </c>
      <c r="C8" s="738">
        <v>62</v>
      </c>
      <c r="D8" s="732"/>
      <c r="E8" s="719"/>
    </row>
    <row r="9" spans="1:5" ht="17.100000000000001" customHeight="1">
      <c r="A9" s="2" t="s">
        <v>25</v>
      </c>
      <c r="B9" s="3" t="s">
        <v>695</v>
      </c>
      <c r="C9" s="3">
        <f>C10+C19</f>
        <v>2800</v>
      </c>
      <c r="D9" s="710"/>
      <c r="E9" s="372"/>
    </row>
    <row r="10" spans="1:5" ht="17.100000000000001" customHeight="1">
      <c r="A10" s="599">
        <v>1</v>
      </c>
      <c r="B10" s="711" t="s">
        <v>705</v>
      </c>
      <c r="C10" s="711">
        <f>C11+C14+C18</f>
        <v>1120</v>
      </c>
      <c r="D10" s="709"/>
      <c r="E10" s="708"/>
    </row>
    <row r="11" spans="1:5" ht="17.100000000000001" customHeight="1">
      <c r="A11" s="1171">
        <v>1.1000000000000001</v>
      </c>
      <c r="B11" s="712" t="s">
        <v>702</v>
      </c>
      <c r="C11" s="712">
        <f>SUM(C12:C13)</f>
        <v>359</v>
      </c>
      <c r="D11" s="1176" t="s">
        <v>732</v>
      </c>
      <c r="E11" s="713"/>
    </row>
    <row r="12" spans="1:5" ht="17.100000000000001" customHeight="1">
      <c r="A12" s="1166"/>
      <c r="B12" s="715" t="s">
        <v>696</v>
      </c>
      <c r="C12" s="715">
        <v>75</v>
      </c>
      <c r="D12" s="1165"/>
      <c r="E12" s="717"/>
    </row>
    <row r="13" spans="1:5" ht="17.100000000000001" customHeight="1">
      <c r="A13" s="1167"/>
      <c r="B13" s="718" t="s">
        <v>697</v>
      </c>
      <c r="C13" s="718">
        <v>284</v>
      </c>
      <c r="D13" s="1177"/>
      <c r="E13" s="719"/>
    </row>
    <row r="14" spans="1:5" ht="17.100000000000001" customHeight="1">
      <c r="A14" s="1171">
        <v>1.2</v>
      </c>
      <c r="B14" s="712" t="s">
        <v>703</v>
      </c>
      <c r="C14" s="712">
        <f>SUM(C15:C17)</f>
        <v>503</v>
      </c>
      <c r="D14" s="1176" t="s">
        <v>733</v>
      </c>
      <c r="E14" s="713"/>
    </row>
    <row r="15" spans="1:5" ht="17.100000000000001" customHeight="1">
      <c r="A15" s="1166"/>
      <c r="B15" s="720" t="s">
        <v>698</v>
      </c>
      <c r="C15" s="720">
        <v>164</v>
      </c>
      <c r="D15" s="1165"/>
      <c r="E15" s="717"/>
    </row>
    <row r="16" spans="1:5" ht="17.100000000000001" customHeight="1">
      <c r="A16" s="1166"/>
      <c r="B16" s="720" t="s">
        <v>699</v>
      </c>
      <c r="C16" s="720">
        <v>251</v>
      </c>
      <c r="D16" s="1165"/>
      <c r="E16" s="717"/>
    </row>
    <row r="17" spans="1:5" ht="17.100000000000001" customHeight="1">
      <c r="A17" s="1167"/>
      <c r="B17" s="721" t="s">
        <v>700</v>
      </c>
      <c r="C17" s="721">
        <v>88</v>
      </c>
      <c r="D17" s="1177"/>
      <c r="E17" s="719"/>
    </row>
    <row r="18" spans="1:5" ht="17.100000000000001" customHeight="1">
      <c r="A18" s="722">
        <v>1.3</v>
      </c>
      <c r="B18" s="723" t="s">
        <v>706</v>
      </c>
      <c r="C18" s="723">
        <v>258</v>
      </c>
      <c r="D18" s="724" t="s">
        <v>734</v>
      </c>
      <c r="E18" s="708"/>
    </row>
    <row r="19" spans="1:5" ht="17.100000000000001" customHeight="1">
      <c r="A19" s="708">
        <v>2</v>
      </c>
      <c r="B19" s="711" t="s">
        <v>707</v>
      </c>
      <c r="C19" s="711">
        <f>C20+C24+C25</f>
        <v>1680</v>
      </c>
      <c r="D19" s="724"/>
      <c r="E19" s="708"/>
    </row>
    <row r="20" spans="1:5" ht="17.100000000000001" customHeight="1">
      <c r="A20" s="1171">
        <v>2.1</v>
      </c>
      <c r="B20" s="712" t="s">
        <v>702</v>
      </c>
      <c r="C20" s="712">
        <f>SUM(C21:C23)</f>
        <v>290</v>
      </c>
      <c r="D20" s="727"/>
      <c r="E20" s="713"/>
    </row>
    <row r="21" spans="1:5" ht="17.100000000000001" customHeight="1">
      <c r="A21" s="1166"/>
      <c r="B21" s="715" t="s">
        <v>708</v>
      </c>
      <c r="C21" s="715">
        <v>100</v>
      </c>
      <c r="D21" s="1165" t="s">
        <v>735</v>
      </c>
      <c r="E21" s="717"/>
    </row>
    <row r="22" spans="1:5" ht="17.100000000000001" customHeight="1">
      <c r="A22" s="1166"/>
      <c r="B22" s="715" t="s">
        <v>709</v>
      </c>
      <c r="C22" s="715">
        <v>70</v>
      </c>
      <c r="D22" s="1165"/>
      <c r="E22" s="717"/>
    </row>
    <row r="23" spans="1:5" ht="17.100000000000001" customHeight="1">
      <c r="A23" s="1166"/>
      <c r="B23" s="715" t="s">
        <v>710</v>
      </c>
      <c r="C23" s="715">
        <v>120</v>
      </c>
      <c r="D23" s="1165"/>
      <c r="E23" s="717"/>
    </row>
    <row r="24" spans="1:5" ht="17.100000000000001" customHeight="1">
      <c r="A24" s="714">
        <v>2.2000000000000002</v>
      </c>
      <c r="B24" s="735" t="s">
        <v>713</v>
      </c>
      <c r="C24" s="735">
        <v>800</v>
      </c>
      <c r="D24" s="716" t="s">
        <v>736</v>
      </c>
      <c r="E24" s="717"/>
    </row>
    <row r="25" spans="1:5" ht="17.100000000000001" customHeight="1">
      <c r="A25" s="1166">
        <v>2.2999999999999998</v>
      </c>
      <c r="B25" s="735" t="s">
        <v>737</v>
      </c>
      <c r="C25" s="735">
        <f>SUM(C26:C27)</f>
        <v>590</v>
      </c>
      <c r="D25" s="736"/>
      <c r="E25" s="717"/>
    </row>
    <row r="26" spans="1:5" ht="17.100000000000001" customHeight="1">
      <c r="A26" s="1166"/>
      <c r="B26" s="715" t="s">
        <v>711</v>
      </c>
      <c r="C26" s="715">
        <v>550</v>
      </c>
      <c r="D26" s="1172" t="s">
        <v>738</v>
      </c>
      <c r="E26" s="717"/>
    </row>
    <row r="27" spans="1:5" ht="17.100000000000001" customHeight="1">
      <c r="A27" s="1167"/>
      <c r="B27" s="718" t="s">
        <v>712</v>
      </c>
      <c r="C27" s="718">
        <v>40</v>
      </c>
      <c r="D27" s="1173"/>
      <c r="E27" s="719"/>
    </row>
    <row r="28" spans="1:5" ht="17.100000000000001" customHeight="1">
      <c r="A28" s="725" t="s">
        <v>26</v>
      </c>
      <c r="B28" s="726" t="s">
        <v>714</v>
      </c>
      <c r="C28" s="726">
        <f>C29+C35</f>
        <v>1422</v>
      </c>
      <c r="D28" s="724"/>
      <c r="E28" s="708"/>
    </row>
    <row r="29" spans="1:5" ht="17.100000000000001" customHeight="1">
      <c r="A29" s="1174">
        <v>3.1</v>
      </c>
      <c r="B29" s="712" t="s">
        <v>705</v>
      </c>
      <c r="C29" s="712">
        <f>SUM(C30:C32)</f>
        <v>542</v>
      </c>
      <c r="D29" s="727"/>
      <c r="E29" s="713"/>
    </row>
    <row r="30" spans="1:5" ht="17.100000000000001" customHeight="1">
      <c r="A30" s="1175"/>
      <c r="B30" s="1168" t="s">
        <v>697</v>
      </c>
      <c r="C30" s="1178">
        <v>284</v>
      </c>
      <c r="D30" s="716" t="s">
        <v>739</v>
      </c>
      <c r="E30" s="717" t="s">
        <v>749</v>
      </c>
    </row>
    <row r="31" spans="1:5" ht="17.100000000000001" customHeight="1">
      <c r="A31" s="1175"/>
      <c r="B31" s="1168"/>
      <c r="C31" s="1178"/>
      <c r="D31" s="731" t="s">
        <v>740</v>
      </c>
      <c r="E31" s="717" t="s">
        <v>750</v>
      </c>
    </row>
    <row r="32" spans="1:5" ht="17.100000000000001" customHeight="1">
      <c r="A32" s="1175"/>
      <c r="B32" s="1168" t="s">
        <v>704</v>
      </c>
      <c r="C32" s="1169">
        <v>258</v>
      </c>
      <c r="D32" s="731" t="s">
        <v>741</v>
      </c>
      <c r="E32" s="717" t="s">
        <v>749</v>
      </c>
    </row>
    <row r="33" spans="1:5" ht="17.100000000000001" customHeight="1">
      <c r="A33" s="1175"/>
      <c r="B33" s="1168"/>
      <c r="C33" s="1169"/>
      <c r="D33" s="731" t="s">
        <v>742</v>
      </c>
      <c r="E33" s="717" t="s">
        <v>752</v>
      </c>
    </row>
    <row r="34" spans="1:5" ht="17.100000000000001" customHeight="1">
      <c r="A34" s="1175"/>
      <c r="B34" s="1168"/>
      <c r="C34" s="1169"/>
      <c r="D34" s="731" t="s">
        <v>743</v>
      </c>
      <c r="E34" s="717" t="s">
        <v>750</v>
      </c>
    </row>
    <row r="35" spans="1:5" ht="17.100000000000001" customHeight="1">
      <c r="A35" s="1166">
        <v>3.2</v>
      </c>
      <c r="B35" s="735" t="s">
        <v>707</v>
      </c>
      <c r="C35" s="735">
        <f>SUM(C36:C38)</f>
        <v>880</v>
      </c>
      <c r="D35" s="716"/>
      <c r="E35" s="717"/>
    </row>
    <row r="36" spans="1:5" ht="17.100000000000001" customHeight="1">
      <c r="A36" s="1166"/>
      <c r="B36" s="1168" t="s">
        <v>715</v>
      </c>
      <c r="C36" s="1169">
        <v>290</v>
      </c>
      <c r="D36" s="731" t="s">
        <v>744</v>
      </c>
      <c r="E36" s="717" t="s">
        <v>749</v>
      </c>
    </row>
    <row r="37" spans="1:5" ht="17.100000000000001" customHeight="1">
      <c r="A37" s="1166"/>
      <c r="B37" s="1168"/>
      <c r="C37" s="1169"/>
      <c r="D37" s="731" t="s">
        <v>745</v>
      </c>
      <c r="E37" s="717" t="s">
        <v>750</v>
      </c>
    </row>
    <row r="38" spans="1:5" ht="17.100000000000001" customHeight="1">
      <c r="A38" s="1166"/>
      <c r="B38" s="737" t="s">
        <v>746</v>
      </c>
      <c r="C38" s="1169">
        <v>590</v>
      </c>
      <c r="D38" s="731" t="s">
        <v>747</v>
      </c>
      <c r="E38" s="717" t="s">
        <v>751</v>
      </c>
    </row>
    <row r="39" spans="1:5" ht="17.100000000000001" customHeight="1">
      <c r="A39" s="1167"/>
      <c r="B39" s="738" t="s">
        <v>748</v>
      </c>
      <c r="C39" s="1170"/>
      <c r="D39" s="728" t="s">
        <v>745</v>
      </c>
      <c r="E39" s="717" t="s">
        <v>750</v>
      </c>
    </row>
    <row r="40" spans="1:5" ht="17.100000000000001" customHeight="1">
      <c r="C40" s="1120" t="s">
        <v>413</v>
      </c>
      <c r="D40" s="1120"/>
      <c r="E40" s="1120"/>
    </row>
    <row r="41" spans="1:5" ht="17.100000000000001" customHeight="1">
      <c r="C41" s="1059" t="s">
        <v>717</v>
      </c>
      <c r="D41" s="1059"/>
      <c r="E41" s="1059"/>
    </row>
    <row r="42" spans="1:5" ht="17.100000000000001" customHeight="1">
      <c r="C42" s="733"/>
      <c r="D42" s="734"/>
    </row>
    <row r="43" spans="1:5" ht="17.100000000000001" customHeight="1">
      <c r="C43" s="733"/>
      <c r="D43" s="734"/>
    </row>
    <row r="44" spans="1:5" ht="17.100000000000001" customHeight="1">
      <c r="C44" s="733"/>
      <c r="D44" s="734"/>
    </row>
    <row r="45" spans="1:5" ht="17.100000000000001" customHeight="1">
      <c r="C45" s="733"/>
      <c r="D45" s="734"/>
    </row>
    <row r="46" spans="1:5" ht="17.100000000000001" customHeight="1">
      <c r="A46" s="701"/>
      <c r="C46" s="1059" t="s">
        <v>149</v>
      </c>
      <c r="D46" s="1059"/>
      <c r="E46" s="1059"/>
    </row>
    <row r="47" spans="1:5" ht="21.95" customHeight="1"/>
  </sheetData>
  <mergeCells count="23">
    <mergeCell ref="B32:B34"/>
    <mergeCell ref="C32:C34"/>
    <mergeCell ref="D14:D17"/>
    <mergeCell ref="C40:E40"/>
    <mergeCell ref="C41:E41"/>
    <mergeCell ref="C46:E46"/>
    <mergeCell ref="C30:C31"/>
    <mergeCell ref="A1:B1"/>
    <mergeCell ref="A2:B2"/>
    <mergeCell ref="A3:E3"/>
    <mergeCell ref="D21:D23"/>
    <mergeCell ref="A35:A39"/>
    <mergeCell ref="B36:B37"/>
    <mergeCell ref="C36:C37"/>
    <mergeCell ref="C38:C39"/>
    <mergeCell ref="A11:A13"/>
    <mergeCell ref="A25:A27"/>
    <mergeCell ref="A20:A23"/>
    <mergeCell ref="D26:D27"/>
    <mergeCell ref="A29:A34"/>
    <mergeCell ref="B30:B31"/>
    <mergeCell ref="D11:D13"/>
    <mergeCell ref="A14:A17"/>
  </mergeCells>
  <pageMargins left="0.45" right="0.2" top="0.63" bottom="0.1" header="0.3" footer="0.3"/>
  <pageSetup paperSize="9" firstPageNumber="64" orientation="portrait" useFirstPageNumber="1" horizontalDpi="4294967295" verticalDpi="4294967295"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tabSelected="1" view="pageBreakPreview" zoomScale="96" zoomScaleNormal="100" zoomScaleSheetLayoutView="96" workbookViewId="0">
      <pane xSplit="2" ySplit="10" topLeftCell="C11" activePane="bottomRight" state="frozen"/>
      <selection activeCell="D57" sqref="D57"/>
      <selection pane="topRight" activeCell="D57" sqref="D57"/>
      <selection pane="bottomLeft" activeCell="D57" sqref="D57"/>
      <selection pane="bottomRight" activeCell="G15" sqref="G15"/>
    </sheetView>
  </sheetViews>
  <sheetFormatPr defaultColWidth="7.125" defaultRowHeight="15.75"/>
  <cols>
    <col min="1" max="1" width="4.125" style="356" customWidth="1"/>
    <col min="2" max="2" width="21.25" style="359" customWidth="1"/>
    <col min="3" max="3" width="6.125" style="358" customWidth="1"/>
    <col min="4" max="4" width="5" style="358" customWidth="1"/>
    <col min="5" max="5" width="7.25" style="253" customWidth="1"/>
    <col min="6" max="7" width="5.625" style="253" customWidth="1"/>
    <col min="8" max="8" width="7.5" style="253" customWidth="1"/>
    <col min="9" max="9" width="6.75" style="356" customWidth="1"/>
    <col min="10" max="10" width="5.625" style="356" customWidth="1"/>
    <col min="11" max="11" width="6.125" style="360" customWidth="1"/>
    <col min="12" max="12" width="4.5" style="253" customWidth="1"/>
    <col min="13" max="13" width="6.625" style="253" customWidth="1"/>
    <col min="14" max="14" width="6" style="253" customWidth="1"/>
    <col min="15" max="15" width="6" style="356" customWidth="1"/>
    <col min="16" max="16" width="6.75" style="253" customWidth="1"/>
    <col min="17" max="17" width="18.75" style="356" customWidth="1"/>
    <col min="18" max="16384" width="7.125" style="253"/>
  </cols>
  <sheetData>
    <row r="1" spans="1:17">
      <c r="A1" s="978" t="s">
        <v>2</v>
      </c>
      <c r="B1" s="978"/>
      <c r="C1" s="978"/>
      <c r="D1" s="979" t="s">
        <v>8</v>
      </c>
      <c r="E1" s="979"/>
      <c r="F1" s="979"/>
      <c r="G1" s="979"/>
      <c r="H1" s="979"/>
      <c r="I1" s="979"/>
      <c r="J1" s="979"/>
      <c r="K1" s="979"/>
      <c r="L1" s="979"/>
      <c r="M1" s="979"/>
      <c r="N1" s="979"/>
      <c r="O1" s="979"/>
      <c r="P1" s="979"/>
      <c r="Q1" s="982" t="s">
        <v>99</v>
      </c>
    </row>
    <row r="2" spans="1:17">
      <c r="A2" s="254" t="s">
        <v>114</v>
      </c>
      <c r="B2" s="254"/>
      <c r="C2" s="255"/>
      <c r="D2" s="979" t="s">
        <v>727</v>
      </c>
      <c r="E2" s="979"/>
      <c r="F2" s="979"/>
      <c r="G2" s="979"/>
      <c r="H2" s="979"/>
      <c r="I2" s="979"/>
      <c r="J2" s="979"/>
      <c r="K2" s="979"/>
      <c r="L2" s="979"/>
      <c r="M2" s="979"/>
      <c r="N2" s="979"/>
      <c r="O2" s="979"/>
      <c r="P2" s="979"/>
      <c r="Q2" s="982"/>
    </row>
    <row r="3" spans="1:17" ht="27.75" customHeight="1">
      <c r="A3" s="983" t="s">
        <v>392</v>
      </c>
      <c r="B3" s="983"/>
      <c r="C3" s="983"/>
      <c r="D3" s="983"/>
      <c r="E3" s="983"/>
      <c r="F3" s="983"/>
      <c r="G3" s="983"/>
      <c r="H3" s="983"/>
      <c r="I3" s="983"/>
      <c r="J3" s="983"/>
      <c r="K3" s="983"/>
      <c r="L3" s="983"/>
      <c r="M3" s="983"/>
      <c r="N3" s="983"/>
      <c r="O3" s="983"/>
      <c r="P3" s="983"/>
      <c r="Q3" s="983"/>
    </row>
    <row r="4" spans="1:17">
      <c r="A4" s="983"/>
      <c r="B4" s="983"/>
      <c r="C4" s="983"/>
      <c r="D4" s="983"/>
      <c r="E4" s="983"/>
      <c r="F4" s="983"/>
      <c r="G4" s="983"/>
      <c r="H4" s="983"/>
      <c r="I4" s="983"/>
      <c r="J4" s="983"/>
      <c r="K4" s="983"/>
      <c r="L4" s="983"/>
      <c r="M4" s="983"/>
      <c r="N4" s="983"/>
      <c r="O4" s="983"/>
      <c r="P4" s="983"/>
      <c r="Q4" s="983"/>
    </row>
    <row r="5" spans="1:17" s="256" customFormat="1" ht="14.25">
      <c r="A5" s="984" t="s">
        <v>0</v>
      </c>
      <c r="B5" s="984" t="s">
        <v>31</v>
      </c>
      <c r="C5" s="984" t="s">
        <v>3</v>
      </c>
      <c r="D5" s="984" t="s">
        <v>9</v>
      </c>
      <c r="E5" s="984" t="s">
        <v>10</v>
      </c>
      <c r="F5" s="984"/>
      <c r="G5" s="984"/>
      <c r="H5" s="984"/>
      <c r="I5" s="984" t="s">
        <v>11</v>
      </c>
      <c r="J5" s="984"/>
      <c r="K5" s="984"/>
      <c r="L5" s="984"/>
      <c r="M5" s="984" t="s">
        <v>12</v>
      </c>
      <c r="N5" s="984"/>
      <c r="O5" s="984"/>
      <c r="P5" s="984"/>
      <c r="Q5" s="984" t="s">
        <v>6</v>
      </c>
    </row>
    <row r="6" spans="1:17" s="256" customFormat="1" ht="38.25">
      <c r="A6" s="984"/>
      <c r="B6" s="984"/>
      <c r="C6" s="984"/>
      <c r="D6" s="984"/>
      <c r="E6" s="257" t="s">
        <v>13</v>
      </c>
      <c r="F6" s="257" t="s">
        <v>14</v>
      </c>
      <c r="G6" s="257" t="s">
        <v>15</v>
      </c>
      <c r="H6" s="257" t="s">
        <v>16</v>
      </c>
      <c r="I6" s="257" t="s">
        <v>13</v>
      </c>
      <c r="J6" s="257" t="s">
        <v>17</v>
      </c>
      <c r="K6" s="258" t="s">
        <v>18</v>
      </c>
      <c r="L6" s="257" t="s">
        <v>19</v>
      </c>
      <c r="M6" s="257" t="s">
        <v>13</v>
      </c>
      <c r="N6" s="257" t="s">
        <v>20</v>
      </c>
      <c r="O6" s="257" t="s">
        <v>15</v>
      </c>
      <c r="P6" s="257" t="s">
        <v>16</v>
      </c>
      <c r="Q6" s="984"/>
    </row>
    <row r="7" spans="1:17" s="260" customFormat="1" ht="15">
      <c r="A7" s="259">
        <v>1</v>
      </c>
      <c r="B7" s="259">
        <v>2</v>
      </c>
      <c r="C7" s="259">
        <v>3</v>
      </c>
      <c r="D7" s="259">
        <v>4</v>
      </c>
      <c r="E7" s="259">
        <v>5</v>
      </c>
      <c r="F7" s="259">
        <v>6</v>
      </c>
      <c r="G7" s="259">
        <v>7</v>
      </c>
      <c r="H7" s="259">
        <v>8</v>
      </c>
      <c r="I7" s="259">
        <v>9</v>
      </c>
      <c r="J7" s="259">
        <v>10</v>
      </c>
      <c r="K7" s="259">
        <v>11</v>
      </c>
      <c r="L7" s="259">
        <v>12</v>
      </c>
      <c r="M7" s="259">
        <v>13</v>
      </c>
      <c r="N7" s="259">
        <v>14</v>
      </c>
      <c r="O7" s="259">
        <v>15</v>
      </c>
      <c r="P7" s="259">
        <v>16</v>
      </c>
      <c r="Q7" s="259">
        <v>17</v>
      </c>
    </row>
    <row r="8" spans="1:17" s="265" customFormat="1" ht="15">
      <c r="A8" s="261"/>
      <c r="B8" s="980" t="s">
        <v>21</v>
      </c>
      <c r="C8" s="980"/>
      <c r="D8" s="980"/>
      <c r="E8" s="262">
        <v>23</v>
      </c>
      <c r="F8" s="981" t="s">
        <v>66</v>
      </c>
      <c r="G8" s="981"/>
      <c r="H8" s="263"/>
      <c r="I8" s="261"/>
      <c r="J8" s="261"/>
      <c r="K8" s="264"/>
      <c r="L8" s="263"/>
      <c r="M8" s="263"/>
      <c r="N8" s="263"/>
      <c r="O8" s="261"/>
      <c r="P8" s="263"/>
      <c r="Q8" s="261"/>
    </row>
    <row r="9" spans="1:17" s="265" customFormat="1" ht="19.5" customHeight="1">
      <c r="A9" s="261"/>
      <c r="B9" s="981" t="s">
        <v>22</v>
      </c>
      <c r="C9" s="981"/>
      <c r="D9" s="981"/>
      <c r="E9" s="262">
        <v>23</v>
      </c>
      <c r="F9" s="981" t="s">
        <v>415</v>
      </c>
      <c r="G9" s="981"/>
      <c r="H9" s="981"/>
      <c r="I9" s="981"/>
      <c r="J9" s="981"/>
      <c r="K9" s="981"/>
      <c r="L9" s="981"/>
      <c r="M9" s="981"/>
      <c r="N9" s="981"/>
      <c r="O9" s="981"/>
      <c r="P9" s="981"/>
      <c r="Q9" s="981"/>
    </row>
    <row r="10" spans="1:17" s="265" customFormat="1" ht="15">
      <c r="A10" s="261"/>
      <c r="B10" s="981" t="s">
        <v>93</v>
      </c>
      <c r="C10" s="981"/>
      <c r="D10" s="981"/>
      <c r="E10" s="262">
        <v>1</v>
      </c>
      <c r="F10" s="981" t="s">
        <v>143</v>
      </c>
      <c r="G10" s="981"/>
      <c r="H10" s="981"/>
      <c r="I10" s="981"/>
      <c r="J10" s="981"/>
      <c r="K10" s="981"/>
      <c r="L10" s="981"/>
      <c r="M10" s="981"/>
      <c r="N10" s="981"/>
      <c r="O10" s="981"/>
      <c r="P10" s="263"/>
      <c r="Q10" s="261"/>
    </row>
    <row r="11" spans="1:17" s="271" customFormat="1" ht="14.25">
      <c r="A11" s="266" t="s">
        <v>23</v>
      </c>
      <c r="B11" s="267" t="s">
        <v>267</v>
      </c>
      <c r="C11" s="266">
        <v>3</v>
      </c>
      <c r="D11" s="268"/>
      <c r="E11" s="269">
        <f>SUM(E12:E14)</f>
        <v>4450</v>
      </c>
      <c r="F11" s="269">
        <f t="shared" ref="F11:P11" si="0">SUM(F12:F14)</f>
        <v>270</v>
      </c>
      <c r="G11" s="269">
        <f t="shared" si="0"/>
        <v>220</v>
      </c>
      <c r="H11" s="269">
        <f t="shared" si="0"/>
        <v>3960</v>
      </c>
      <c r="I11" s="269">
        <f t="shared" si="0"/>
        <v>255</v>
      </c>
      <c r="J11" s="269">
        <f t="shared" si="0"/>
        <v>0</v>
      </c>
      <c r="K11" s="269">
        <f t="shared" si="0"/>
        <v>165</v>
      </c>
      <c r="L11" s="269">
        <f t="shared" si="0"/>
        <v>90</v>
      </c>
      <c r="M11" s="269">
        <f t="shared" si="0"/>
        <v>3992.5</v>
      </c>
      <c r="N11" s="269">
        <f t="shared" si="0"/>
        <v>67.5</v>
      </c>
      <c r="O11" s="269">
        <f t="shared" si="0"/>
        <v>55</v>
      </c>
      <c r="P11" s="269">
        <f t="shared" si="0"/>
        <v>3870</v>
      </c>
      <c r="Q11" s="270"/>
    </row>
    <row r="12" spans="1:17" s="265" customFormat="1" ht="15">
      <c r="A12" s="272">
        <v>1</v>
      </c>
      <c r="B12" s="273" t="s">
        <v>117</v>
      </c>
      <c r="C12" s="274" t="s">
        <v>757</v>
      </c>
      <c r="D12" s="272" t="s">
        <v>24</v>
      </c>
      <c r="E12" s="275">
        <f>SUM(F12:H12)</f>
        <v>610</v>
      </c>
      <c r="F12" s="276">
        <v>270</v>
      </c>
      <c r="G12" s="276">
        <v>220</v>
      </c>
      <c r="H12" s="277">
        <v>120</v>
      </c>
      <c r="I12" s="278">
        <f>SUM(J12:L12)</f>
        <v>255</v>
      </c>
      <c r="J12" s="279">
        <v>0</v>
      </c>
      <c r="K12" s="280">
        <f>75%*G12</f>
        <v>165</v>
      </c>
      <c r="L12" s="277">
        <f>75%*H12</f>
        <v>90</v>
      </c>
      <c r="M12" s="275">
        <f>SUM(N12:P12)</f>
        <v>152.5</v>
      </c>
      <c r="N12" s="281">
        <f>25%*F12</f>
        <v>67.5</v>
      </c>
      <c r="O12" s="282">
        <f>25%*G12</f>
        <v>55</v>
      </c>
      <c r="P12" s="277">
        <f>25%*H12</f>
        <v>30</v>
      </c>
      <c r="Q12" s="283" t="s">
        <v>144</v>
      </c>
    </row>
    <row r="13" spans="1:17" s="265" customFormat="1" ht="15">
      <c r="A13" s="284">
        <v>2</v>
      </c>
      <c r="B13" s="285" t="s">
        <v>118</v>
      </c>
      <c r="C13" s="286" t="s">
        <v>145</v>
      </c>
      <c r="D13" s="284" t="s">
        <v>24</v>
      </c>
      <c r="E13" s="287">
        <f>SUM(F13:H13)</f>
        <v>1920</v>
      </c>
      <c r="F13" s="287">
        <v>0</v>
      </c>
      <c r="G13" s="287">
        <v>0</v>
      </c>
      <c r="H13" s="288">
        <v>1920</v>
      </c>
      <c r="I13" s="289"/>
      <c r="J13" s="289">
        <v>0</v>
      </c>
      <c r="K13" s="289">
        <v>0</v>
      </c>
      <c r="L13" s="287">
        <v>0</v>
      </c>
      <c r="M13" s="287">
        <f>SUM(N13:P13)</f>
        <v>1920</v>
      </c>
      <c r="N13" s="288">
        <v>0</v>
      </c>
      <c r="O13" s="290">
        <v>0</v>
      </c>
      <c r="P13" s="287">
        <v>1920</v>
      </c>
      <c r="Q13" s="291" t="s">
        <v>177</v>
      </c>
    </row>
    <row r="14" spans="1:17" s="265" customFormat="1" ht="15">
      <c r="A14" s="292">
        <v>3</v>
      </c>
      <c r="B14" s="293" t="s">
        <v>402</v>
      </c>
      <c r="C14" s="294" t="s">
        <v>145</v>
      </c>
      <c r="D14" s="284" t="s">
        <v>24</v>
      </c>
      <c r="E14" s="287">
        <f>SUM(F14:H14)</f>
        <v>1920</v>
      </c>
      <c r="F14" s="287">
        <v>0</v>
      </c>
      <c r="G14" s="287">
        <v>0</v>
      </c>
      <c r="H14" s="288">
        <v>1920</v>
      </c>
      <c r="I14" s="289"/>
      <c r="J14" s="289">
        <v>0</v>
      </c>
      <c r="K14" s="289">
        <v>0</v>
      </c>
      <c r="L14" s="287">
        <v>0</v>
      </c>
      <c r="M14" s="287">
        <f>SUM(N14:P14)</f>
        <v>1920</v>
      </c>
      <c r="N14" s="288">
        <v>0</v>
      </c>
      <c r="O14" s="290">
        <v>0</v>
      </c>
      <c r="P14" s="287">
        <v>1920</v>
      </c>
      <c r="Q14" s="291" t="s">
        <v>177</v>
      </c>
    </row>
    <row r="15" spans="1:17" s="271" customFormat="1" ht="14.25">
      <c r="A15" s="295" t="s">
        <v>25</v>
      </c>
      <c r="B15" s="296" t="s">
        <v>266</v>
      </c>
      <c r="C15" s="295">
        <v>7</v>
      </c>
      <c r="D15" s="268"/>
      <c r="E15" s="269">
        <f>SUM(E16:E22)</f>
        <v>13440</v>
      </c>
      <c r="F15" s="269">
        <f t="shared" ref="F15:P15" si="1">SUM(F16:F22)</f>
        <v>0</v>
      </c>
      <c r="G15" s="269">
        <f t="shared" si="1"/>
        <v>0</v>
      </c>
      <c r="H15" s="269">
        <f t="shared" si="1"/>
        <v>13440</v>
      </c>
      <c r="I15" s="269">
        <f t="shared" si="1"/>
        <v>0</v>
      </c>
      <c r="J15" s="269">
        <f t="shared" si="1"/>
        <v>0</v>
      </c>
      <c r="K15" s="269">
        <f t="shared" si="1"/>
        <v>0</v>
      </c>
      <c r="L15" s="269">
        <f t="shared" si="1"/>
        <v>0</v>
      </c>
      <c r="M15" s="269">
        <f t="shared" si="1"/>
        <v>13440</v>
      </c>
      <c r="N15" s="269">
        <f t="shared" si="1"/>
        <v>0</v>
      </c>
      <c r="O15" s="269">
        <f t="shared" si="1"/>
        <v>0</v>
      </c>
      <c r="P15" s="269">
        <f t="shared" si="1"/>
        <v>13440</v>
      </c>
      <c r="Q15" s="270"/>
    </row>
    <row r="16" spans="1:17" s="300" customFormat="1" ht="15">
      <c r="A16" s="272">
        <v>4</v>
      </c>
      <c r="B16" s="297" t="s">
        <v>119</v>
      </c>
      <c r="C16" s="274" t="s">
        <v>145</v>
      </c>
      <c r="D16" s="272" t="s">
        <v>24</v>
      </c>
      <c r="E16" s="275">
        <f>SUM(F16:H16)</f>
        <v>1920</v>
      </c>
      <c r="F16" s="276">
        <v>0</v>
      </c>
      <c r="G16" s="276">
        <v>0</v>
      </c>
      <c r="H16" s="277">
        <v>1920</v>
      </c>
      <c r="I16" s="298"/>
      <c r="J16" s="299">
        <v>0</v>
      </c>
      <c r="K16" s="299">
        <v>0</v>
      </c>
      <c r="L16" s="277">
        <v>0</v>
      </c>
      <c r="M16" s="275">
        <v>1920</v>
      </c>
      <c r="N16" s="277">
        <f>80%*F16</f>
        <v>0</v>
      </c>
      <c r="O16" s="299">
        <v>0</v>
      </c>
      <c r="P16" s="277">
        <v>1920</v>
      </c>
      <c r="Q16" s="283" t="s">
        <v>271</v>
      </c>
    </row>
    <row r="17" spans="1:17" s="300" customFormat="1" ht="15">
      <c r="A17" s="284">
        <v>5</v>
      </c>
      <c r="B17" s="301" t="s">
        <v>120</v>
      </c>
      <c r="C17" s="286" t="s">
        <v>113</v>
      </c>
      <c r="D17" s="284" t="s">
        <v>24</v>
      </c>
      <c r="E17" s="302">
        <f>SUM(F17:H17)</f>
        <v>1920</v>
      </c>
      <c r="F17" s="287">
        <v>0</v>
      </c>
      <c r="G17" s="287">
        <v>0</v>
      </c>
      <c r="H17" s="288">
        <v>1920</v>
      </c>
      <c r="I17" s="303">
        <f>SUM(J17:L17)</f>
        <v>0</v>
      </c>
      <c r="J17" s="289">
        <v>0</v>
      </c>
      <c r="K17" s="289">
        <v>0</v>
      </c>
      <c r="L17" s="287">
        <v>0</v>
      </c>
      <c r="M17" s="302">
        <f>E17-I17</f>
        <v>1920</v>
      </c>
      <c r="N17" s="288">
        <f>F17-J17</f>
        <v>0</v>
      </c>
      <c r="O17" s="290">
        <f t="shared" ref="O17:O22" si="2">G17</f>
        <v>0</v>
      </c>
      <c r="P17" s="288">
        <f>H17-L17</f>
        <v>1920</v>
      </c>
      <c r="Q17" s="291"/>
    </row>
    <row r="18" spans="1:17" s="300" customFormat="1" ht="15">
      <c r="A18" s="284">
        <v>6</v>
      </c>
      <c r="B18" s="301" t="s">
        <v>121</v>
      </c>
      <c r="C18" s="286" t="s">
        <v>145</v>
      </c>
      <c r="D18" s="284" t="s">
        <v>24</v>
      </c>
      <c r="E18" s="302">
        <f>SUM(F18:H18)</f>
        <v>1920</v>
      </c>
      <c r="F18" s="287">
        <v>0</v>
      </c>
      <c r="G18" s="287">
        <v>0</v>
      </c>
      <c r="H18" s="288">
        <v>1920</v>
      </c>
      <c r="I18" s="303">
        <v>0</v>
      </c>
      <c r="J18" s="289">
        <v>0</v>
      </c>
      <c r="K18" s="289">
        <v>0</v>
      </c>
      <c r="L18" s="287">
        <v>0</v>
      </c>
      <c r="M18" s="302">
        <f>E18-I18</f>
        <v>1920</v>
      </c>
      <c r="N18" s="288">
        <f>F18-J18</f>
        <v>0</v>
      </c>
      <c r="O18" s="290">
        <f t="shared" si="2"/>
        <v>0</v>
      </c>
      <c r="P18" s="288">
        <f>H18-L18</f>
        <v>1920</v>
      </c>
      <c r="Q18" s="291"/>
    </row>
    <row r="19" spans="1:17" s="300" customFormat="1" ht="15">
      <c r="A19" s="284">
        <v>7</v>
      </c>
      <c r="B19" s="301" t="s">
        <v>122</v>
      </c>
      <c r="C19" s="286" t="s">
        <v>145</v>
      </c>
      <c r="D19" s="284" t="s">
        <v>24</v>
      </c>
      <c r="E19" s="302">
        <f>SUM(F19:H19)</f>
        <v>1920</v>
      </c>
      <c r="F19" s="287">
        <v>0</v>
      </c>
      <c r="G19" s="287">
        <v>0</v>
      </c>
      <c r="H19" s="288">
        <v>1920</v>
      </c>
      <c r="I19" s="303">
        <f>SUM(J19:L19)</f>
        <v>0</v>
      </c>
      <c r="J19" s="289">
        <v>0</v>
      </c>
      <c r="K19" s="289">
        <v>0</v>
      </c>
      <c r="L19" s="287">
        <v>0</v>
      </c>
      <c r="M19" s="302">
        <f>SUM(N19:P19)</f>
        <v>1920</v>
      </c>
      <c r="N19" s="288">
        <f>F19</f>
        <v>0</v>
      </c>
      <c r="O19" s="290">
        <f t="shared" si="2"/>
        <v>0</v>
      </c>
      <c r="P19" s="288">
        <f>E19-I19</f>
        <v>1920</v>
      </c>
      <c r="Q19" s="291"/>
    </row>
    <row r="20" spans="1:17" s="300" customFormat="1" ht="15">
      <c r="A20" s="284">
        <v>8</v>
      </c>
      <c r="B20" s="304" t="s">
        <v>405</v>
      </c>
      <c r="C20" s="305" t="s">
        <v>145</v>
      </c>
      <c r="D20" s="306" t="s">
        <v>24</v>
      </c>
      <c r="E20" s="307">
        <v>1920</v>
      </c>
      <c r="F20" s="308">
        <v>0</v>
      </c>
      <c r="G20" s="308">
        <v>0</v>
      </c>
      <c r="H20" s="309">
        <v>1920</v>
      </c>
      <c r="I20" s="310">
        <f>SUM(J20:L20)</f>
        <v>0</v>
      </c>
      <c r="J20" s="311">
        <v>0</v>
      </c>
      <c r="K20" s="311">
        <v>0</v>
      </c>
      <c r="L20" s="308">
        <v>0</v>
      </c>
      <c r="M20" s="307">
        <v>1920</v>
      </c>
      <c r="N20" s="309">
        <f>F20-J20</f>
        <v>0</v>
      </c>
      <c r="O20" s="312">
        <f t="shared" si="2"/>
        <v>0</v>
      </c>
      <c r="P20" s="309">
        <v>1920</v>
      </c>
      <c r="Q20" s="313"/>
    </row>
    <row r="21" spans="1:17" s="300" customFormat="1" ht="15">
      <c r="A21" s="284">
        <v>9</v>
      </c>
      <c r="B21" s="285" t="s">
        <v>135</v>
      </c>
      <c r="C21" s="286" t="s">
        <v>145</v>
      </c>
      <c r="D21" s="284" t="s">
        <v>24</v>
      </c>
      <c r="E21" s="302">
        <f>SUM(F21:H21)</f>
        <v>1920</v>
      </c>
      <c r="F21" s="287">
        <v>0</v>
      </c>
      <c r="G21" s="287">
        <v>0</v>
      </c>
      <c r="H21" s="288">
        <v>1920</v>
      </c>
      <c r="I21" s="303">
        <v>0</v>
      </c>
      <c r="J21" s="289">
        <v>0</v>
      </c>
      <c r="K21" s="289">
        <v>0</v>
      </c>
      <c r="L21" s="287">
        <v>0</v>
      </c>
      <c r="M21" s="302">
        <f>E21-I21</f>
        <v>1920</v>
      </c>
      <c r="N21" s="288">
        <f>F21-J21</f>
        <v>0</v>
      </c>
      <c r="O21" s="290">
        <f t="shared" si="2"/>
        <v>0</v>
      </c>
      <c r="P21" s="288">
        <f>H21-L21</f>
        <v>1920</v>
      </c>
      <c r="Q21" s="291" t="s">
        <v>274</v>
      </c>
    </row>
    <row r="22" spans="1:17" s="300" customFormat="1" ht="15">
      <c r="A22" s="284">
        <v>10</v>
      </c>
      <c r="B22" s="314" t="s">
        <v>125</v>
      </c>
      <c r="C22" s="315" t="s">
        <v>145</v>
      </c>
      <c r="D22" s="316" t="s">
        <v>24</v>
      </c>
      <c r="E22" s="317">
        <f>SUM(F22:H22)</f>
        <v>1920</v>
      </c>
      <c r="F22" s="318">
        <v>0</v>
      </c>
      <c r="G22" s="318">
        <v>0</v>
      </c>
      <c r="H22" s="319">
        <v>1920</v>
      </c>
      <c r="I22" s="320">
        <f>SUM(J22:L22)</f>
        <v>0</v>
      </c>
      <c r="J22" s="321">
        <v>0</v>
      </c>
      <c r="K22" s="321">
        <v>0</v>
      </c>
      <c r="L22" s="318">
        <v>0</v>
      </c>
      <c r="M22" s="317">
        <f>E22-I22</f>
        <v>1920</v>
      </c>
      <c r="N22" s="319">
        <f>F22-J22</f>
        <v>0</v>
      </c>
      <c r="O22" s="322">
        <f t="shared" si="2"/>
        <v>0</v>
      </c>
      <c r="P22" s="319">
        <f>H22-L22</f>
        <v>1920</v>
      </c>
      <c r="Q22" s="323" t="s">
        <v>275</v>
      </c>
    </row>
    <row r="23" spans="1:17" s="271" customFormat="1" ht="25.5">
      <c r="A23" s="295" t="s">
        <v>26</v>
      </c>
      <c r="B23" s="324" t="s">
        <v>268</v>
      </c>
      <c r="C23" s="295">
        <v>7</v>
      </c>
      <c r="D23" s="325"/>
      <c r="E23" s="326">
        <f t="shared" ref="E23:P23" si="3">SUM(E24:E29)</f>
        <v>11520</v>
      </c>
      <c r="F23" s="326">
        <f t="shared" si="3"/>
        <v>0</v>
      </c>
      <c r="G23" s="326">
        <f t="shared" si="3"/>
        <v>0</v>
      </c>
      <c r="H23" s="326">
        <f t="shared" si="3"/>
        <v>11520</v>
      </c>
      <c r="I23" s="326">
        <f t="shared" si="3"/>
        <v>0</v>
      </c>
      <c r="J23" s="326">
        <f t="shared" si="3"/>
        <v>0</v>
      </c>
      <c r="K23" s="326">
        <f t="shared" si="3"/>
        <v>0</v>
      </c>
      <c r="L23" s="326">
        <f t="shared" si="3"/>
        <v>0</v>
      </c>
      <c r="M23" s="326">
        <f t="shared" si="3"/>
        <v>11520</v>
      </c>
      <c r="N23" s="326">
        <f t="shared" si="3"/>
        <v>0</v>
      </c>
      <c r="O23" s="326">
        <f t="shared" si="3"/>
        <v>0</v>
      </c>
      <c r="P23" s="326">
        <f t="shared" si="3"/>
        <v>11520</v>
      </c>
      <c r="Q23" s="327"/>
    </row>
    <row r="24" spans="1:17" s="271" customFormat="1" ht="14.25">
      <c r="A24" s="286">
        <v>11</v>
      </c>
      <c r="B24" s="328" t="s">
        <v>131</v>
      </c>
      <c r="C24" s="274" t="s">
        <v>1</v>
      </c>
      <c r="D24" s="272" t="s">
        <v>24</v>
      </c>
      <c r="E24" s="275">
        <f t="shared" ref="E24:E29" si="4">SUM(F24:H24)</f>
        <v>1920</v>
      </c>
      <c r="F24" s="277">
        <v>0</v>
      </c>
      <c r="G24" s="299">
        <v>0</v>
      </c>
      <c r="H24" s="277">
        <v>1920</v>
      </c>
      <c r="I24" s="329">
        <f>SUM(J24:L24)</f>
        <v>0</v>
      </c>
      <c r="J24" s="299"/>
      <c r="K24" s="299">
        <v>0</v>
      </c>
      <c r="L24" s="277">
        <v>0</v>
      </c>
      <c r="M24" s="275">
        <f>SUM(N24:P24)</f>
        <v>1920</v>
      </c>
      <c r="N24" s="277">
        <f t="shared" ref="N24:N29" si="5">F24-J24</f>
        <v>0</v>
      </c>
      <c r="O24" s="299">
        <f t="shared" ref="O24:O29" si="6">G24</f>
        <v>0</v>
      </c>
      <c r="P24" s="277">
        <v>1920</v>
      </c>
      <c r="Q24" s="283" t="s">
        <v>272</v>
      </c>
    </row>
    <row r="25" spans="1:17" s="271" customFormat="1" ht="14.25">
      <c r="A25" s="286">
        <v>12</v>
      </c>
      <c r="B25" s="285" t="s">
        <v>133</v>
      </c>
      <c r="C25" s="286" t="s">
        <v>145</v>
      </c>
      <c r="D25" s="284" t="s">
        <v>24</v>
      </c>
      <c r="E25" s="302">
        <f t="shared" si="4"/>
        <v>1920</v>
      </c>
      <c r="F25" s="287">
        <v>0</v>
      </c>
      <c r="G25" s="287">
        <v>0</v>
      </c>
      <c r="H25" s="288">
        <v>1920</v>
      </c>
      <c r="I25" s="303">
        <v>0</v>
      </c>
      <c r="J25" s="289">
        <v>0</v>
      </c>
      <c r="K25" s="290">
        <v>0</v>
      </c>
      <c r="L25" s="288">
        <v>0</v>
      </c>
      <c r="M25" s="302">
        <f>E25-I25</f>
        <v>1920</v>
      </c>
      <c r="N25" s="288">
        <f t="shared" si="5"/>
        <v>0</v>
      </c>
      <c r="O25" s="290">
        <f t="shared" si="6"/>
        <v>0</v>
      </c>
      <c r="P25" s="288">
        <v>1920</v>
      </c>
      <c r="Q25" s="284"/>
    </row>
    <row r="26" spans="1:17" s="271" customFormat="1" ht="14.25">
      <c r="A26" s="286">
        <v>13</v>
      </c>
      <c r="B26" s="285" t="s">
        <v>132</v>
      </c>
      <c r="C26" s="286" t="s">
        <v>141</v>
      </c>
      <c r="D26" s="284" t="s">
        <v>24</v>
      </c>
      <c r="E26" s="302">
        <f t="shared" si="4"/>
        <v>1920</v>
      </c>
      <c r="F26" s="288">
        <v>0</v>
      </c>
      <c r="G26" s="290">
        <v>0</v>
      </c>
      <c r="H26" s="288">
        <v>1920</v>
      </c>
      <c r="I26" s="303">
        <f>SUM(J26:L26)</f>
        <v>0</v>
      </c>
      <c r="J26" s="289">
        <v>0</v>
      </c>
      <c r="K26" s="289">
        <v>0</v>
      </c>
      <c r="L26" s="287">
        <v>0</v>
      </c>
      <c r="M26" s="302">
        <f>SUM(N26:P26)</f>
        <v>1920</v>
      </c>
      <c r="N26" s="288">
        <f t="shared" si="5"/>
        <v>0</v>
      </c>
      <c r="O26" s="290">
        <f t="shared" si="6"/>
        <v>0</v>
      </c>
      <c r="P26" s="288">
        <v>1920</v>
      </c>
      <c r="Q26" s="284"/>
    </row>
    <row r="27" spans="1:17" s="271" customFormat="1" ht="14.25">
      <c r="A27" s="286">
        <v>14</v>
      </c>
      <c r="B27" s="285" t="s">
        <v>134</v>
      </c>
      <c r="C27" s="286" t="s">
        <v>1</v>
      </c>
      <c r="D27" s="284" t="s">
        <v>24</v>
      </c>
      <c r="E27" s="302">
        <f t="shared" si="4"/>
        <v>1920</v>
      </c>
      <c r="F27" s="287">
        <v>0</v>
      </c>
      <c r="G27" s="287">
        <v>0</v>
      </c>
      <c r="H27" s="288">
        <v>1920</v>
      </c>
      <c r="I27" s="303">
        <v>0</v>
      </c>
      <c r="J27" s="289">
        <v>0</v>
      </c>
      <c r="K27" s="289">
        <v>0</v>
      </c>
      <c r="L27" s="287">
        <v>0</v>
      </c>
      <c r="M27" s="302">
        <f>E27-I27</f>
        <v>1920</v>
      </c>
      <c r="N27" s="288">
        <f t="shared" si="5"/>
        <v>0</v>
      </c>
      <c r="O27" s="290">
        <f t="shared" si="6"/>
        <v>0</v>
      </c>
      <c r="P27" s="288">
        <f>H27-L27</f>
        <v>1920</v>
      </c>
      <c r="Q27" s="291"/>
    </row>
    <row r="28" spans="1:17" s="300" customFormat="1" ht="15">
      <c r="A28" s="286">
        <v>15</v>
      </c>
      <c r="B28" s="285" t="s">
        <v>123</v>
      </c>
      <c r="C28" s="286" t="s">
        <v>145</v>
      </c>
      <c r="D28" s="284" t="s">
        <v>24</v>
      </c>
      <c r="E28" s="302">
        <f t="shared" si="4"/>
        <v>1920</v>
      </c>
      <c r="F28" s="287">
        <v>0</v>
      </c>
      <c r="G28" s="287">
        <v>0</v>
      </c>
      <c r="H28" s="288">
        <v>1920</v>
      </c>
      <c r="I28" s="330">
        <f>SUM(J28:L28)</f>
        <v>0</v>
      </c>
      <c r="J28" s="290">
        <v>0</v>
      </c>
      <c r="K28" s="290">
        <v>0</v>
      </c>
      <c r="L28" s="288">
        <v>0</v>
      </c>
      <c r="M28" s="302">
        <f>SUM(N28:P28)</f>
        <v>1920</v>
      </c>
      <c r="N28" s="288">
        <f t="shared" si="5"/>
        <v>0</v>
      </c>
      <c r="O28" s="290">
        <f t="shared" si="6"/>
        <v>0</v>
      </c>
      <c r="P28" s="288">
        <f>E28-I28</f>
        <v>1920</v>
      </c>
      <c r="Q28" s="291" t="s">
        <v>146</v>
      </c>
    </row>
    <row r="29" spans="1:17" s="300" customFormat="1" ht="15">
      <c r="A29" s="286">
        <v>16</v>
      </c>
      <c r="B29" s="285" t="s">
        <v>124</v>
      </c>
      <c r="C29" s="286" t="s">
        <v>145</v>
      </c>
      <c r="D29" s="284" t="s">
        <v>24</v>
      </c>
      <c r="E29" s="302">
        <f t="shared" si="4"/>
        <v>1920</v>
      </c>
      <c r="F29" s="287">
        <v>0</v>
      </c>
      <c r="G29" s="287">
        <v>0</v>
      </c>
      <c r="H29" s="288">
        <v>1920</v>
      </c>
      <c r="I29" s="303"/>
      <c r="J29" s="289">
        <v>0</v>
      </c>
      <c r="K29" s="289">
        <v>0</v>
      </c>
      <c r="L29" s="287">
        <v>0</v>
      </c>
      <c r="M29" s="302">
        <f>E29-I29</f>
        <v>1920</v>
      </c>
      <c r="N29" s="288">
        <f t="shared" si="5"/>
        <v>0</v>
      </c>
      <c r="O29" s="290">
        <f t="shared" si="6"/>
        <v>0</v>
      </c>
      <c r="P29" s="288">
        <f>E29-I29</f>
        <v>1920</v>
      </c>
      <c r="Q29" s="291" t="s">
        <v>269</v>
      </c>
    </row>
    <row r="30" spans="1:17" s="271" customFormat="1" ht="14.25">
      <c r="A30" s="295" t="s">
        <v>28</v>
      </c>
      <c r="B30" s="331" t="s">
        <v>270</v>
      </c>
      <c r="C30" s="295">
        <v>7</v>
      </c>
      <c r="D30" s="325"/>
      <c r="E30" s="326">
        <f>SUM(E31:E37)</f>
        <v>13440</v>
      </c>
      <c r="F30" s="326">
        <f t="shared" ref="F30:P30" si="7">SUM(F31:F37)</f>
        <v>0</v>
      </c>
      <c r="G30" s="326">
        <f t="shared" si="7"/>
        <v>0</v>
      </c>
      <c r="H30" s="326">
        <f t="shared" si="7"/>
        <v>13440</v>
      </c>
      <c r="I30" s="326">
        <f t="shared" si="7"/>
        <v>0</v>
      </c>
      <c r="J30" s="326">
        <f t="shared" si="7"/>
        <v>0</v>
      </c>
      <c r="K30" s="326">
        <f t="shared" si="7"/>
        <v>0</v>
      </c>
      <c r="L30" s="326">
        <f t="shared" si="7"/>
        <v>0</v>
      </c>
      <c r="M30" s="326">
        <f t="shared" si="7"/>
        <v>13440</v>
      </c>
      <c r="N30" s="326">
        <f t="shared" si="7"/>
        <v>0</v>
      </c>
      <c r="O30" s="326">
        <f t="shared" si="7"/>
        <v>0</v>
      </c>
      <c r="P30" s="326">
        <f t="shared" si="7"/>
        <v>13440</v>
      </c>
      <c r="Q30" s="327"/>
    </row>
    <row r="31" spans="1:17" s="300" customFormat="1" ht="17.25" customHeight="1">
      <c r="A31" s="332">
        <v>17</v>
      </c>
      <c r="B31" s="333" t="s">
        <v>126</v>
      </c>
      <c r="C31" s="286" t="s">
        <v>1</v>
      </c>
      <c r="D31" s="332" t="s">
        <v>24</v>
      </c>
      <c r="E31" s="334">
        <f>SUM(F31:H31)</f>
        <v>1920</v>
      </c>
      <c r="F31" s="335">
        <v>0</v>
      </c>
      <c r="G31" s="335">
        <v>0</v>
      </c>
      <c r="H31" s="335">
        <v>1920</v>
      </c>
      <c r="I31" s="336">
        <f>SUM(J31:L31)</f>
        <v>0</v>
      </c>
      <c r="J31" s="337">
        <v>0</v>
      </c>
      <c r="K31" s="299">
        <v>0</v>
      </c>
      <c r="L31" s="335">
        <v>0</v>
      </c>
      <c r="M31" s="334">
        <f>SUM(N31:P31)</f>
        <v>1920</v>
      </c>
      <c r="N31" s="277">
        <f>80%*F31</f>
        <v>0</v>
      </c>
      <c r="O31" s="337">
        <v>0</v>
      </c>
      <c r="P31" s="277">
        <v>1920</v>
      </c>
      <c r="Q31" s="338" t="s">
        <v>273</v>
      </c>
    </row>
    <row r="32" spans="1:17" s="300" customFormat="1" ht="18.75" customHeight="1">
      <c r="A32" s="284">
        <v>18</v>
      </c>
      <c r="B32" s="285" t="s">
        <v>127</v>
      </c>
      <c r="C32" s="286" t="s">
        <v>417</v>
      </c>
      <c r="D32" s="284" t="s">
        <v>24</v>
      </c>
      <c r="E32" s="339">
        <f>SUM(F32:H32)</f>
        <v>1920</v>
      </c>
      <c r="F32" s="288">
        <v>0</v>
      </c>
      <c r="G32" s="288">
        <v>0</v>
      </c>
      <c r="H32" s="288">
        <v>1920</v>
      </c>
      <c r="I32" s="303">
        <v>0</v>
      </c>
      <c r="J32" s="290">
        <v>0</v>
      </c>
      <c r="K32" s="290">
        <v>0</v>
      </c>
      <c r="L32" s="288">
        <v>0</v>
      </c>
      <c r="M32" s="302">
        <f>SUM(N32:P32)</f>
        <v>1920</v>
      </c>
      <c r="N32" s="288">
        <v>0</v>
      </c>
      <c r="O32" s="290">
        <v>0</v>
      </c>
      <c r="P32" s="288">
        <v>1920</v>
      </c>
      <c r="Q32" s="338"/>
    </row>
    <row r="33" spans="1:17" s="300" customFormat="1" ht="17.25" customHeight="1">
      <c r="A33" s="332">
        <v>19</v>
      </c>
      <c r="B33" s="285" t="s">
        <v>130</v>
      </c>
      <c r="C33" s="286" t="s">
        <v>148</v>
      </c>
      <c r="D33" s="284" t="s">
        <v>24</v>
      </c>
      <c r="E33" s="339">
        <v>1920</v>
      </c>
      <c r="F33" s="288">
        <v>0</v>
      </c>
      <c r="G33" s="288">
        <v>0</v>
      </c>
      <c r="H33" s="288">
        <v>1920</v>
      </c>
      <c r="I33" s="303">
        <v>0</v>
      </c>
      <c r="J33" s="290">
        <v>0</v>
      </c>
      <c r="K33" s="290">
        <v>0</v>
      </c>
      <c r="L33" s="288">
        <v>0</v>
      </c>
      <c r="M33" s="302">
        <v>1920</v>
      </c>
      <c r="N33" s="288">
        <v>0</v>
      </c>
      <c r="O33" s="290">
        <v>0</v>
      </c>
      <c r="P33" s="288">
        <v>1920</v>
      </c>
      <c r="Q33" s="338"/>
    </row>
    <row r="34" spans="1:17" s="300" customFormat="1" ht="15">
      <c r="A34" s="284">
        <v>20</v>
      </c>
      <c r="B34" s="285" t="s">
        <v>128</v>
      </c>
      <c r="C34" s="286" t="s">
        <v>1</v>
      </c>
      <c r="D34" s="284" t="s">
        <v>24</v>
      </c>
      <c r="E34" s="339">
        <f>SUM(F34:H34)</f>
        <v>1920</v>
      </c>
      <c r="F34" s="288">
        <v>0</v>
      </c>
      <c r="G34" s="288">
        <v>0</v>
      </c>
      <c r="H34" s="288">
        <v>1920</v>
      </c>
      <c r="I34" s="303">
        <v>0</v>
      </c>
      <c r="J34" s="290">
        <v>0</v>
      </c>
      <c r="K34" s="290">
        <v>0</v>
      </c>
      <c r="L34" s="288">
        <v>0</v>
      </c>
      <c r="M34" s="302">
        <f>SUM(N34:P34)</f>
        <v>1920</v>
      </c>
      <c r="N34" s="288">
        <v>0</v>
      </c>
      <c r="O34" s="290">
        <v>0</v>
      </c>
      <c r="P34" s="288">
        <v>1920</v>
      </c>
      <c r="Q34" s="291"/>
    </row>
    <row r="35" spans="1:17" s="300" customFormat="1" ht="15">
      <c r="A35" s="332">
        <v>21</v>
      </c>
      <c r="B35" s="285" t="s">
        <v>129</v>
      </c>
      <c r="C35" s="286" t="s">
        <v>145</v>
      </c>
      <c r="D35" s="284" t="s">
        <v>24</v>
      </c>
      <c r="E35" s="302">
        <f>SUM(F35:H35)</f>
        <v>1920</v>
      </c>
      <c r="F35" s="287">
        <v>0</v>
      </c>
      <c r="G35" s="287">
        <v>0</v>
      </c>
      <c r="H35" s="288">
        <v>1920</v>
      </c>
      <c r="I35" s="303">
        <v>0</v>
      </c>
      <c r="J35" s="289">
        <v>0</v>
      </c>
      <c r="K35" s="289">
        <v>0</v>
      </c>
      <c r="L35" s="287">
        <v>0</v>
      </c>
      <c r="M35" s="302">
        <f t="shared" ref="M35:N37" si="8">E35-I35</f>
        <v>1920</v>
      </c>
      <c r="N35" s="288">
        <f t="shared" si="8"/>
        <v>0</v>
      </c>
      <c r="O35" s="290">
        <f>G35</f>
        <v>0</v>
      </c>
      <c r="P35" s="288">
        <f>H35-L35</f>
        <v>1920</v>
      </c>
      <c r="Q35" s="338"/>
    </row>
    <row r="36" spans="1:17" s="300" customFormat="1" ht="15">
      <c r="A36" s="284">
        <v>22</v>
      </c>
      <c r="B36" s="285" t="s">
        <v>416</v>
      </c>
      <c r="C36" s="286" t="s">
        <v>145</v>
      </c>
      <c r="D36" s="284" t="s">
        <v>24</v>
      </c>
      <c r="E36" s="302">
        <f>SUM(F36:H36)</f>
        <v>1920</v>
      </c>
      <c r="F36" s="287">
        <v>0</v>
      </c>
      <c r="G36" s="287">
        <v>0</v>
      </c>
      <c r="H36" s="288">
        <v>1920</v>
      </c>
      <c r="I36" s="303">
        <v>0</v>
      </c>
      <c r="J36" s="289">
        <v>0</v>
      </c>
      <c r="K36" s="289">
        <v>0</v>
      </c>
      <c r="L36" s="287">
        <v>0</v>
      </c>
      <c r="M36" s="302">
        <f t="shared" si="8"/>
        <v>1920</v>
      </c>
      <c r="N36" s="288">
        <f t="shared" si="8"/>
        <v>0</v>
      </c>
      <c r="O36" s="290">
        <f>G36</f>
        <v>0</v>
      </c>
      <c r="P36" s="288">
        <f>H36-L36</f>
        <v>1920</v>
      </c>
      <c r="Q36" s="338"/>
    </row>
    <row r="37" spans="1:17" s="300" customFormat="1" ht="15">
      <c r="A37" s="332">
        <v>23</v>
      </c>
      <c r="B37" s="300" t="s">
        <v>408</v>
      </c>
      <c r="C37" s="340" t="s">
        <v>417</v>
      </c>
      <c r="D37" s="284" t="s">
        <v>24</v>
      </c>
      <c r="E37" s="302">
        <f>SUM(F37:H37)</f>
        <v>1920</v>
      </c>
      <c r="F37" s="287">
        <v>0</v>
      </c>
      <c r="G37" s="287">
        <v>0</v>
      </c>
      <c r="H37" s="288">
        <v>1920</v>
      </c>
      <c r="I37" s="303">
        <v>0</v>
      </c>
      <c r="J37" s="289">
        <v>0</v>
      </c>
      <c r="K37" s="289">
        <v>0</v>
      </c>
      <c r="L37" s="287">
        <v>0</v>
      </c>
      <c r="M37" s="302">
        <f t="shared" si="8"/>
        <v>1920</v>
      </c>
      <c r="N37" s="288">
        <f t="shared" si="8"/>
        <v>0</v>
      </c>
      <c r="O37" s="290">
        <f>G37</f>
        <v>0</v>
      </c>
      <c r="P37" s="288">
        <f>H37-L37</f>
        <v>1920</v>
      </c>
      <c r="Q37" s="338"/>
    </row>
    <row r="38" spans="1:17" s="271" customFormat="1" ht="14.25">
      <c r="A38" s="987" t="s">
        <v>147</v>
      </c>
      <c r="B38" s="987"/>
      <c r="C38" s="987"/>
      <c r="D38" s="987"/>
      <c r="E38" s="341">
        <f t="shared" ref="E38:P38" si="9">E30+E23+E15+E11</f>
        <v>42850</v>
      </c>
      <c r="F38" s="341">
        <f t="shared" si="9"/>
        <v>270</v>
      </c>
      <c r="G38" s="341">
        <f t="shared" si="9"/>
        <v>220</v>
      </c>
      <c r="H38" s="341">
        <f t="shared" si="9"/>
        <v>42360</v>
      </c>
      <c r="I38" s="341">
        <f t="shared" si="9"/>
        <v>255</v>
      </c>
      <c r="J38" s="341">
        <f t="shared" si="9"/>
        <v>0</v>
      </c>
      <c r="K38" s="341">
        <f t="shared" si="9"/>
        <v>165</v>
      </c>
      <c r="L38" s="341">
        <f t="shared" si="9"/>
        <v>90</v>
      </c>
      <c r="M38" s="341">
        <f t="shared" si="9"/>
        <v>42392.5</v>
      </c>
      <c r="N38" s="341">
        <f t="shared" si="9"/>
        <v>67.5</v>
      </c>
      <c r="O38" s="341">
        <f t="shared" si="9"/>
        <v>55</v>
      </c>
      <c r="P38" s="341">
        <f t="shared" si="9"/>
        <v>42270</v>
      </c>
      <c r="Q38" s="327"/>
    </row>
    <row r="39" spans="1:17" s="300" customFormat="1" ht="15">
      <c r="A39" s="342"/>
      <c r="B39" s="343"/>
      <c r="C39" s="344"/>
      <c r="D39" s="342"/>
      <c r="E39" s="345"/>
      <c r="F39" s="345"/>
      <c r="G39" s="345"/>
      <c r="H39" s="345"/>
      <c r="I39" s="346"/>
      <c r="J39" s="346"/>
      <c r="K39" s="347"/>
      <c r="L39" s="345"/>
      <c r="M39" s="988" t="s">
        <v>413</v>
      </c>
      <c r="N39" s="988"/>
      <c r="O39" s="988"/>
      <c r="P39" s="988"/>
      <c r="Q39" s="988"/>
    </row>
    <row r="40" spans="1:17" s="300" customFormat="1" ht="15" customHeight="1">
      <c r="A40" s="985" t="s">
        <v>29</v>
      </c>
      <c r="B40" s="985"/>
      <c r="C40" s="985"/>
      <c r="D40" s="342"/>
      <c r="E40" s="345"/>
      <c r="F40" s="345"/>
      <c r="G40" s="345"/>
      <c r="H40" s="989" t="s">
        <v>310</v>
      </c>
      <c r="I40" s="989"/>
      <c r="J40" s="989"/>
      <c r="K40" s="989"/>
      <c r="L40" s="989"/>
      <c r="M40" s="345"/>
      <c r="N40" s="989" t="s">
        <v>30</v>
      </c>
      <c r="O40" s="989"/>
      <c r="P40" s="989"/>
      <c r="Q40" s="989"/>
    </row>
    <row r="41" spans="1:17" s="300" customFormat="1" ht="15">
      <c r="A41" s="342"/>
      <c r="B41" s="348"/>
      <c r="C41" s="344"/>
      <c r="D41" s="342"/>
      <c r="E41" s="345"/>
      <c r="F41" s="345"/>
      <c r="G41" s="345"/>
      <c r="H41" s="349"/>
      <c r="I41" s="349"/>
      <c r="J41" s="349"/>
      <c r="K41" s="349"/>
      <c r="L41" s="349"/>
      <c r="M41" s="345"/>
      <c r="N41" s="349"/>
      <c r="O41" s="349"/>
      <c r="P41" s="349"/>
      <c r="Q41" s="349"/>
    </row>
    <row r="42" spans="1:17" s="300" customFormat="1" ht="15">
      <c r="A42" s="342"/>
      <c r="B42" s="348"/>
      <c r="C42" s="344"/>
      <c r="D42" s="342"/>
      <c r="E42" s="345"/>
      <c r="F42" s="345"/>
      <c r="G42" s="345"/>
      <c r="H42" s="349"/>
      <c r="I42" s="349"/>
      <c r="J42" s="349"/>
      <c r="K42" s="349"/>
      <c r="L42" s="349"/>
      <c r="M42" s="345"/>
      <c r="N42" s="349"/>
      <c r="O42" s="349"/>
      <c r="P42" s="349"/>
      <c r="Q42" s="349"/>
    </row>
    <row r="43" spans="1:17" s="300" customFormat="1" ht="15">
      <c r="A43" s="342"/>
      <c r="B43" s="343"/>
      <c r="C43" s="344"/>
      <c r="D43" s="342"/>
      <c r="E43" s="345"/>
      <c r="F43" s="345"/>
      <c r="G43" s="345"/>
      <c r="H43" s="345"/>
      <c r="I43" s="346"/>
      <c r="J43" s="346"/>
      <c r="K43" s="347"/>
      <c r="L43" s="345"/>
      <c r="M43" s="989"/>
      <c r="N43" s="989"/>
      <c r="O43" s="989"/>
      <c r="P43" s="989"/>
      <c r="Q43" s="346"/>
    </row>
    <row r="44" spans="1:17" s="300" customFormat="1" ht="15">
      <c r="A44" s="342"/>
      <c r="B44" s="343"/>
      <c r="C44" s="344"/>
      <c r="D44" s="342"/>
      <c r="E44" s="345"/>
      <c r="F44" s="345"/>
      <c r="G44" s="345"/>
      <c r="H44" s="345"/>
      <c r="I44" s="346"/>
      <c r="J44" s="346"/>
      <c r="K44" s="347"/>
      <c r="L44" s="345"/>
      <c r="M44" s="345"/>
      <c r="N44" s="345"/>
      <c r="O44" s="346"/>
      <c r="P44" s="345"/>
      <c r="Q44" s="346"/>
    </row>
    <row r="45" spans="1:17" s="300" customFormat="1" ht="15">
      <c r="A45" s="985" t="s">
        <v>414</v>
      </c>
      <c r="B45" s="985"/>
      <c r="C45" s="985"/>
      <c r="D45" s="342"/>
      <c r="E45" s="345"/>
      <c r="F45" s="345"/>
      <c r="G45" s="345"/>
      <c r="H45" s="989" t="s">
        <v>150</v>
      </c>
      <c r="I45" s="989"/>
      <c r="J45" s="989"/>
      <c r="K45" s="989"/>
      <c r="L45" s="989"/>
      <c r="M45" s="345"/>
      <c r="N45" s="989" t="s">
        <v>149</v>
      </c>
      <c r="O45" s="989"/>
      <c r="P45" s="989"/>
      <c r="Q45" s="989"/>
    </row>
    <row r="46" spans="1:17" s="350" customFormat="1">
      <c r="A46" s="342"/>
      <c r="B46" s="343"/>
      <c r="C46" s="344"/>
      <c r="D46" s="342"/>
      <c r="E46" s="345"/>
      <c r="F46" s="345"/>
      <c r="G46" s="345"/>
      <c r="H46" s="345"/>
      <c r="I46" s="346"/>
      <c r="J46" s="346"/>
      <c r="K46" s="347"/>
      <c r="L46" s="345"/>
      <c r="M46" s="345"/>
      <c r="N46" s="345"/>
      <c r="O46" s="346"/>
      <c r="P46" s="345"/>
      <c r="Q46" s="346"/>
    </row>
    <row r="47" spans="1:17" s="350" customFormat="1">
      <c r="A47" s="351"/>
      <c r="B47" s="352"/>
      <c r="C47" s="353"/>
      <c r="D47" s="351"/>
      <c r="I47" s="354"/>
      <c r="J47" s="354"/>
      <c r="K47" s="355"/>
      <c r="O47" s="354"/>
      <c r="Q47" s="354"/>
    </row>
    <row r="48" spans="1:17" s="350" customFormat="1">
      <c r="A48" s="351"/>
      <c r="B48" s="352"/>
      <c r="C48" s="353"/>
      <c r="D48" s="351"/>
      <c r="I48" s="354"/>
      <c r="J48" s="354"/>
      <c r="K48" s="355"/>
      <c r="O48" s="354"/>
      <c r="Q48" s="354"/>
    </row>
    <row r="49" spans="1:17" s="350" customFormat="1">
      <c r="A49" s="351"/>
      <c r="B49" s="352"/>
      <c r="C49" s="353"/>
      <c r="D49" s="351"/>
      <c r="I49" s="354"/>
      <c r="J49" s="354"/>
      <c r="K49" s="355"/>
      <c r="O49" s="354"/>
      <c r="Q49" s="354"/>
    </row>
    <row r="50" spans="1:17" s="350" customFormat="1">
      <c r="A50" s="351"/>
      <c r="B50" s="352"/>
      <c r="C50" s="353"/>
      <c r="D50" s="351"/>
      <c r="I50" s="354"/>
      <c r="J50" s="354"/>
      <c r="K50" s="355"/>
      <c r="O50" s="354"/>
      <c r="Q50" s="354"/>
    </row>
    <row r="51" spans="1:17" s="350" customFormat="1">
      <c r="A51" s="351"/>
      <c r="B51" s="352"/>
      <c r="C51" s="353"/>
      <c r="D51" s="351"/>
      <c r="I51" s="354"/>
      <c r="J51" s="354"/>
      <c r="K51" s="355"/>
      <c r="O51" s="354"/>
      <c r="Q51" s="354"/>
    </row>
    <row r="52" spans="1:17">
      <c r="B52" s="357"/>
      <c r="E52" s="986"/>
      <c r="F52" s="986"/>
      <c r="G52" s="986"/>
      <c r="H52" s="986"/>
      <c r="I52" s="986"/>
      <c r="J52" s="986"/>
      <c r="K52" s="986"/>
      <c r="L52" s="986"/>
      <c r="M52" s="986"/>
      <c r="N52" s="986"/>
      <c r="O52" s="986"/>
      <c r="P52" s="986"/>
      <c r="Q52" s="986"/>
    </row>
    <row r="53" spans="1:17">
      <c r="E53" s="986"/>
      <c r="F53" s="986"/>
      <c r="G53" s="986"/>
      <c r="H53" s="986"/>
      <c r="I53" s="986"/>
      <c r="J53" s="986"/>
      <c r="K53" s="986"/>
      <c r="L53" s="986"/>
      <c r="M53" s="986"/>
      <c r="N53" s="986"/>
      <c r="O53" s="986"/>
      <c r="P53" s="986"/>
      <c r="Q53" s="986"/>
    </row>
  </sheetData>
  <mergeCells count="30">
    <mergeCell ref="B10:D10"/>
    <mergeCell ref="F10:O10"/>
    <mergeCell ref="A40:C40"/>
    <mergeCell ref="B9:D9"/>
    <mergeCell ref="E53:Q53"/>
    <mergeCell ref="A38:D38"/>
    <mergeCell ref="M39:Q39"/>
    <mergeCell ref="H40:L40"/>
    <mergeCell ref="N40:Q40"/>
    <mergeCell ref="M43:P43"/>
    <mergeCell ref="A45:C45"/>
    <mergeCell ref="H45:L45"/>
    <mergeCell ref="N45:Q45"/>
    <mergeCell ref="E52:Q52"/>
    <mergeCell ref="A1:C1"/>
    <mergeCell ref="D1:P1"/>
    <mergeCell ref="B8:D8"/>
    <mergeCell ref="F8:G8"/>
    <mergeCell ref="F9:Q9"/>
    <mergeCell ref="Q1:Q2"/>
    <mergeCell ref="D2:P2"/>
    <mergeCell ref="A3:Q4"/>
    <mergeCell ref="I5:L5"/>
    <mergeCell ref="M5:P5"/>
    <mergeCell ref="Q5:Q6"/>
    <mergeCell ref="A5:A6"/>
    <mergeCell ref="B5:B6"/>
    <mergeCell ref="C5:C6"/>
    <mergeCell ref="D5:D6"/>
    <mergeCell ref="E5:H5"/>
  </mergeCells>
  <pageMargins left="0.25" right="0.1" top="0.75" bottom="0.5" header="0.3" footer="0.05"/>
  <pageSetup paperSize="9" firstPageNumber="43" orientation="landscape" useFirstPageNumber="1" horizontalDpi="4294967295" verticalDpi="4294967295"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view="pageBreakPreview" zoomScale="93" zoomScaleNormal="100" zoomScaleSheetLayoutView="93" workbookViewId="0">
      <selection activeCell="B7" sqref="B7"/>
    </sheetView>
  </sheetViews>
  <sheetFormatPr defaultRowHeight="15.75"/>
  <cols>
    <col min="1" max="1" width="6.5" style="365" customWidth="1"/>
    <col min="2" max="2" width="27.125" style="365" customWidth="1"/>
    <col min="3" max="3" width="13" style="365" customWidth="1"/>
    <col min="4" max="4" width="9" style="365"/>
    <col min="5" max="5" width="16.25" style="365" customWidth="1"/>
    <col min="6" max="7" width="9" style="365"/>
    <col min="8" max="8" width="18.375" style="370" customWidth="1"/>
    <col min="9" max="9" width="20.5" style="365" customWidth="1"/>
    <col min="10" max="16384" width="9" style="365"/>
  </cols>
  <sheetData>
    <row r="1" spans="1:9" ht="19.5" customHeight="1">
      <c r="A1" s="992" t="s">
        <v>2</v>
      </c>
      <c r="B1" s="992"/>
      <c r="C1" s="361"/>
      <c r="D1" s="362"/>
      <c r="E1" s="363"/>
      <c r="F1" s="363"/>
      <c r="G1" s="363"/>
      <c r="H1" s="364"/>
      <c r="I1" s="363"/>
    </row>
    <row r="2" spans="1:9" ht="21.95" customHeight="1">
      <c r="A2" s="993" t="s">
        <v>114</v>
      </c>
      <c r="B2" s="993"/>
      <c r="C2" s="744"/>
      <c r="D2" s="744"/>
      <c r="E2" s="744"/>
      <c r="F2" s="744"/>
      <c r="G2" s="744"/>
      <c r="H2" s="366"/>
      <c r="I2" s="774" t="s">
        <v>34</v>
      </c>
    </row>
    <row r="3" spans="1:9" ht="21.95" customHeight="1">
      <c r="A3" s="367"/>
      <c r="B3" s="993" t="s">
        <v>578</v>
      </c>
      <c r="C3" s="993"/>
      <c r="D3" s="993"/>
      <c r="E3" s="993"/>
      <c r="F3" s="993"/>
      <c r="G3" s="993"/>
      <c r="H3" s="993"/>
      <c r="I3" s="993"/>
    </row>
    <row r="4" spans="1:9" ht="21.95" customHeight="1">
      <c r="A4" s="743"/>
      <c r="B4" s="743"/>
      <c r="C4" s="743"/>
      <c r="D4" s="743"/>
      <c r="E4" s="743"/>
      <c r="F4" s="743"/>
      <c r="G4" s="743"/>
      <c r="H4" s="368"/>
      <c r="I4" s="369"/>
    </row>
    <row r="5" spans="1:9" ht="50.25" customHeight="1">
      <c r="A5" s="750" t="s">
        <v>35</v>
      </c>
      <c r="B5" s="750" t="s">
        <v>36</v>
      </c>
      <c r="C5" s="750" t="s">
        <v>37</v>
      </c>
      <c r="D5" s="750" t="s">
        <v>4</v>
      </c>
      <c r="E5" s="750" t="s">
        <v>38</v>
      </c>
      <c r="F5" s="750" t="s">
        <v>5</v>
      </c>
      <c r="G5" s="750" t="s">
        <v>98</v>
      </c>
      <c r="H5" s="751" t="s">
        <v>39</v>
      </c>
      <c r="I5" s="750" t="s">
        <v>6</v>
      </c>
    </row>
    <row r="6" spans="1:9" ht="21.95" customHeight="1">
      <c r="A6" s="1001" t="s">
        <v>192</v>
      </c>
      <c r="B6" s="1002"/>
      <c r="C6" s="1002"/>
      <c r="D6" s="1002"/>
      <c r="E6" s="1002"/>
      <c r="F6" s="1002"/>
      <c r="G6" s="1003"/>
      <c r="H6" s="752">
        <f>SUM(H7:H10)</f>
        <v>364000000</v>
      </c>
      <c r="I6" s="753"/>
    </row>
    <row r="7" spans="1:9" ht="21.95" customHeight="1">
      <c r="A7" s="754">
        <v>1</v>
      </c>
      <c r="B7" s="755" t="s">
        <v>83</v>
      </c>
      <c r="C7" s="754" t="s">
        <v>7</v>
      </c>
      <c r="D7" s="994" t="s">
        <v>418</v>
      </c>
      <c r="E7" s="754" t="s">
        <v>40</v>
      </c>
      <c r="F7" s="756"/>
      <c r="G7" s="997">
        <f>47*15*3</f>
        <v>2115</v>
      </c>
      <c r="H7" s="757">
        <v>90000000</v>
      </c>
      <c r="I7" s="994" t="s">
        <v>193</v>
      </c>
    </row>
    <row r="8" spans="1:9" ht="21.95" customHeight="1">
      <c r="A8" s="758">
        <v>2</v>
      </c>
      <c r="B8" s="759" t="s">
        <v>84</v>
      </c>
      <c r="C8" s="760" t="s">
        <v>7</v>
      </c>
      <c r="D8" s="995"/>
      <c r="E8" s="758" t="s">
        <v>40</v>
      </c>
      <c r="F8" s="761"/>
      <c r="G8" s="998"/>
      <c r="H8" s="762">
        <v>60000000</v>
      </c>
      <c r="I8" s="998"/>
    </row>
    <row r="9" spans="1:9" ht="21.95" customHeight="1">
      <c r="A9" s="760">
        <v>3</v>
      </c>
      <c r="B9" s="759" t="s">
        <v>85</v>
      </c>
      <c r="C9" s="760" t="s">
        <v>7</v>
      </c>
      <c r="D9" s="995"/>
      <c r="E9" s="760" t="s">
        <v>40</v>
      </c>
      <c r="F9" s="763"/>
      <c r="G9" s="998"/>
      <c r="H9" s="762">
        <v>70000000</v>
      </c>
      <c r="I9" s="998"/>
    </row>
    <row r="10" spans="1:9" ht="21.95" customHeight="1">
      <c r="A10" s="764">
        <v>5</v>
      </c>
      <c r="B10" s="765" t="s">
        <v>86</v>
      </c>
      <c r="C10" s="764" t="s">
        <v>7</v>
      </c>
      <c r="D10" s="996"/>
      <c r="E10" s="764" t="s">
        <v>40</v>
      </c>
      <c r="F10" s="766"/>
      <c r="G10" s="999"/>
      <c r="H10" s="767">
        <v>144000000</v>
      </c>
      <c r="I10" s="999"/>
    </row>
    <row r="11" spans="1:9" ht="21.95" customHeight="1">
      <c r="A11" s="361"/>
      <c r="B11" s="363"/>
      <c r="C11" s="361"/>
      <c r="D11" s="362"/>
      <c r="E11" s="363"/>
      <c r="F11" s="363"/>
      <c r="G11" s="363"/>
      <c r="H11" s="1000" t="s">
        <v>419</v>
      </c>
      <c r="I11" s="1000"/>
    </row>
    <row r="12" spans="1:9" ht="21.95" customHeight="1">
      <c r="A12" s="991" t="s">
        <v>41</v>
      </c>
      <c r="B12" s="991"/>
      <c r="C12" s="991"/>
      <c r="D12" s="991" t="s">
        <v>42</v>
      </c>
      <c r="E12" s="991"/>
      <c r="F12" s="990" t="s">
        <v>33</v>
      </c>
      <c r="G12" s="990"/>
      <c r="H12" s="990"/>
      <c r="I12" s="768" t="s">
        <v>277</v>
      </c>
    </row>
    <row r="13" spans="1:9" ht="21.95" customHeight="1">
      <c r="A13" s="768"/>
      <c r="B13" s="769"/>
      <c r="C13" s="768"/>
      <c r="D13" s="770"/>
      <c r="E13" s="771"/>
      <c r="F13" s="769"/>
      <c r="G13" s="769"/>
      <c r="H13" s="772"/>
      <c r="I13" s="768"/>
    </row>
    <row r="14" spans="1:9" ht="21.95" customHeight="1">
      <c r="A14" s="768"/>
      <c r="B14" s="769"/>
      <c r="C14" s="768"/>
      <c r="D14" s="770"/>
      <c r="E14" s="771"/>
      <c r="F14" s="769"/>
      <c r="G14" s="769"/>
      <c r="H14" s="772"/>
      <c r="I14" s="768"/>
    </row>
    <row r="15" spans="1:9" ht="21.95" customHeight="1">
      <c r="A15" s="768"/>
      <c r="B15" s="769"/>
      <c r="C15" s="768"/>
      <c r="D15" s="770"/>
      <c r="E15" s="769"/>
      <c r="F15" s="769"/>
      <c r="G15" s="769"/>
      <c r="H15" s="771"/>
      <c r="I15" s="769"/>
    </row>
    <row r="16" spans="1:9" ht="21.95" customHeight="1">
      <c r="A16" s="769"/>
      <c r="B16" s="769"/>
      <c r="C16" s="769"/>
      <c r="D16" s="770"/>
      <c r="E16" s="769"/>
      <c r="F16" s="991" t="s">
        <v>150</v>
      </c>
      <c r="G16" s="991"/>
      <c r="H16" s="991"/>
      <c r="I16" s="773" t="s">
        <v>131</v>
      </c>
    </row>
    <row r="17" spans="8:8" ht="21.95" customHeight="1">
      <c r="H17" s="365"/>
    </row>
    <row r="18" spans="8:8" ht="21.95" customHeight="1">
      <c r="H18" s="365"/>
    </row>
  </sheetData>
  <mergeCells count="12">
    <mergeCell ref="F12:H12"/>
    <mergeCell ref="F16:H16"/>
    <mergeCell ref="A12:C12"/>
    <mergeCell ref="A1:B1"/>
    <mergeCell ref="A2:B2"/>
    <mergeCell ref="B3:I3"/>
    <mergeCell ref="D7:D10"/>
    <mergeCell ref="G7:G10"/>
    <mergeCell ref="I7:I10"/>
    <mergeCell ref="H11:I11"/>
    <mergeCell ref="A6:G6"/>
    <mergeCell ref="D12:E12"/>
  </mergeCells>
  <pageMargins left="0.2" right="0.2" top="0.75" bottom="0.5" header="0.3" footer="0.3"/>
  <pageSetup paperSize="9" firstPageNumber="45" orientation="landscape" useFirstPageNumber="1" horizontalDpi="4294967295" verticalDpi="4294967295"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view="pageBreakPreview" zoomScale="98" zoomScaleNormal="100" zoomScaleSheetLayoutView="98" workbookViewId="0">
      <selection activeCell="C61" sqref="C61:D61"/>
    </sheetView>
  </sheetViews>
  <sheetFormatPr defaultRowHeight="15.75"/>
  <cols>
    <col min="1" max="1" width="6.25" style="745" customWidth="1"/>
    <col min="2" max="2" width="44.25" style="374" customWidth="1"/>
    <col min="3" max="3" width="11.25" style="375" customWidth="1"/>
    <col min="4" max="4" width="13.375" style="375" customWidth="1"/>
    <col min="5" max="5" width="11.5" style="374" customWidth="1"/>
    <col min="6" max="6" width="6.875" style="374" customWidth="1"/>
    <col min="7" max="7" width="9.25" style="374" customWidth="1"/>
    <col min="8" max="8" width="12.5" style="741" customWidth="1"/>
    <col min="9" max="9" width="15.75" style="376" customWidth="1"/>
    <col min="10" max="16384" width="9" style="376"/>
  </cols>
  <sheetData>
    <row r="1" spans="1:9">
      <c r="A1" s="1004" t="s">
        <v>2</v>
      </c>
      <c r="B1" s="1004"/>
      <c r="C1" s="1005"/>
      <c r="D1" s="1005"/>
      <c r="E1" s="1005"/>
      <c r="F1" s="1005"/>
      <c r="G1" s="1005"/>
      <c r="H1" s="775"/>
      <c r="I1" s="776" t="s">
        <v>779</v>
      </c>
    </row>
    <row r="2" spans="1:9">
      <c r="A2" s="1006" t="s">
        <v>300</v>
      </c>
      <c r="B2" s="1006"/>
      <c r="C2" s="1005"/>
      <c r="D2" s="1005"/>
      <c r="E2" s="1005"/>
      <c r="F2" s="1005"/>
      <c r="G2" s="1005"/>
      <c r="H2" s="775"/>
      <c r="I2" s="777"/>
    </row>
    <row r="3" spans="1:9" ht="62.25" customHeight="1">
      <c r="A3" s="1007" t="s">
        <v>758</v>
      </c>
      <c r="B3" s="1008"/>
      <c r="C3" s="1008"/>
      <c r="D3" s="1008"/>
      <c r="E3" s="1008"/>
      <c r="F3" s="1008"/>
      <c r="G3" s="1008"/>
      <c r="H3" s="1008"/>
      <c r="I3" s="1008"/>
    </row>
    <row r="4" spans="1:9">
      <c r="A4" s="749"/>
      <c r="B4" s="749"/>
      <c r="C4" s="748"/>
      <c r="D4" s="748"/>
      <c r="E4" s="749"/>
      <c r="F4" s="749"/>
      <c r="G4" s="749"/>
      <c r="H4" s="778"/>
      <c r="I4" s="779" t="s">
        <v>278</v>
      </c>
    </row>
    <row r="5" spans="1:9" ht="98.25" customHeight="1">
      <c r="A5" s="780" t="s">
        <v>35</v>
      </c>
      <c r="B5" s="780" t="s">
        <v>186</v>
      </c>
      <c r="C5" s="780" t="s">
        <v>37</v>
      </c>
      <c r="D5" s="780" t="s">
        <v>4</v>
      </c>
      <c r="E5" s="780" t="s">
        <v>187</v>
      </c>
      <c r="F5" s="780" t="s">
        <v>188</v>
      </c>
      <c r="G5" s="780" t="s">
        <v>189</v>
      </c>
      <c r="H5" s="781" t="s">
        <v>781</v>
      </c>
      <c r="I5" s="780" t="s">
        <v>6</v>
      </c>
    </row>
    <row r="6" spans="1:9">
      <c r="A6" s="599" t="s">
        <v>111</v>
      </c>
      <c r="B6" s="782" t="s">
        <v>279</v>
      </c>
      <c r="C6" s="783"/>
      <c r="D6" s="783"/>
      <c r="E6" s="783"/>
      <c r="F6" s="783"/>
      <c r="G6" s="783"/>
      <c r="H6" s="784"/>
      <c r="I6" s="783"/>
    </row>
    <row r="7" spans="1:9">
      <c r="A7" s="785" t="s">
        <v>23</v>
      </c>
      <c r="B7" s="786" t="s">
        <v>280</v>
      </c>
      <c r="C7" s="785"/>
      <c r="D7" s="785"/>
      <c r="E7" s="785"/>
      <c r="F7" s="785"/>
      <c r="G7" s="785"/>
      <c r="H7" s="787"/>
      <c r="I7" s="783"/>
    </row>
    <row r="8" spans="1:9">
      <c r="A8" s="788">
        <v>1</v>
      </c>
      <c r="B8" s="605" t="s">
        <v>281</v>
      </c>
      <c r="C8" s="788" t="s">
        <v>729</v>
      </c>
      <c r="D8" s="788" t="s">
        <v>420</v>
      </c>
      <c r="E8" s="788" t="s">
        <v>40</v>
      </c>
      <c r="F8" s="788">
        <v>1</v>
      </c>
      <c r="G8" s="788">
        <v>1</v>
      </c>
      <c r="H8" s="789">
        <v>3000000</v>
      </c>
      <c r="I8" s="783"/>
    </row>
    <row r="9" spans="1:9">
      <c r="A9" s="788">
        <v>2</v>
      </c>
      <c r="B9" s="605" t="s">
        <v>282</v>
      </c>
      <c r="C9" s="788" t="s">
        <v>729</v>
      </c>
      <c r="D9" s="788" t="s">
        <v>420</v>
      </c>
      <c r="E9" s="788" t="s">
        <v>40</v>
      </c>
      <c r="F9" s="788">
        <v>1</v>
      </c>
      <c r="G9" s="788">
        <v>1</v>
      </c>
      <c r="H9" s="789">
        <v>2500000</v>
      </c>
      <c r="I9" s="783"/>
    </row>
    <row r="10" spans="1:9">
      <c r="A10" s="788">
        <v>3</v>
      </c>
      <c r="B10" s="605" t="s">
        <v>283</v>
      </c>
      <c r="C10" s="788" t="s">
        <v>729</v>
      </c>
      <c r="D10" s="788" t="s">
        <v>420</v>
      </c>
      <c r="E10" s="788" t="s">
        <v>40</v>
      </c>
      <c r="F10" s="788">
        <v>1</v>
      </c>
      <c r="G10" s="788">
        <v>1</v>
      </c>
      <c r="H10" s="789">
        <v>1800000</v>
      </c>
      <c r="I10" s="783"/>
    </row>
    <row r="11" spans="1:9">
      <c r="A11" s="788">
        <v>4</v>
      </c>
      <c r="B11" s="605" t="s">
        <v>284</v>
      </c>
      <c r="C11" s="788" t="s">
        <v>729</v>
      </c>
      <c r="D11" s="788" t="s">
        <v>420</v>
      </c>
      <c r="E11" s="788" t="s">
        <v>40</v>
      </c>
      <c r="F11" s="788">
        <v>1</v>
      </c>
      <c r="G11" s="788">
        <v>1</v>
      </c>
      <c r="H11" s="789">
        <v>3000000</v>
      </c>
      <c r="I11" s="783"/>
    </row>
    <row r="12" spans="1:9">
      <c r="A12" s="788">
        <v>5</v>
      </c>
      <c r="B12" s="605" t="s">
        <v>285</v>
      </c>
      <c r="C12" s="788" t="s">
        <v>729</v>
      </c>
      <c r="D12" s="788" t="s">
        <v>420</v>
      </c>
      <c r="E12" s="788" t="s">
        <v>40</v>
      </c>
      <c r="F12" s="788">
        <v>1</v>
      </c>
      <c r="G12" s="788">
        <v>1</v>
      </c>
      <c r="H12" s="789">
        <v>3000000</v>
      </c>
      <c r="I12" s="783"/>
    </row>
    <row r="13" spans="1:9">
      <c r="A13" s="788">
        <v>6</v>
      </c>
      <c r="B13" s="605" t="s">
        <v>286</v>
      </c>
      <c r="C13" s="788" t="s">
        <v>729</v>
      </c>
      <c r="D13" s="788" t="s">
        <v>420</v>
      </c>
      <c r="E13" s="788" t="s">
        <v>40</v>
      </c>
      <c r="F13" s="788">
        <v>2</v>
      </c>
      <c r="G13" s="788">
        <v>1</v>
      </c>
      <c r="H13" s="789">
        <v>3000000</v>
      </c>
      <c r="I13" s="783"/>
    </row>
    <row r="14" spans="1:9">
      <c r="A14" s="788">
        <v>7</v>
      </c>
      <c r="B14" s="605" t="s">
        <v>287</v>
      </c>
      <c r="C14" s="788" t="s">
        <v>729</v>
      </c>
      <c r="D14" s="788" t="s">
        <v>420</v>
      </c>
      <c r="E14" s="788" t="s">
        <v>40</v>
      </c>
      <c r="F14" s="788">
        <v>2</v>
      </c>
      <c r="G14" s="788">
        <v>1</v>
      </c>
      <c r="H14" s="789">
        <v>2400000</v>
      </c>
      <c r="I14" s="783"/>
    </row>
    <row r="15" spans="1:9">
      <c r="A15" s="788">
        <v>8</v>
      </c>
      <c r="B15" s="605" t="s">
        <v>288</v>
      </c>
      <c r="C15" s="788" t="s">
        <v>729</v>
      </c>
      <c r="D15" s="788" t="s">
        <v>420</v>
      </c>
      <c r="E15" s="788" t="s">
        <v>40</v>
      </c>
      <c r="F15" s="788">
        <v>2</v>
      </c>
      <c r="G15" s="788">
        <v>1</v>
      </c>
      <c r="H15" s="789">
        <v>4000000</v>
      </c>
      <c r="I15" s="783"/>
    </row>
    <row r="16" spans="1:9">
      <c r="A16" s="788">
        <v>9</v>
      </c>
      <c r="B16" s="605" t="s">
        <v>289</v>
      </c>
      <c r="C16" s="788" t="s">
        <v>729</v>
      </c>
      <c r="D16" s="788" t="s">
        <v>420</v>
      </c>
      <c r="E16" s="788" t="s">
        <v>40</v>
      </c>
      <c r="F16" s="788">
        <v>2</v>
      </c>
      <c r="G16" s="788">
        <v>1</v>
      </c>
      <c r="H16" s="789">
        <v>2400000</v>
      </c>
      <c r="I16" s="783"/>
    </row>
    <row r="17" spans="1:9">
      <c r="A17" s="788">
        <v>10</v>
      </c>
      <c r="B17" s="605" t="s">
        <v>290</v>
      </c>
      <c r="C17" s="788" t="s">
        <v>729</v>
      </c>
      <c r="D17" s="788" t="s">
        <v>420</v>
      </c>
      <c r="E17" s="788" t="s">
        <v>40</v>
      </c>
      <c r="F17" s="788">
        <v>2</v>
      </c>
      <c r="G17" s="788">
        <v>1</v>
      </c>
      <c r="H17" s="789">
        <v>2400000</v>
      </c>
      <c r="I17" s="783"/>
    </row>
    <row r="18" spans="1:9">
      <c r="A18" s="788">
        <v>11</v>
      </c>
      <c r="B18" s="605" t="s">
        <v>291</v>
      </c>
      <c r="C18" s="788" t="s">
        <v>729</v>
      </c>
      <c r="D18" s="788" t="s">
        <v>421</v>
      </c>
      <c r="E18" s="788" t="s">
        <v>40</v>
      </c>
      <c r="F18" s="788">
        <v>1</v>
      </c>
      <c r="G18" s="788">
        <v>1</v>
      </c>
      <c r="H18" s="789">
        <v>3000000</v>
      </c>
      <c r="I18" s="783"/>
    </row>
    <row r="19" spans="1:9">
      <c r="A19" s="788">
        <v>12</v>
      </c>
      <c r="B19" s="605" t="s">
        <v>292</v>
      </c>
      <c r="C19" s="788" t="s">
        <v>729</v>
      </c>
      <c r="D19" s="788" t="s">
        <v>422</v>
      </c>
      <c r="E19" s="788" t="s">
        <v>40</v>
      </c>
      <c r="F19" s="788">
        <v>2</v>
      </c>
      <c r="G19" s="788">
        <v>2</v>
      </c>
      <c r="H19" s="789">
        <v>4000000</v>
      </c>
      <c r="I19" s="783"/>
    </row>
    <row r="20" spans="1:9">
      <c r="A20" s="788">
        <v>13</v>
      </c>
      <c r="B20" s="605" t="s">
        <v>293</v>
      </c>
      <c r="C20" s="788" t="s">
        <v>729</v>
      </c>
      <c r="D20" s="788" t="s">
        <v>422</v>
      </c>
      <c r="E20" s="788" t="s">
        <v>40</v>
      </c>
      <c r="F20" s="788">
        <v>2</v>
      </c>
      <c r="G20" s="788">
        <v>1</v>
      </c>
      <c r="H20" s="789">
        <v>3000000</v>
      </c>
      <c r="I20" s="783"/>
    </row>
    <row r="21" spans="1:9">
      <c r="A21" s="788">
        <v>14</v>
      </c>
      <c r="B21" s="605" t="s">
        <v>294</v>
      </c>
      <c r="C21" s="788" t="s">
        <v>729</v>
      </c>
      <c r="D21" s="788" t="s">
        <v>422</v>
      </c>
      <c r="E21" s="788" t="s">
        <v>40</v>
      </c>
      <c r="F21" s="788">
        <v>2</v>
      </c>
      <c r="G21" s="788">
        <v>1</v>
      </c>
      <c r="H21" s="789">
        <v>2000000</v>
      </c>
      <c r="I21" s="783"/>
    </row>
    <row r="22" spans="1:9">
      <c r="A22" s="788">
        <v>15</v>
      </c>
      <c r="B22" s="605" t="s">
        <v>295</v>
      </c>
      <c r="C22" s="788" t="s">
        <v>729</v>
      </c>
      <c r="D22" s="788" t="s">
        <v>422</v>
      </c>
      <c r="E22" s="788" t="s">
        <v>40</v>
      </c>
      <c r="F22" s="788">
        <v>2</v>
      </c>
      <c r="G22" s="788">
        <v>1</v>
      </c>
      <c r="H22" s="789">
        <v>3000000</v>
      </c>
      <c r="I22" s="629"/>
    </row>
    <row r="23" spans="1:9">
      <c r="A23" s="222" t="s">
        <v>25</v>
      </c>
      <c r="B23" s="790" t="s">
        <v>190</v>
      </c>
      <c r="C23" s="222"/>
      <c r="D23" s="222"/>
      <c r="E23" s="222"/>
      <c r="F23" s="222"/>
      <c r="G23" s="222"/>
      <c r="H23" s="223"/>
      <c r="I23" s="629"/>
    </row>
    <row r="24" spans="1:9">
      <c r="A24" s="791">
        <v>1</v>
      </c>
      <c r="B24" s="792" t="s">
        <v>423</v>
      </c>
      <c r="C24" s="791" t="s">
        <v>7</v>
      </c>
      <c r="D24" s="791" t="s">
        <v>424</v>
      </c>
      <c r="E24" s="791" t="s">
        <v>40</v>
      </c>
      <c r="F24" s="791">
        <v>2</v>
      </c>
      <c r="G24" s="791">
        <v>1</v>
      </c>
      <c r="H24" s="793">
        <v>3000000</v>
      </c>
      <c r="I24" s="629"/>
    </row>
    <row r="25" spans="1:9">
      <c r="A25" s="791">
        <v>2</v>
      </c>
      <c r="B25" s="792" t="s">
        <v>425</v>
      </c>
      <c r="C25" s="791" t="s">
        <v>7</v>
      </c>
      <c r="D25" s="791" t="s">
        <v>424</v>
      </c>
      <c r="E25" s="791" t="s">
        <v>40</v>
      </c>
      <c r="F25" s="791">
        <v>2</v>
      </c>
      <c r="G25" s="791">
        <v>1</v>
      </c>
      <c r="H25" s="793">
        <v>3500000</v>
      </c>
      <c r="I25" s="629"/>
    </row>
    <row r="26" spans="1:9">
      <c r="A26" s="791">
        <v>3</v>
      </c>
      <c r="B26" s="792" t="s">
        <v>426</v>
      </c>
      <c r="C26" s="791" t="s">
        <v>7</v>
      </c>
      <c r="D26" s="791" t="s">
        <v>424</v>
      </c>
      <c r="E26" s="791" t="s">
        <v>40</v>
      </c>
      <c r="F26" s="791">
        <v>2</v>
      </c>
      <c r="G26" s="791">
        <v>1</v>
      </c>
      <c r="H26" s="793">
        <v>3000000</v>
      </c>
      <c r="I26" s="629"/>
    </row>
    <row r="27" spans="1:9">
      <c r="A27" s="791">
        <v>4</v>
      </c>
      <c r="B27" s="792" t="s">
        <v>427</v>
      </c>
      <c r="C27" s="791" t="s">
        <v>7</v>
      </c>
      <c r="D27" s="791" t="s">
        <v>424</v>
      </c>
      <c r="E27" s="791" t="s">
        <v>40</v>
      </c>
      <c r="F27" s="791">
        <v>2</v>
      </c>
      <c r="G27" s="791">
        <v>1</v>
      </c>
      <c r="H27" s="793">
        <v>2500000</v>
      </c>
      <c r="I27" s="629"/>
    </row>
    <row r="28" spans="1:9">
      <c r="A28" s="791">
        <v>5</v>
      </c>
      <c r="B28" s="792" t="s">
        <v>428</v>
      </c>
      <c r="C28" s="791" t="s">
        <v>7</v>
      </c>
      <c r="D28" s="791" t="s">
        <v>429</v>
      </c>
      <c r="E28" s="791" t="s">
        <v>40</v>
      </c>
      <c r="F28" s="791">
        <v>2</v>
      </c>
      <c r="G28" s="791">
        <v>1</v>
      </c>
      <c r="H28" s="793">
        <v>3000000</v>
      </c>
      <c r="I28" s="629"/>
    </row>
    <row r="29" spans="1:9">
      <c r="A29" s="791">
        <v>6</v>
      </c>
      <c r="B29" s="792" t="s">
        <v>430</v>
      </c>
      <c r="C29" s="791" t="s">
        <v>7</v>
      </c>
      <c r="D29" s="791" t="s">
        <v>429</v>
      </c>
      <c r="E29" s="791" t="s">
        <v>40</v>
      </c>
      <c r="F29" s="791">
        <v>2</v>
      </c>
      <c r="G29" s="791">
        <v>1</v>
      </c>
      <c r="H29" s="793">
        <v>3000000</v>
      </c>
      <c r="I29" s="629"/>
    </row>
    <row r="30" spans="1:9">
      <c r="A30" s="791">
        <v>7</v>
      </c>
      <c r="B30" s="792" t="s">
        <v>431</v>
      </c>
      <c r="C30" s="791" t="s">
        <v>7</v>
      </c>
      <c r="D30" s="791" t="s">
        <v>429</v>
      </c>
      <c r="E30" s="791" t="s">
        <v>40</v>
      </c>
      <c r="F30" s="791">
        <v>2</v>
      </c>
      <c r="G30" s="791">
        <v>1</v>
      </c>
      <c r="H30" s="793">
        <v>3000000</v>
      </c>
      <c r="I30" s="629"/>
    </row>
    <row r="31" spans="1:9">
      <c r="A31" s="791">
        <v>8</v>
      </c>
      <c r="B31" s="792" t="s">
        <v>432</v>
      </c>
      <c r="C31" s="791" t="s">
        <v>7</v>
      </c>
      <c r="D31" s="791" t="s">
        <v>429</v>
      </c>
      <c r="E31" s="791" t="s">
        <v>40</v>
      </c>
      <c r="F31" s="791">
        <v>2</v>
      </c>
      <c r="G31" s="791">
        <v>1</v>
      </c>
      <c r="H31" s="793">
        <v>3000000</v>
      </c>
      <c r="I31" s="629"/>
    </row>
    <row r="32" spans="1:9">
      <c r="A32" s="791">
        <v>9</v>
      </c>
      <c r="B32" s="792" t="s">
        <v>433</v>
      </c>
      <c r="C32" s="791" t="s">
        <v>7</v>
      </c>
      <c r="D32" s="791" t="s">
        <v>296</v>
      </c>
      <c r="E32" s="791" t="s">
        <v>40</v>
      </c>
      <c r="F32" s="791">
        <v>1</v>
      </c>
      <c r="G32" s="791">
        <v>1</v>
      </c>
      <c r="H32" s="793">
        <v>3000000</v>
      </c>
      <c r="I32" s="629"/>
    </row>
    <row r="33" spans="1:9">
      <c r="A33" s="791">
        <v>10</v>
      </c>
      <c r="B33" s="792" t="s">
        <v>434</v>
      </c>
      <c r="C33" s="791" t="s">
        <v>7</v>
      </c>
      <c r="D33" s="791" t="s">
        <v>296</v>
      </c>
      <c r="E33" s="791" t="s">
        <v>40</v>
      </c>
      <c r="F33" s="791">
        <v>1</v>
      </c>
      <c r="G33" s="791">
        <v>1</v>
      </c>
      <c r="H33" s="793">
        <v>3000000</v>
      </c>
      <c r="I33" s="629"/>
    </row>
    <row r="34" spans="1:9">
      <c r="A34" s="791">
        <v>11</v>
      </c>
      <c r="B34" s="792" t="s">
        <v>435</v>
      </c>
      <c r="C34" s="791" t="s">
        <v>7</v>
      </c>
      <c r="D34" s="791" t="s">
        <v>296</v>
      </c>
      <c r="E34" s="791" t="s">
        <v>40</v>
      </c>
      <c r="F34" s="791">
        <v>1</v>
      </c>
      <c r="G34" s="791">
        <v>1</v>
      </c>
      <c r="H34" s="793">
        <v>3000000</v>
      </c>
      <c r="I34" s="629"/>
    </row>
    <row r="35" spans="1:9">
      <c r="A35" s="791">
        <v>12</v>
      </c>
      <c r="B35" s="792" t="s">
        <v>436</v>
      </c>
      <c r="C35" s="791" t="s">
        <v>7</v>
      </c>
      <c r="D35" s="791" t="s">
        <v>296</v>
      </c>
      <c r="E35" s="791" t="s">
        <v>40</v>
      </c>
      <c r="F35" s="791">
        <v>1</v>
      </c>
      <c r="G35" s="791">
        <v>1</v>
      </c>
      <c r="H35" s="793">
        <v>3000000</v>
      </c>
      <c r="I35" s="629"/>
    </row>
    <row r="36" spans="1:9">
      <c r="A36" s="791">
        <v>13</v>
      </c>
      <c r="B36" s="792" t="s">
        <v>437</v>
      </c>
      <c r="C36" s="791" t="s">
        <v>7</v>
      </c>
      <c r="D36" s="791" t="s">
        <v>296</v>
      </c>
      <c r="E36" s="791" t="s">
        <v>40</v>
      </c>
      <c r="F36" s="791">
        <v>1</v>
      </c>
      <c r="G36" s="791">
        <v>1</v>
      </c>
      <c r="H36" s="793">
        <v>4000000</v>
      </c>
      <c r="I36" s="629"/>
    </row>
    <row r="37" spans="1:9">
      <c r="A37" s="791">
        <v>14</v>
      </c>
      <c r="B37" s="792" t="s">
        <v>438</v>
      </c>
      <c r="C37" s="791" t="s">
        <v>7</v>
      </c>
      <c r="D37" s="791" t="s">
        <v>296</v>
      </c>
      <c r="E37" s="791" t="s">
        <v>40</v>
      </c>
      <c r="F37" s="791">
        <v>2</v>
      </c>
      <c r="G37" s="791">
        <v>1</v>
      </c>
      <c r="H37" s="793">
        <v>3500000</v>
      </c>
      <c r="I37" s="629"/>
    </row>
    <row r="38" spans="1:9">
      <c r="A38" s="791">
        <v>15</v>
      </c>
      <c r="B38" s="792" t="s">
        <v>439</v>
      </c>
      <c r="C38" s="791" t="s">
        <v>7</v>
      </c>
      <c r="D38" s="791" t="s">
        <v>296</v>
      </c>
      <c r="E38" s="791" t="s">
        <v>40</v>
      </c>
      <c r="F38" s="791">
        <v>2</v>
      </c>
      <c r="G38" s="791">
        <v>1</v>
      </c>
      <c r="H38" s="793">
        <v>3500000</v>
      </c>
      <c r="I38" s="629"/>
    </row>
    <row r="39" spans="1:9">
      <c r="A39" s="791">
        <v>16</v>
      </c>
      <c r="B39" s="792" t="s">
        <v>440</v>
      </c>
      <c r="C39" s="791" t="s">
        <v>7</v>
      </c>
      <c r="D39" s="791" t="s">
        <v>298</v>
      </c>
      <c r="E39" s="791" t="s">
        <v>40</v>
      </c>
      <c r="F39" s="791">
        <v>1</v>
      </c>
      <c r="G39" s="791">
        <v>1</v>
      </c>
      <c r="H39" s="793">
        <v>3000000</v>
      </c>
      <c r="I39" s="629"/>
    </row>
    <row r="40" spans="1:9">
      <c r="A40" s="791">
        <v>17</v>
      </c>
      <c r="B40" s="792" t="s">
        <v>441</v>
      </c>
      <c r="C40" s="791" t="s">
        <v>7</v>
      </c>
      <c r="D40" s="791" t="s">
        <v>298</v>
      </c>
      <c r="E40" s="791" t="s">
        <v>40</v>
      </c>
      <c r="F40" s="791">
        <v>1</v>
      </c>
      <c r="G40" s="791">
        <v>1</v>
      </c>
      <c r="H40" s="793">
        <v>3000000</v>
      </c>
      <c r="I40" s="629"/>
    </row>
    <row r="41" spans="1:9">
      <c r="A41" s="791">
        <v>18</v>
      </c>
      <c r="B41" s="792" t="s">
        <v>442</v>
      </c>
      <c r="C41" s="791" t="s">
        <v>7</v>
      </c>
      <c r="D41" s="791" t="s">
        <v>298</v>
      </c>
      <c r="E41" s="791" t="s">
        <v>40</v>
      </c>
      <c r="F41" s="791">
        <v>1</v>
      </c>
      <c r="G41" s="791">
        <v>1</v>
      </c>
      <c r="H41" s="793">
        <v>2500000</v>
      </c>
      <c r="I41" s="629"/>
    </row>
    <row r="42" spans="1:9">
      <c r="A42" s="791">
        <v>19</v>
      </c>
      <c r="B42" s="792" t="s">
        <v>443</v>
      </c>
      <c r="C42" s="791" t="s">
        <v>7</v>
      </c>
      <c r="D42" s="791" t="s">
        <v>298</v>
      </c>
      <c r="E42" s="791" t="s">
        <v>40</v>
      </c>
      <c r="F42" s="791">
        <v>1</v>
      </c>
      <c r="G42" s="791">
        <v>1</v>
      </c>
      <c r="H42" s="793">
        <v>4000000</v>
      </c>
      <c r="I42" s="629"/>
    </row>
    <row r="43" spans="1:9">
      <c r="A43" s="791">
        <v>20</v>
      </c>
      <c r="B43" s="792" t="s">
        <v>444</v>
      </c>
      <c r="C43" s="791" t="s">
        <v>7</v>
      </c>
      <c r="D43" s="791" t="s">
        <v>298</v>
      </c>
      <c r="E43" s="791" t="s">
        <v>40</v>
      </c>
      <c r="F43" s="791">
        <v>1</v>
      </c>
      <c r="G43" s="791">
        <v>1</v>
      </c>
      <c r="H43" s="793">
        <v>3000000</v>
      </c>
      <c r="I43" s="629"/>
    </row>
    <row r="44" spans="1:9">
      <c r="A44" s="791">
        <v>21</v>
      </c>
      <c r="B44" s="792" t="s">
        <v>445</v>
      </c>
      <c r="C44" s="791" t="s">
        <v>7</v>
      </c>
      <c r="D44" s="791" t="s">
        <v>298</v>
      </c>
      <c r="E44" s="791" t="s">
        <v>40</v>
      </c>
      <c r="F44" s="791">
        <v>2</v>
      </c>
      <c r="G44" s="791">
        <v>1</v>
      </c>
      <c r="H44" s="793">
        <v>2500000</v>
      </c>
      <c r="I44" s="629"/>
    </row>
    <row r="45" spans="1:9">
      <c r="A45" s="791">
        <v>22</v>
      </c>
      <c r="B45" s="792" t="s">
        <v>446</v>
      </c>
      <c r="C45" s="791" t="s">
        <v>7</v>
      </c>
      <c r="D45" s="791" t="s">
        <v>298</v>
      </c>
      <c r="E45" s="791" t="s">
        <v>40</v>
      </c>
      <c r="F45" s="791">
        <v>2</v>
      </c>
      <c r="G45" s="791">
        <v>1</v>
      </c>
      <c r="H45" s="793">
        <v>3000000</v>
      </c>
      <c r="I45" s="629"/>
    </row>
    <row r="46" spans="1:9">
      <c r="A46" s="791">
        <v>23</v>
      </c>
      <c r="B46" s="792" t="s">
        <v>447</v>
      </c>
      <c r="C46" s="791" t="s">
        <v>7</v>
      </c>
      <c r="D46" s="791" t="s">
        <v>298</v>
      </c>
      <c r="E46" s="791" t="s">
        <v>40</v>
      </c>
      <c r="F46" s="791">
        <v>2</v>
      </c>
      <c r="G46" s="791">
        <v>1</v>
      </c>
      <c r="H46" s="793">
        <v>3500000</v>
      </c>
      <c r="I46" s="629"/>
    </row>
    <row r="47" spans="1:9">
      <c r="A47" s="791">
        <v>24</v>
      </c>
      <c r="B47" s="792" t="s">
        <v>448</v>
      </c>
      <c r="C47" s="791" t="s">
        <v>7</v>
      </c>
      <c r="D47" s="791" t="s">
        <v>298</v>
      </c>
      <c r="E47" s="791" t="s">
        <v>40</v>
      </c>
      <c r="F47" s="791">
        <v>2</v>
      </c>
      <c r="G47" s="791">
        <v>1</v>
      </c>
      <c r="H47" s="793">
        <v>3000000</v>
      </c>
      <c r="I47" s="794"/>
    </row>
    <row r="48" spans="1:9">
      <c r="A48" s="791">
        <v>25</v>
      </c>
      <c r="B48" s="792" t="s">
        <v>449</v>
      </c>
      <c r="C48" s="791" t="s">
        <v>7</v>
      </c>
      <c r="D48" s="791" t="s">
        <v>298</v>
      </c>
      <c r="E48" s="791" t="s">
        <v>40</v>
      </c>
      <c r="F48" s="791">
        <v>2</v>
      </c>
      <c r="G48" s="791">
        <v>1</v>
      </c>
      <c r="H48" s="793">
        <v>3000000</v>
      </c>
      <c r="I48" s="794"/>
    </row>
    <row r="49" spans="1:9">
      <c r="A49" s="791">
        <v>26</v>
      </c>
      <c r="B49" s="792" t="s">
        <v>450</v>
      </c>
      <c r="C49" s="791" t="s">
        <v>7</v>
      </c>
      <c r="D49" s="791" t="s">
        <v>297</v>
      </c>
      <c r="E49" s="791" t="s">
        <v>40</v>
      </c>
      <c r="F49" s="791">
        <v>1</v>
      </c>
      <c r="G49" s="791">
        <v>1</v>
      </c>
      <c r="H49" s="793">
        <v>3000000</v>
      </c>
      <c r="I49" s="794"/>
    </row>
    <row r="50" spans="1:9">
      <c r="A50" s="791">
        <v>27</v>
      </c>
      <c r="B50" s="795" t="s">
        <v>451</v>
      </c>
      <c r="C50" s="797" t="s">
        <v>730</v>
      </c>
      <c r="D50" s="797" t="s">
        <v>452</v>
      </c>
      <c r="E50" s="791" t="s">
        <v>40</v>
      </c>
      <c r="F50" s="797">
        <v>1</v>
      </c>
      <c r="G50" s="797">
        <v>1</v>
      </c>
      <c r="H50" s="793">
        <v>3000000</v>
      </c>
      <c r="I50" s="794"/>
    </row>
    <row r="51" spans="1:9">
      <c r="A51" s="222" t="s">
        <v>26</v>
      </c>
      <c r="B51" s="790" t="s">
        <v>299</v>
      </c>
      <c r="C51" s="791"/>
      <c r="D51" s="791"/>
      <c r="E51" s="791"/>
      <c r="F51" s="791"/>
      <c r="G51" s="791"/>
      <c r="H51" s="793"/>
      <c r="I51" s="794"/>
    </row>
    <row r="52" spans="1:9" ht="31.5">
      <c r="A52" s="797">
        <v>1</v>
      </c>
      <c r="B52" s="796" t="s">
        <v>453</v>
      </c>
      <c r="C52" s="797" t="s">
        <v>454</v>
      </c>
      <c r="D52" s="797" t="s">
        <v>455</v>
      </c>
      <c r="E52" s="797" t="s">
        <v>456</v>
      </c>
      <c r="F52" s="797">
        <v>1</v>
      </c>
      <c r="G52" s="797">
        <v>4</v>
      </c>
      <c r="H52" s="798">
        <v>3000000</v>
      </c>
      <c r="I52" s="799"/>
    </row>
    <row r="53" spans="1:9" ht="31.5">
      <c r="A53" s="797">
        <v>2</v>
      </c>
      <c r="B53" s="796" t="s">
        <v>457</v>
      </c>
      <c r="C53" s="797" t="s">
        <v>454</v>
      </c>
      <c r="D53" s="797" t="s">
        <v>455</v>
      </c>
      <c r="E53" s="797" t="s">
        <v>456</v>
      </c>
      <c r="F53" s="797">
        <v>1</v>
      </c>
      <c r="G53" s="797">
        <v>5</v>
      </c>
      <c r="H53" s="798">
        <v>5000000</v>
      </c>
      <c r="I53" s="797" t="s">
        <v>458</v>
      </c>
    </row>
    <row r="54" spans="1:9">
      <c r="A54" s="801" t="s">
        <v>27</v>
      </c>
      <c r="B54" s="802" t="s">
        <v>459</v>
      </c>
      <c r="C54" s="801"/>
      <c r="D54" s="801"/>
      <c r="E54" s="801"/>
      <c r="F54" s="801"/>
      <c r="G54" s="801"/>
      <c r="H54" s="803"/>
      <c r="I54" s="804"/>
    </row>
    <row r="55" spans="1:9">
      <c r="A55" s="797">
        <v>1</v>
      </c>
      <c r="B55" s="796" t="s">
        <v>460</v>
      </c>
      <c r="C55" s="797"/>
      <c r="D55" s="797"/>
      <c r="E55" s="797"/>
      <c r="F55" s="797"/>
      <c r="G55" s="797"/>
      <c r="H55" s="798">
        <v>3000000</v>
      </c>
      <c r="I55" s="800"/>
    </row>
    <row r="56" spans="1:9">
      <c r="A56" s="797">
        <v>2</v>
      </c>
      <c r="B56" s="796" t="s">
        <v>461</v>
      </c>
      <c r="C56" s="797"/>
      <c r="D56" s="797"/>
      <c r="E56" s="797"/>
      <c r="F56" s="797"/>
      <c r="G56" s="797"/>
      <c r="H56" s="798">
        <v>4000000</v>
      </c>
      <c r="I56" s="800"/>
    </row>
    <row r="57" spans="1:9">
      <c r="A57" s="797">
        <v>3</v>
      </c>
      <c r="B57" s="796" t="s">
        <v>462</v>
      </c>
      <c r="C57" s="797"/>
      <c r="D57" s="797"/>
      <c r="E57" s="797"/>
      <c r="F57" s="797"/>
      <c r="G57" s="797"/>
      <c r="H57" s="798">
        <v>3000000</v>
      </c>
      <c r="I57" s="800"/>
    </row>
    <row r="58" spans="1:9">
      <c r="A58" s="1009" t="s">
        <v>67</v>
      </c>
      <c r="B58" s="1009"/>
      <c r="C58" s="788"/>
      <c r="D58" s="788"/>
      <c r="E58" s="788"/>
      <c r="F58" s="788"/>
      <c r="G58" s="788"/>
      <c r="H58" s="787">
        <f>SUM(H8:H57)</f>
        <v>144000000</v>
      </c>
      <c r="I58" s="794"/>
    </row>
    <row r="59" spans="1:9">
      <c r="A59" s="1011" t="s">
        <v>780</v>
      </c>
      <c r="B59" s="1011"/>
      <c r="C59" s="1011"/>
      <c r="D59" s="1011"/>
      <c r="E59" s="1011"/>
      <c r="F59" s="1011"/>
      <c r="G59" s="1011"/>
      <c r="H59" s="1011"/>
      <c r="I59" s="1011"/>
    </row>
    <row r="60" spans="1:9">
      <c r="F60" s="1010" t="s">
        <v>463</v>
      </c>
      <c r="G60" s="1010"/>
      <c r="H60" s="1010"/>
      <c r="I60" s="1010"/>
    </row>
    <row r="61" spans="1:9" ht="31.5" customHeight="1">
      <c r="A61" s="991" t="s">
        <v>41</v>
      </c>
      <c r="B61" s="991"/>
      <c r="C61" s="991" t="s">
        <v>42</v>
      </c>
      <c r="D61" s="991"/>
      <c r="E61" s="990" t="s">
        <v>33</v>
      </c>
      <c r="F61" s="990"/>
      <c r="G61" s="990"/>
      <c r="H61" s="990" t="s">
        <v>568</v>
      </c>
      <c r="I61" s="990"/>
    </row>
    <row r="62" spans="1:9">
      <c r="A62" s="768"/>
      <c r="B62" s="769"/>
      <c r="C62" s="768"/>
      <c r="D62" s="768"/>
      <c r="E62" s="771"/>
      <c r="F62" s="769"/>
      <c r="G62" s="769"/>
      <c r="H62" s="772"/>
      <c r="I62" s="768"/>
    </row>
    <row r="63" spans="1:9">
      <c r="A63" s="768"/>
      <c r="B63" s="769"/>
      <c r="C63" s="768"/>
      <c r="D63" s="768"/>
      <c r="E63" s="771"/>
      <c r="F63" s="769"/>
      <c r="G63" s="769"/>
      <c r="H63" s="772"/>
      <c r="I63" s="768"/>
    </row>
    <row r="64" spans="1:9">
      <c r="A64" s="768"/>
      <c r="B64" s="769"/>
      <c r="C64" s="768"/>
      <c r="D64" s="768"/>
      <c r="E64" s="769"/>
      <c r="F64" s="769"/>
      <c r="G64" s="769"/>
      <c r="H64" s="772"/>
      <c r="I64" s="769"/>
    </row>
    <row r="65" spans="1:9">
      <c r="A65" s="768"/>
      <c r="B65" s="769"/>
      <c r="C65" s="768"/>
      <c r="D65" s="768"/>
      <c r="E65" s="991" t="s">
        <v>150</v>
      </c>
      <c r="F65" s="991"/>
      <c r="G65" s="991"/>
      <c r="H65" s="1012" t="s">
        <v>131</v>
      </c>
      <c r="I65" s="1012"/>
    </row>
  </sheetData>
  <mergeCells count="14">
    <mergeCell ref="E65:G65"/>
    <mergeCell ref="A1:B1"/>
    <mergeCell ref="C1:G1"/>
    <mergeCell ref="A2:B2"/>
    <mergeCell ref="C2:G2"/>
    <mergeCell ref="A3:I3"/>
    <mergeCell ref="A58:B58"/>
    <mergeCell ref="F60:I60"/>
    <mergeCell ref="A61:B61"/>
    <mergeCell ref="C61:D61"/>
    <mergeCell ref="E61:G61"/>
    <mergeCell ref="A59:I59"/>
    <mergeCell ref="H61:I61"/>
    <mergeCell ref="H65:I65"/>
  </mergeCells>
  <pageMargins left="0.2" right="0.2" top="0.75" bottom="0.5" header="0.3" footer="0.05"/>
  <pageSetup paperSize="9" firstPageNumber="46" orientation="landscape" useFirstPageNumber="1" horizontalDpi="4294967295" verticalDpi="4294967295"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zoomScale="106" zoomScaleNormal="100" zoomScaleSheetLayoutView="106" workbookViewId="0">
      <selection activeCell="B11" sqref="B11"/>
    </sheetView>
  </sheetViews>
  <sheetFormatPr defaultColWidth="13.125" defaultRowHeight="21.95" customHeight="1"/>
  <cols>
    <col min="1" max="1" width="4.375" style="383" customWidth="1"/>
    <col min="2" max="2" width="46.625" style="412" customWidth="1"/>
    <col min="3" max="3" width="9" style="412" customWidth="1"/>
    <col min="4" max="4" width="14" style="413" customWidth="1"/>
    <col min="5" max="5" width="10.5" style="383" customWidth="1"/>
    <col min="6" max="256" width="13.125" style="380"/>
    <col min="257" max="257" width="5" style="380" bestFit="1" customWidth="1"/>
    <col min="258" max="258" width="40.125" style="380" customWidth="1"/>
    <col min="259" max="259" width="12.75" style="380" customWidth="1"/>
    <col min="260" max="261" width="15.25" style="380" customWidth="1"/>
    <col min="262" max="512" width="13.125" style="380"/>
    <col min="513" max="513" width="5" style="380" bestFit="1" customWidth="1"/>
    <col min="514" max="514" width="40.125" style="380" customWidth="1"/>
    <col min="515" max="515" width="12.75" style="380" customWidth="1"/>
    <col min="516" max="517" width="15.25" style="380" customWidth="1"/>
    <col min="518" max="768" width="13.125" style="380"/>
    <col min="769" max="769" width="5" style="380" bestFit="1" customWidth="1"/>
    <col min="770" max="770" width="40.125" style="380" customWidth="1"/>
    <col min="771" max="771" width="12.75" style="380" customWidth="1"/>
    <col min="772" max="773" width="15.25" style="380" customWidth="1"/>
    <col min="774" max="1024" width="13.125" style="380"/>
    <col min="1025" max="1025" width="5" style="380" bestFit="1" customWidth="1"/>
    <col min="1026" max="1026" width="40.125" style="380" customWidth="1"/>
    <col min="1027" max="1027" width="12.75" style="380" customWidth="1"/>
    <col min="1028" max="1029" width="15.25" style="380" customWidth="1"/>
    <col min="1030" max="1280" width="13.125" style="380"/>
    <col min="1281" max="1281" width="5" style="380" bestFit="1" customWidth="1"/>
    <col min="1282" max="1282" width="40.125" style="380" customWidth="1"/>
    <col min="1283" max="1283" width="12.75" style="380" customWidth="1"/>
    <col min="1284" max="1285" width="15.25" style="380" customWidth="1"/>
    <col min="1286" max="1536" width="13.125" style="380"/>
    <col min="1537" max="1537" width="5" style="380" bestFit="1" customWidth="1"/>
    <col min="1538" max="1538" width="40.125" style="380" customWidth="1"/>
    <col min="1539" max="1539" width="12.75" style="380" customWidth="1"/>
    <col min="1540" max="1541" width="15.25" style="380" customWidth="1"/>
    <col min="1542" max="1792" width="13.125" style="380"/>
    <col min="1793" max="1793" width="5" style="380" bestFit="1" customWidth="1"/>
    <col min="1794" max="1794" width="40.125" style="380" customWidth="1"/>
    <col min="1795" max="1795" width="12.75" style="380" customWidth="1"/>
    <col min="1796" max="1797" width="15.25" style="380" customWidth="1"/>
    <col min="1798" max="2048" width="13.125" style="380"/>
    <col min="2049" max="2049" width="5" style="380" bestFit="1" customWidth="1"/>
    <col min="2050" max="2050" width="40.125" style="380" customWidth="1"/>
    <col min="2051" max="2051" width="12.75" style="380" customWidth="1"/>
    <col min="2052" max="2053" width="15.25" style="380" customWidth="1"/>
    <col min="2054" max="2304" width="13.125" style="380"/>
    <col min="2305" max="2305" width="5" style="380" bestFit="1" customWidth="1"/>
    <col min="2306" max="2306" width="40.125" style="380" customWidth="1"/>
    <col min="2307" max="2307" width="12.75" style="380" customWidth="1"/>
    <col min="2308" max="2309" width="15.25" style="380" customWidth="1"/>
    <col min="2310" max="2560" width="13.125" style="380"/>
    <col min="2561" max="2561" width="5" style="380" bestFit="1" customWidth="1"/>
    <col min="2562" max="2562" width="40.125" style="380" customWidth="1"/>
    <col min="2563" max="2563" width="12.75" style="380" customWidth="1"/>
    <col min="2564" max="2565" width="15.25" style="380" customWidth="1"/>
    <col min="2566" max="2816" width="13.125" style="380"/>
    <col min="2817" max="2817" width="5" style="380" bestFit="1" customWidth="1"/>
    <col min="2818" max="2818" width="40.125" style="380" customWidth="1"/>
    <col min="2819" max="2819" width="12.75" style="380" customWidth="1"/>
    <col min="2820" max="2821" width="15.25" style="380" customWidth="1"/>
    <col min="2822" max="3072" width="13.125" style="380"/>
    <col min="3073" max="3073" width="5" style="380" bestFit="1" customWidth="1"/>
    <col min="3074" max="3074" width="40.125" style="380" customWidth="1"/>
    <col min="3075" max="3075" width="12.75" style="380" customWidth="1"/>
    <col min="3076" max="3077" width="15.25" style="380" customWidth="1"/>
    <col min="3078" max="3328" width="13.125" style="380"/>
    <col min="3329" max="3329" width="5" style="380" bestFit="1" customWidth="1"/>
    <col min="3330" max="3330" width="40.125" style="380" customWidth="1"/>
    <col min="3331" max="3331" width="12.75" style="380" customWidth="1"/>
    <col min="3332" max="3333" width="15.25" style="380" customWidth="1"/>
    <col min="3334" max="3584" width="13.125" style="380"/>
    <col min="3585" max="3585" width="5" style="380" bestFit="1" customWidth="1"/>
    <col min="3586" max="3586" width="40.125" style="380" customWidth="1"/>
    <col min="3587" max="3587" width="12.75" style="380" customWidth="1"/>
    <col min="3588" max="3589" width="15.25" style="380" customWidth="1"/>
    <col min="3590" max="3840" width="13.125" style="380"/>
    <col min="3841" max="3841" width="5" style="380" bestFit="1" customWidth="1"/>
    <col min="3842" max="3842" width="40.125" style="380" customWidth="1"/>
    <col min="3843" max="3843" width="12.75" style="380" customWidth="1"/>
    <col min="3844" max="3845" width="15.25" style="380" customWidth="1"/>
    <col min="3846" max="4096" width="13.125" style="380"/>
    <col min="4097" max="4097" width="5" style="380" bestFit="1" customWidth="1"/>
    <col min="4098" max="4098" width="40.125" style="380" customWidth="1"/>
    <col min="4099" max="4099" width="12.75" style="380" customWidth="1"/>
    <col min="4100" max="4101" width="15.25" style="380" customWidth="1"/>
    <col min="4102" max="4352" width="13.125" style="380"/>
    <col min="4353" max="4353" width="5" style="380" bestFit="1" customWidth="1"/>
    <col min="4354" max="4354" width="40.125" style="380" customWidth="1"/>
    <col min="4355" max="4355" width="12.75" style="380" customWidth="1"/>
    <col min="4356" max="4357" width="15.25" style="380" customWidth="1"/>
    <col min="4358" max="4608" width="13.125" style="380"/>
    <col min="4609" max="4609" width="5" style="380" bestFit="1" customWidth="1"/>
    <col min="4610" max="4610" width="40.125" style="380" customWidth="1"/>
    <col min="4611" max="4611" width="12.75" style="380" customWidth="1"/>
    <col min="4612" max="4613" width="15.25" style="380" customWidth="1"/>
    <col min="4614" max="4864" width="13.125" style="380"/>
    <col min="4865" max="4865" width="5" style="380" bestFit="1" customWidth="1"/>
    <col min="4866" max="4866" width="40.125" style="380" customWidth="1"/>
    <col min="4867" max="4867" width="12.75" style="380" customWidth="1"/>
    <col min="4868" max="4869" width="15.25" style="380" customWidth="1"/>
    <col min="4870" max="5120" width="13.125" style="380"/>
    <col min="5121" max="5121" width="5" style="380" bestFit="1" customWidth="1"/>
    <col min="5122" max="5122" width="40.125" style="380" customWidth="1"/>
    <col min="5123" max="5123" width="12.75" style="380" customWidth="1"/>
    <col min="5124" max="5125" width="15.25" style="380" customWidth="1"/>
    <col min="5126" max="5376" width="13.125" style="380"/>
    <col min="5377" max="5377" width="5" style="380" bestFit="1" customWidth="1"/>
    <col min="5378" max="5378" width="40.125" style="380" customWidth="1"/>
    <col min="5379" max="5379" width="12.75" style="380" customWidth="1"/>
    <col min="5380" max="5381" width="15.25" style="380" customWidth="1"/>
    <col min="5382" max="5632" width="13.125" style="380"/>
    <col min="5633" max="5633" width="5" style="380" bestFit="1" customWidth="1"/>
    <col min="5634" max="5634" width="40.125" style="380" customWidth="1"/>
    <col min="5635" max="5635" width="12.75" style="380" customWidth="1"/>
    <col min="5636" max="5637" width="15.25" style="380" customWidth="1"/>
    <col min="5638" max="5888" width="13.125" style="380"/>
    <col min="5889" max="5889" width="5" style="380" bestFit="1" customWidth="1"/>
    <col min="5890" max="5890" width="40.125" style="380" customWidth="1"/>
    <col min="5891" max="5891" width="12.75" style="380" customWidth="1"/>
    <col min="5892" max="5893" width="15.25" style="380" customWidth="1"/>
    <col min="5894" max="6144" width="13.125" style="380"/>
    <col min="6145" max="6145" width="5" style="380" bestFit="1" customWidth="1"/>
    <col min="6146" max="6146" width="40.125" style="380" customWidth="1"/>
    <col min="6147" max="6147" width="12.75" style="380" customWidth="1"/>
    <col min="6148" max="6149" width="15.25" style="380" customWidth="1"/>
    <col min="6150" max="6400" width="13.125" style="380"/>
    <col min="6401" max="6401" width="5" style="380" bestFit="1" customWidth="1"/>
    <col min="6402" max="6402" width="40.125" style="380" customWidth="1"/>
    <col min="6403" max="6403" width="12.75" style="380" customWidth="1"/>
    <col min="6404" max="6405" width="15.25" style="380" customWidth="1"/>
    <col min="6406" max="6656" width="13.125" style="380"/>
    <col min="6657" max="6657" width="5" style="380" bestFit="1" customWidth="1"/>
    <col min="6658" max="6658" width="40.125" style="380" customWidth="1"/>
    <col min="6659" max="6659" width="12.75" style="380" customWidth="1"/>
    <col min="6660" max="6661" width="15.25" style="380" customWidth="1"/>
    <col min="6662" max="6912" width="13.125" style="380"/>
    <col min="6913" max="6913" width="5" style="380" bestFit="1" customWidth="1"/>
    <col min="6914" max="6914" width="40.125" style="380" customWidth="1"/>
    <col min="6915" max="6915" width="12.75" style="380" customWidth="1"/>
    <col min="6916" max="6917" width="15.25" style="380" customWidth="1"/>
    <col min="6918" max="7168" width="13.125" style="380"/>
    <col min="7169" max="7169" width="5" style="380" bestFit="1" customWidth="1"/>
    <col min="7170" max="7170" width="40.125" style="380" customWidth="1"/>
    <col min="7171" max="7171" width="12.75" style="380" customWidth="1"/>
    <col min="7172" max="7173" width="15.25" style="380" customWidth="1"/>
    <col min="7174" max="7424" width="13.125" style="380"/>
    <col min="7425" max="7425" width="5" style="380" bestFit="1" customWidth="1"/>
    <col min="7426" max="7426" width="40.125" style="380" customWidth="1"/>
    <col min="7427" max="7427" width="12.75" style="380" customWidth="1"/>
    <col min="7428" max="7429" width="15.25" style="380" customWidth="1"/>
    <col min="7430" max="7680" width="13.125" style="380"/>
    <col min="7681" max="7681" width="5" style="380" bestFit="1" customWidth="1"/>
    <col min="7682" max="7682" width="40.125" style="380" customWidth="1"/>
    <col min="7683" max="7683" width="12.75" style="380" customWidth="1"/>
    <col min="7684" max="7685" width="15.25" style="380" customWidth="1"/>
    <col min="7686" max="7936" width="13.125" style="380"/>
    <col min="7937" max="7937" width="5" style="380" bestFit="1" customWidth="1"/>
    <col min="7938" max="7938" width="40.125" style="380" customWidth="1"/>
    <col min="7939" max="7939" width="12.75" style="380" customWidth="1"/>
    <col min="7940" max="7941" width="15.25" style="380" customWidth="1"/>
    <col min="7942" max="8192" width="13.125" style="380"/>
    <col min="8193" max="8193" width="5" style="380" bestFit="1" customWidth="1"/>
    <col min="8194" max="8194" width="40.125" style="380" customWidth="1"/>
    <col min="8195" max="8195" width="12.75" style="380" customWidth="1"/>
    <col min="8196" max="8197" width="15.25" style="380" customWidth="1"/>
    <col min="8198" max="8448" width="13.125" style="380"/>
    <col min="8449" max="8449" width="5" style="380" bestFit="1" customWidth="1"/>
    <col min="8450" max="8450" width="40.125" style="380" customWidth="1"/>
    <col min="8451" max="8451" width="12.75" style="380" customWidth="1"/>
    <col min="8452" max="8453" width="15.25" style="380" customWidth="1"/>
    <col min="8454" max="8704" width="13.125" style="380"/>
    <col min="8705" max="8705" width="5" style="380" bestFit="1" customWidth="1"/>
    <col min="8706" max="8706" width="40.125" style="380" customWidth="1"/>
    <col min="8707" max="8707" width="12.75" style="380" customWidth="1"/>
    <col min="8708" max="8709" width="15.25" style="380" customWidth="1"/>
    <col min="8710" max="8960" width="13.125" style="380"/>
    <col min="8961" max="8961" width="5" style="380" bestFit="1" customWidth="1"/>
    <col min="8962" max="8962" width="40.125" style="380" customWidth="1"/>
    <col min="8963" max="8963" width="12.75" style="380" customWidth="1"/>
    <col min="8964" max="8965" width="15.25" style="380" customWidth="1"/>
    <col min="8966" max="9216" width="13.125" style="380"/>
    <col min="9217" max="9217" width="5" style="380" bestFit="1" customWidth="1"/>
    <col min="9218" max="9218" width="40.125" style="380" customWidth="1"/>
    <col min="9219" max="9219" width="12.75" style="380" customWidth="1"/>
    <col min="9220" max="9221" width="15.25" style="380" customWidth="1"/>
    <col min="9222" max="9472" width="13.125" style="380"/>
    <col min="9473" max="9473" width="5" style="380" bestFit="1" customWidth="1"/>
    <col min="9474" max="9474" width="40.125" style="380" customWidth="1"/>
    <col min="9475" max="9475" width="12.75" style="380" customWidth="1"/>
    <col min="9476" max="9477" width="15.25" style="380" customWidth="1"/>
    <col min="9478" max="9728" width="13.125" style="380"/>
    <col min="9729" max="9729" width="5" style="380" bestFit="1" customWidth="1"/>
    <col min="9730" max="9730" width="40.125" style="380" customWidth="1"/>
    <col min="9731" max="9731" width="12.75" style="380" customWidth="1"/>
    <col min="9732" max="9733" width="15.25" style="380" customWidth="1"/>
    <col min="9734" max="9984" width="13.125" style="380"/>
    <col min="9985" max="9985" width="5" style="380" bestFit="1" customWidth="1"/>
    <col min="9986" max="9986" width="40.125" style="380" customWidth="1"/>
    <col min="9987" max="9987" width="12.75" style="380" customWidth="1"/>
    <col min="9988" max="9989" width="15.25" style="380" customWidth="1"/>
    <col min="9990" max="10240" width="13.125" style="380"/>
    <col min="10241" max="10241" width="5" style="380" bestFit="1" customWidth="1"/>
    <col min="10242" max="10242" width="40.125" style="380" customWidth="1"/>
    <col min="10243" max="10243" width="12.75" style="380" customWidth="1"/>
    <col min="10244" max="10245" width="15.25" style="380" customWidth="1"/>
    <col min="10246" max="10496" width="13.125" style="380"/>
    <col min="10497" max="10497" width="5" style="380" bestFit="1" customWidth="1"/>
    <col min="10498" max="10498" width="40.125" style="380" customWidth="1"/>
    <col min="10499" max="10499" width="12.75" style="380" customWidth="1"/>
    <col min="10500" max="10501" width="15.25" style="380" customWidth="1"/>
    <col min="10502" max="10752" width="13.125" style="380"/>
    <col min="10753" max="10753" width="5" style="380" bestFit="1" customWidth="1"/>
    <col min="10754" max="10754" width="40.125" style="380" customWidth="1"/>
    <col min="10755" max="10755" width="12.75" style="380" customWidth="1"/>
    <col min="10756" max="10757" width="15.25" style="380" customWidth="1"/>
    <col min="10758" max="11008" width="13.125" style="380"/>
    <col min="11009" max="11009" width="5" style="380" bestFit="1" customWidth="1"/>
    <col min="11010" max="11010" width="40.125" style="380" customWidth="1"/>
    <col min="11011" max="11011" width="12.75" style="380" customWidth="1"/>
    <col min="11012" max="11013" width="15.25" style="380" customWidth="1"/>
    <col min="11014" max="11264" width="13.125" style="380"/>
    <col min="11265" max="11265" width="5" style="380" bestFit="1" customWidth="1"/>
    <col min="11266" max="11266" width="40.125" style="380" customWidth="1"/>
    <col min="11267" max="11267" width="12.75" style="380" customWidth="1"/>
    <col min="11268" max="11269" width="15.25" style="380" customWidth="1"/>
    <col min="11270" max="11520" width="13.125" style="380"/>
    <col min="11521" max="11521" width="5" style="380" bestFit="1" customWidth="1"/>
    <col min="11522" max="11522" width="40.125" style="380" customWidth="1"/>
    <col min="11523" max="11523" width="12.75" style="380" customWidth="1"/>
    <col min="11524" max="11525" width="15.25" style="380" customWidth="1"/>
    <col min="11526" max="11776" width="13.125" style="380"/>
    <col min="11777" max="11777" width="5" style="380" bestFit="1" customWidth="1"/>
    <col min="11778" max="11778" width="40.125" style="380" customWidth="1"/>
    <col min="11779" max="11779" width="12.75" style="380" customWidth="1"/>
    <col min="11780" max="11781" width="15.25" style="380" customWidth="1"/>
    <col min="11782" max="12032" width="13.125" style="380"/>
    <col min="12033" max="12033" width="5" style="380" bestFit="1" customWidth="1"/>
    <col min="12034" max="12034" width="40.125" style="380" customWidth="1"/>
    <col min="12035" max="12035" width="12.75" style="380" customWidth="1"/>
    <col min="12036" max="12037" width="15.25" style="380" customWidth="1"/>
    <col min="12038" max="12288" width="13.125" style="380"/>
    <col min="12289" max="12289" width="5" style="380" bestFit="1" customWidth="1"/>
    <col min="12290" max="12290" width="40.125" style="380" customWidth="1"/>
    <col min="12291" max="12291" width="12.75" style="380" customWidth="1"/>
    <col min="12292" max="12293" width="15.25" style="380" customWidth="1"/>
    <col min="12294" max="12544" width="13.125" style="380"/>
    <col min="12545" max="12545" width="5" style="380" bestFit="1" customWidth="1"/>
    <col min="12546" max="12546" width="40.125" style="380" customWidth="1"/>
    <col min="12547" max="12547" width="12.75" style="380" customWidth="1"/>
    <col min="12548" max="12549" width="15.25" style="380" customWidth="1"/>
    <col min="12550" max="12800" width="13.125" style="380"/>
    <col min="12801" max="12801" width="5" style="380" bestFit="1" customWidth="1"/>
    <col min="12802" max="12802" width="40.125" style="380" customWidth="1"/>
    <col min="12803" max="12803" width="12.75" style="380" customWidth="1"/>
    <col min="12804" max="12805" width="15.25" style="380" customWidth="1"/>
    <col min="12806" max="13056" width="13.125" style="380"/>
    <col min="13057" max="13057" width="5" style="380" bestFit="1" customWidth="1"/>
    <col min="13058" max="13058" width="40.125" style="380" customWidth="1"/>
    <col min="13059" max="13059" width="12.75" style="380" customWidth="1"/>
    <col min="13060" max="13061" width="15.25" style="380" customWidth="1"/>
    <col min="13062" max="13312" width="13.125" style="380"/>
    <col min="13313" max="13313" width="5" style="380" bestFit="1" customWidth="1"/>
    <col min="13314" max="13314" width="40.125" style="380" customWidth="1"/>
    <col min="13315" max="13315" width="12.75" style="380" customWidth="1"/>
    <col min="13316" max="13317" width="15.25" style="380" customWidth="1"/>
    <col min="13318" max="13568" width="13.125" style="380"/>
    <col min="13569" max="13569" width="5" style="380" bestFit="1" customWidth="1"/>
    <col min="13570" max="13570" width="40.125" style="380" customWidth="1"/>
    <col min="13571" max="13571" width="12.75" style="380" customWidth="1"/>
    <col min="13572" max="13573" width="15.25" style="380" customWidth="1"/>
    <col min="13574" max="13824" width="13.125" style="380"/>
    <col min="13825" max="13825" width="5" style="380" bestFit="1" customWidth="1"/>
    <col min="13826" max="13826" width="40.125" style="380" customWidth="1"/>
    <col min="13827" max="13827" width="12.75" style="380" customWidth="1"/>
    <col min="13828" max="13829" width="15.25" style="380" customWidth="1"/>
    <col min="13830" max="14080" width="13.125" style="380"/>
    <col min="14081" max="14081" width="5" style="380" bestFit="1" customWidth="1"/>
    <col min="14082" max="14082" width="40.125" style="380" customWidth="1"/>
    <col min="14083" max="14083" width="12.75" style="380" customWidth="1"/>
    <col min="14084" max="14085" width="15.25" style="380" customWidth="1"/>
    <col min="14086" max="14336" width="13.125" style="380"/>
    <col min="14337" max="14337" width="5" style="380" bestFit="1" customWidth="1"/>
    <col min="14338" max="14338" width="40.125" style="380" customWidth="1"/>
    <col min="14339" max="14339" width="12.75" style="380" customWidth="1"/>
    <col min="14340" max="14341" width="15.25" style="380" customWidth="1"/>
    <col min="14342" max="14592" width="13.125" style="380"/>
    <col min="14593" max="14593" width="5" style="380" bestFit="1" customWidth="1"/>
    <col min="14594" max="14594" width="40.125" style="380" customWidth="1"/>
    <col min="14595" max="14595" width="12.75" style="380" customWidth="1"/>
    <col min="14596" max="14597" width="15.25" style="380" customWidth="1"/>
    <col min="14598" max="14848" width="13.125" style="380"/>
    <col min="14849" max="14849" width="5" style="380" bestFit="1" customWidth="1"/>
    <col min="14850" max="14850" width="40.125" style="380" customWidth="1"/>
    <col min="14851" max="14851" width="12.75" style="380" customWidth="1"/>
    <col min="14852" max="14853" width="15.25" style="380" customWidth="1"/>
    <col min="14854" max="15104" width="13.125" style="380"/>
    <col min="15105" max="15105" width="5" style="380" bestFit="1" customWidth="1"/>
    <col min="15106" max="15106" width="40.125" style="380" customWidth="1"/>
    <col min="15107" max="15107" width="12.75" style="380" customWidth="1"/>
    <col min="15108" max="15109" width="15.25" style="380" customWidth="1"/>
    <col min="15110" max="15360" width="13.125" style="380"/>
    <col min="15361" max="15361" width="5" style="380" bestFit="1" customWidth="1"/>
    <col min="15362" max="15362" width="40.125" style="380" customWidth="1"/>
    <col min="15363" max="15363" width="12.75" style="380" customWidth="1"/>
    <col min="15364" max="15365" width="15.25" style="380" customWidth="1"/>
    <col min="15366" max="15616" width="13.125" style="380"/>
    <col min="15617" max="15617" width="5" style="380" bestFit="1" customWidth="1"/>
    <col min="15618" max="15618" width="40.125" style="380" customWidth="1"/>
    <col min="15619" max="15619" width="12.75" style="380" customWidth="1"/>
    <col min="15620" max="15621" width="15.25" style="380" customWidth="1"/>
    <col min="15622" max="15872" width="13.125" style="380"/>
    <col min="15873" max="15873" width="5" style="380" bestFit="1" customWidth="1"/>
    <col min="15874" max="15874" width="40.125" style="380" customWidth="1"/>
    <col min="15875" max="15875" width="12.75" style="380" customWidth="1"/>
    <col min="15876" max="15877" width="15.25" style="380" customWidth="1"/>
    <col min="15878" max="16128" width="13.125" style="380"/>
    <col min="16129" max="16129" width="5" style="380" bestFit="1" customWidth="1"/>
    <col min="16130" max="16130" width="40.125" style="380" customWidth="1"/>
    <col min="16131" max="16131" width="12.75" style="380" customWidth="1"/>
    <col min="16132" max="16133" width="15.25" style="380" customWidth="1"/>
    <col min="16134" max="16384" width="13.125" style="380"/>
  </cols>
  <sheetData>
    <row r="1" spans="1:9" ht="21.95" customHeight="1">
      <c r="A1" s="377" t="s">
        <v>598</v>
      </c>
      <c r="B1" s="377"/>
      <c r="C1" s="378"/>
      <c r="D1" s="378"/>
      <c r="E1" s="378"/>
      <c r="F1" s="379"/>
      <c r="G1" s="379"/>
      <c r="H1" s="379"/>
      <c r="I1" s="379"/>
    </row>
    <row r="2" spans="1:9" ht="18" customHeight="1">
      <c r="A2" s="381" t="s">
        <v>599</v>
      </c>
      <c r="B2" s="381"/>
      <c r="C2" s="382"/>
      <c r="D2" s="378"/>
      <c r="E2" s="378"/>
      <c r="F2" s="379"/>
      <c r="G2" s="379"/>
      <c r="H2" s="379"/>
      <c r="I2" s="379"/>
    </row>
    <row r="3" spans="1:9" ht="21.95" customHeight="1">
      <c r="B3" s="384"/>
      <c r="C3" s="385"/>
      <c r="D3" s="386"/>
      <c r="E3" s="387" t="s">
        <v>96</v>
      </c>
      <c r="F3" s="379"/>
      <c r="G3" s="379"/>
      <c r="H3" s="379"/>
      <c r="I3" s="379"/>
    </row>
    <row r="4" spans="1:9" s="389" customFormat="1" ht="32.25" customHeight="1">
      <c r="A4" s="1013" t="s">
        <v>576</v>
      </c>
      <c r="B4" s="1013"/>
      <c r="C4" s="1013"/>
      <c r="D4" s="1013"/>
      <c r="E4" s="1013"/>
      <c r="F4" s="388"/>
      <c r="G4" s="388"/>
      <c r="H4" s="388"/>
      <c r="I4" s="388"/>
    </row>
    <row r="5" spans="1:9" s="389" customFormat="1" ht="31.5" customHeight="1">
      <c r="A5" s="805" t="s">
        <v>35</v>
      </c>
      <c r="B5" s="805" t="s">
        <v>45</v>
      </c>
      <c r="C5" s="805" t="s">
        <v>46</v>
      </c>
      <c r="D5" s="806" t="s">
        <v>47</v>
      </c>
      <c r="E5" s="805" t="s">
        <v>6</v>
      </c>
      <c r="F5" s="388"/>
      <c r="G5" s="388"/>
      <c r="H5" s="388"/>
      <c r="I5" s="388"/>
    </row>
    <row r="6" spans="1:9" s="389" customFormat="1" ht="24.95" customHeight="1">
      <c r="A6" s="807">
        <v>1</v>
      </c>
      <c r="B6" s="808" t="s">
        <v>181</v>
      </c>
      <c r="C6" s="809" t="s">
        <v>48</v>
      </c>
      <c r="D6" s="810">
        <v>364000000</v>
      </c>
      <c r="E6" s="809" t="s">
        <v>34</v>
      </c>
      <c r="F6" s="388"/>
      <c r="G6" s="388"/>
      <c r="H6" s="388"/>
      <c r="I6" s="388"/>
    </row>
    <row r="7" spans="1:9" s="392" customFormat="1" ht="24.95" customHeight="1">
      <c r="A7" s="811">
        <v>2</v>
      </c>
      <c r="B7" s="661" t="s">
        <v>178</v>
      </c>
      <c r="C7" s="812" t="s">
        <v>48</v>
      </c>
      <c r="D7" s="662">
        <v>1077828000</v>
      </c>
      <c r="E7" s="812" t="s">
        <v>241</v>
      </c>
      <c r="F7" s="391"/>
      <c r="G7" s="391"/>
      <c r="H7" s="391"/>
      <c r="I7" s="391"/>
    </row>
    <row r="8" spans="1:9" s="392" customFormat="1" ht="24.95" customHeight="1">
      <c r="A8" s="811">
        <v>3</v>
      </c>
      <c r="B8" s="664" t="s">
        <v>569</v>
      </c>
      <c r="C8" s="813" t="s">
        <v>48</v>
      </c>
      <c r="D8" s="658">
        <v>25000000</v>
      </c>
      <c r="E8" s="813" t="s">
        <v>79</v>
      </c>
      <c r="F8" s="391"/>
      <c r="G8" s="391"/>
      <c r="H8" s="391"/>
      <c r="I8" s="391"/>
    </row>
    <row r="9" spans="1:9" s="392" customFormat="1" ht="24.95" customHeight="1">
      <c r="A9" s="811">
        <v>4</v>
      </c>
      <c r="B9" s="664" t="s">
        <v>49</v>
      </c>
      <c r="C9" s="813" t="s">
        <v>48</v>
      </c>
      <c r="D9" s="658">
        <v>0</v>
      </c>
      <c r="E9" s="813" t="s">
        <v>90</v>
      </c>
      <c r="F9" s="391"/>
      <c r="G9" s="391"/>
      <c r="H9" s="391"/>
      <c r="I9" s="391"/>
    </row>
    <row r="10" spans="1:9" s="392" customFormat="1" ht="24.95" customHeight="1">
      <c r="A10" s="811">
        <v>5</v>
      </c>
      <c r="B10" s="664" t="s">
        <v>494</v>
      </c>
      <c r="C10" s="814" t="s">
        <v>276</v>
      </c>
      <c r="D10" s="658">
        <v>24400000</v>
      </c>
      <c r="E10" s="813" t="s">
        <v>91</v>
      </c>
      <c r="F10" s="391"/>
      <c r="G10" s="391"/>
      <c r="H10" s="391"/>
      <c r="I10" s="391"/>
    </row>
    <row r="11" spans="1:9" s="392" customFormat="1" ht="36" customHeight="1">
      <c r="A11" s="815">
        <v>6</v>
      </c>
      <c r="B11" s="664" t="s">
        <v>393</v>
      </c>
      <c r="C11" s="814" t="s">
        <v>276</v>
      </c>
      <c r="D11" s="662">
        <v>150000000</v>
      </c>
      <c r="E11" s="815" t="s">
        <v>92</v>
      </c>
      <c r="F11" s="391"/>
      <c r="G11" s="391"/>
      <c r="H11" s="391"/>
      <c r="I11" s="391"/>
    </row>
    <row r="12" spans="1:9" s="392" customFormat="1" ht="24.75" customHeight="1">
      <c r="A12" s="811">
        <v>7</v>
      </c>
      <c r="B12" s="661" t="s">
        <v>234</v>
      </c>
      <c r="C12" s="814" t="s">
        <v>276</v>
      </c>
      <c r="D12" s="666">
        <v>65700000</v>
      </c>
      <c r="E12" s="815" t="s">
        <v>233</v>
      </c>
      <c r="F12" s="391"/>
      <c r="G12" s="391"/>
      <c r="H12" s="391"/>
      <c r="I12" s="391"/>
    </row>
    <row r="13" spans="1:9" s="392" customFormat="1" ht="24.95" customHeight="1">
      <c r="A13" s="811">
        <v>8</v>
      </c>
      <c r="B13" s="816" t="s">
        <v>239</v>
      </c>
      <c r="C13" s="816"/>
      <c r="D13" s="817">
        <v>151140000</v>
      </c>
      <c r="E13" s="818" t="s">
        <v>240</v>
      </c>
      <c r="F13" s="391"/>
      <c r="G13" s="391"/>
      <c r="H13" s="391"/>
      <c r="I13" s="391"/>
    </row>
    <row r="14" spans="1:9" s="398" customFormat="1" ht="24.95" customHeight="1">
      <c r="A14" s="819"/>
      <c r="B14" s="1014" t="s">
        <v>191</v>
      </c>
      <c r="C14" s="1014"/>
      <c r="D14" s="820">
        <f>SUM(D6:D13)</f>
        <v>1858068000</v>
      </c>
      <c r="E14" s="454"/>
      <c r="F14" s="397"/>
      <c r="G14" s="397"/>
      <c r="H14" s="397"/>
      <c r="I14" s="397"/>
    </row>
    <row r="15" spans="1:9" s="398" customFormat="1" ht="24.95" customHeight="1">
      <c r="A15" s="1018" t="s">
        <v>768</v>
      </c>
      <c r="B15" s="1018"/>
      <c r="C15" s="1018"/>
      <c r="D15" s="1018"/>
      <c r="E15" s="1018"/>
      <c r="F15" s="397"/>
      <c r="G15" s="397"/>
      <c r="H15" s="397"/>
      <c r="I15" s="397"/>
    </row>
    <row r="16" spans="1:9" s="389" customFormat="1" ht="24.95" customHeight="1">
      <c r="A16" s="399"/>
      <c r="B16" s="400"/>
      <c r="C16" s="1015" t="s">
        <v>575</v>
      </c>
      <c r="D16" s="1015"/>
      <c r="E16" s="1015"/>
      <c r="F16" s="401"/>
      <c r="G16" s="388"/>
      <c r="H16" s="388"/>
      <c r="I16" s="388"/>
    </row>
    <row r="17" spans="1:9" s="389" customFormat="1" ht="24.95" customHeight="1">
      <c r="A17" s="399"/>
      <c r="B17" s="400" t="s">
        <v>50</v>
      </c>
      <c r="C17" s="1016" t="s">
        <v>309</v>
      </c>
      <c r="D17" s="1016"/>
      <c r="E17" s="1016"/>
      <c r="F17" s="402"/>
      <c r="G17" s="388"/>
      <c r="H17" s="388"/>
      <c r="I17" s="388"/>
    </row>
    <row r="18" spans="1:9" s="389" customFormat="1" ht="24.95" customHeight="1">
      <c r="A18" s="399"/>
      <c r="B18" s="400"/>
      <c r="C18" s="403"/>
      <c r="D18" s="404"/>
      <c r="E18" s="405"/>
      <c r="F18" s="388"/>
      <c r="G18" s="388"/>
      <c r="H18" s="388"/>
      <c r="I18" s="388"/>
    </row>
    <row r="19" spans="1:9" s="389" customFormat="1" ht="24.95" customHeight="1">
      <c r="A19" s="399"/>
      <c r="B19" s="406"/>
      <c r="C19" s="403"/>
      <c r="D19" s="404"/>
      <c r="E19" s="405"/>
      <c r="F19" s="388"/>
      <c r="G19" s="388"/>
      <c r="H19" s="388"/>
      <c r="I19" s="388"/>
    </row>
    <row r="20" spans="1:9" s="389" customFormat="1" ht="24.95" customHeight="1">
      <c r="A20" s="399"/>
      <c r="B20" s="407"/>
      <c r="C20" s="407"/>
      <c r="D20" s="404"/>
      <c r="E20" s="408"/>
      <c r="F20" s="388"/>
      <c r="G20" s="388"/>
      <c r="H20" s="388"/>
      <c r="I20" s="388"/>
    </row>
    <row r="21" spans="1:9" s="389" customFormat="1" ht="24.95" customHeight="1">
      <c r="A21" s="399"/>
      <c r="B21" s="407"/>
      <c r="C21" s="407"/>
      <c r="D21" s="404"/>
      <c r="E21" s="408"/>
      <c r="F21" s="388"/>
      <c r="G21" s="388"/>
      <c r="H21" s="388"/>
      <c r="I21" s="388"/>
    </row>
    <row r="22" spans="1:9" s="389" customFormat="1" ht="24.95" customHeight="1">
      <c r="A22" s="399"/>
      <c r="B22" s="407"/>
      <c r="C22" s="1017" t="s">
        <v>150</v>
      </c>
      <c r="D22" s="1017"/>
      <c r="E22" s="1017"/>
      <c r="F22" s="388"/>
      <c r="G22" s="388"/>
      <c r="H22" s="388"/>
      <c r="I22" s="388"/>
    </row>
    <row r="23" spans="1:9" s="389" customFormat="1" ht="24.95" customHeight="1">
      <c r="A23" s="399"/>
      <c r="B23" s="407"/>
      <c r="C23" s="407"/>
      <c r="D23" s="404"/>
      <c r="E23" s="408"/>
      <c r="F23" s="388"/>
      <c r="G23" s="388"/>
      <c r="H23" s="388"/>
      <c r="I23" s="388"/>
    </row>
    <row r="24" spans="1:9" s="389" customFormat="1" ht="24.95" customHeight="1">
      <c r="A24" s="399"/>
      <c r="B24" s="407"/>
      <c r="C24" s="407"/>
      <c r="D24" s="404"/>
      <c r="E24" s="408"/>
      <c r="F24" s="388"/>
      <c r="G24" s="388"/>
      <c r="H24" s="388"/>
      <c r="I24" s="388"/>
    </row>
    <row r="25" spans="1:9" s="389" customFormat="1" ht="24.95" customHeight="1">
      <c r="A25" s="399"/>
      <c r="B25" s="407"/>
      <c r="C25" s="407"/>
      <c r="D25" s="404"/>
      <c r="E25" s="408"/>
      <c r="F25" s="388"/>
      <c r="G25" s="388"/>
      <c r="H25" s="388"/>
      <c r="I25" s="388"/>
    </row>
    <row r="26" spans="1:9" s="389" customFormat="1" ht="24.95" customHeight="1">
      <c r="A26" s="399"/>
      <c r="B26" s="407"/>
      <c r="C26" s="407"/>
      <c r="D26" s="404"/>
      <c r="E26" s="408"/>
      <c r="F26" s="388"/>
      <c r="G26" s="388"/>
      <c r="H26" s="388"/>
      <c r="I26" s="388"/>
    </row>
    <row r="27" spans="1:9" s="389" customFormat="1" ht="24.95" customHeight="1">
      <c r="A27" s="399"/>
      <c r="B27" s="407"/>
      <c r="C27" s="407"/>
      <c r="D27" s="404"/>
      <c r="E27" s="408"/>
      <c r="F27" s="388"/>
      <c r="G27" s="388"/>
      <c r="H27" s="388"/>
      <c r="I27" s="388"/>
    </row>
    <row r="28" spans="1:9" s="389" customFormat="1" ht="24.95" customHeight="1">
      <c r="A28" s="399"/>
      <c r="B28" s="407"/>
      <c r="C28" s="407"/>
      <c r="D28" s="404"/>
      <c r="E28" s="408"/>
      <c r="F28" s="388"/>
      <c r="G28" s="388"/>
      <c r="H28" s="388"/>
      <c r="I28" s="388"/>
    </row>
    <row r="29" spans="1:9" ht="21.95" customHeight="1">
      <c r="B29" s="409"/>
      <c r="C29" s="409"/>
      <c r="D29" s="410"/>
      <c r="E29" s="411"/>
      <c r="F29" s="379"/>
      <c r="G29" s="379"/>
      <c r="H29" s="379"/>
      <c r="I29" s="379"/>
    </row>
    <row r="30" spans="1:9" ht="21.95" customHeight="1">
      <c r="B30" s="409"/>
      <c r="C30" s="409"/>
      <c r="D30" s="410"/>
      <c r="E30" s="411"/>
      <c r="F30" s="379"/>
      <c r="G30" s="379"/>
      <c r="H30" s="379"/>
      <c r="I30" s="379"/>
    </row>
    <row r="31" spans="1:9" ht="21.95" customHeight="1">
      <c r="B31" s="409"/>
      <c r="C31" s="409"/>
      <c r="D31" s="410"/>
      <c r="E31" s="411"/>
      <c r="F31" s="379"/>
      <c r="G31" s="379"/>
      <c r="H31" s="379"/>
      <c r="I31" s="379"/>
    </row>
    <row r="32" spans="1:9" ht="21.95" customHeight="1">
      <c r="B32" s="409"/>
      <c r="C32" s="409"/>
      <c r="D32" s="410"/>
      <c r="E32" s="411"/>
      <c r="F32" s="379"/>
      <c r="G32" s="379"/>
      <c r="H32" s="379"/>
      <c r="I32" s="379"/>
    </row>
    <row r="33" spans="2:9" ht="21.95" customHeight="1">
      <c r="B33" s="409"/>
      <c r="C33" s="409"/>
      <c r="D33" s="410"/>
      <c r="E33" s="411"/>
      <c r="F33" s="379"/>
      <c r="G33" s="379"/>
      <c r="H33" s="379"/>
      <c r="I33" s="379"/>
    </row>
    <row r="34" spans="2:9" ht="21.95" customHeight="1">
      <c r="B34" s="409"/>
      <c r="C34" s="409"/>
      <c r="D34" s="410"/>
      <c r="E34" s="411"/>
      <c r="F34" s="379"/>
      <c r="G34" s="379"/>
      <c r="H34" s="379"/>
      <c r="I34" s="379"/>
    </row>
    <row r="35" spans="2:9" ht="21.95" customHeight="1">
      <c r="B35" s="409"/>
      <c r="C35" s="409"/>
      <c r="D35" s="410"/>
      <c r="E35" s="411"/>
      <c r="F35" s="379"/>
      <c r="G35" s="379"/>
      <c r="H35" s="379"/>
      <c r="I35" s="379"/>
    </row>
    <row r="36" spans="2:9" ht="21.95" customHeight="1">
      <c r="B36" s="409"/>
      <c r="C36" s="409"/>
      <c r="D36" s="410"/>
      <c r="E36" s="411"/>
      <c r="F36" s="379"/>
      <c r="G36" s="379"/>
      <c r="H36" s="379"/>
      <c r="I36" s="379"/>
    </row>
    <row r="37" spans="2:9" ht="21.95" customHeight="1">
      <c r="B37" s="409"/>
      <c r="C37" s="409"/>
      <c r="D37" s="410"/>
      <c r="E37" s="411"/>
      <c r="F37" s="379"/>
      <c r="G37" s="379"/>
      <c r="H37" s="379"/>
      <c r="I37" s="379"/>
    </row>
    <row r="38" spans="2:9" ht="21.95" customHeight="1">
      <c r="B38" s="409"/>
      <c r="C38" s="409"/>
      <c r="D38" s="410"/>
      <c r="E38" s="411"/>
      <c r="F38" s="379"/>
      <c r="G38" s="379"/>
      <c r="H38" s="379"/>
      <c r="I38" s="379"/>
    </row>
    <row r="39" spans="2:9" ht="21.95" customHeight="1">
      <c r="B39" s="409"/>
      <c r="C39" s="409"/>
      <c r="D39" s="410"/>
      <c r="E39" s="411"/>
      <c r="F39" s="379"/>
      <c r="G39" s="379"/>
      <c r="H39" s="379"/>
      <c r="I39" s="379"/>
    </row>
    <row r="40" spans="2:9" ht="21.95" customHeight="1">
      <c r="B40" s="409"/>
      <c r="C40" s="409"/>
      <c r="D40" s="410"/>
      <c r="E40" s="411"/>
      <c r="F40" s="379"/>
      <c r="G40" s="379"/>
      <c r="H40" s="379"/>
      <c r="I40" s="379"/>
    </row>
    <row r="41" spans="2:9" ht="21.95" customHeight="1">
      <c r="B41" s="409"/>
      <c r="C41" s="409"/>
      <c r="D41" s="410"/>
      <c r="E41" s="411"/>
      <c r="F41" s="379"/>
      <c r="G41" s="379"/>
      <c r="H41" s="379"/>
      <c r="I41" s="379"/>
    </row>
    <row r="42" spans="2:9" ht="21.95" customHeight="1">
      <c r="B42" s="409"/>
      <c r="C42" s="409"/>
      <c r="D42" s="410"/>
      <c r="E42" s="411"/>
      <c r="F42" s="379"/>
      <c r="G42" s="379"/>
      <c r="H42" s="379"/>
      <c r="I42" s="379"/>
    </row>
    <row r="43" spans="2:9" ht="21.95" customHeight="1">
      <c r="B43" s="409"/>
      <c r="C43" s="409"/>
      <c r="D43" s="410"/>
      <c r="E43" s="411"/>
      <c r="F43" s="379"/>
      <c r="G43" s="379"/>
      <c r="H43" s="379"/>
      <c r="I43" s="379"/>
    </row>
    <row r="44" spans="2:9" ht="21.95" customHeight="1">
      <c r="B44" s="409"/>
      <c r="C44" s="409"/>
      <c r="D44" s="410"/>
      <c r="E44" s="411"/>
      <c r="F44" s="379"/>
      <c r="G44" s="379"/>
      <c r="H44" s="379"/>
      <c r="I44" s="379"/>
    </row>
    <row r="45" spans="2:9" ht="21.95" customHeight="1">
      <c r="B45" s="409"/>
      <c r="C45" s="409"/>
      <c r="D45" s="410"/>
      <c r="E45" s="411"/>
      <c r="F45" s="379"/>
      <c r="G45" s="379"/>
      <c r="H45" s="379"/>
      <c r="I45" s="379"/>
    </row>
  </sheetData>
  <mergeCells count="6">
    <mergeCell ref="A4:E4"/>
    <mergeCell ref="B14:C14"/>
    <mergeCell ref="C16:E16"/>
    <mergeCell ref="C17:E17"/>
    <mergeCell ref="C22:E22"/>
    <mergeCell ref="A15:E15"/>
  </mergeCells>
  <pageMargins left="0.75" right="0.25" top="0.5" bottom="0.5" header="0.3" footer="0.3"/>
  <pageSetup firstPageNumber="49" orientation="portrait" useFirstPageNumber="1" horizontalDpi="4294967295" verticalDpi="4294967295"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view="pageBreakPreview" topLeftCell="A46" zoomScale="93" zoomScaleNormal="100" zoomScaleSheetLayoutView="93" workbookViewId="0">
      <selection activeCell="C67" sqref="C67"/>
    </sheetView>
  </sheetViews>
  <sheetFormatPr defaultColWidth="8" defaultRowHeight="16.5"/>
  <cols>
    <col min="1" max="1" width="4.375" style="440" customWidth="1"/>
    <col min="2" max="2" width="23.5" style="440" customWidth="1"/>
    <col min="3" max="3" width="17.25" style="440" customWidth="1"/>
    <col min="4" max="4" width="5.25" style="440" customWidth="1"/>
    <col min="5" max="5" width="9.125" style="440" customWidth="1"/>
    <col min="6" max="6" width="4.25" style="415" hidden="1" customWidth="1"/>
    <col min="7" max="7" width="7.625" style="415" hidden="1" customWidth="1"/>
    <col min="8" max="8" width="11" style="442" customWidth="1"/>
    <col min="9" max="9" width="15" style="441" customWidth="1"/>
    <col min="10" max="10" width="8.625" style="415" hidden="1" customWidth="1"/>
    <col min="11" max="11" width="11.25" style="415" hidden="1" customWidth="1"/>
    <col min="12" max="12" width="22.25" style="415" hidden="1" customWidth="1"/>
    <col min="13" max="22" width="22.625" style="415" customWidth="1"/>
    <col min="23" max="255" width="8" style="415"/>
    <col min="256" max="256" width="4.375" style="415" customWidth="1"/>
    <col min="257" max="257" width="24.875" style="415" customWidth="1"/>
    <col min="258" max="258" width="17.25" style="415" customWidth="1"/>
    <col min="259" max="259" width="4.875" style="415" customWidth="1"/>
    <col min="260" max="260" width="6" style="415" customWidth="1"/>
    <col min="261" max="262" width="0" style="415" hidden="1" customWidth="1"/>
    <col min="263" max="263" width="11.125" style="415" customWidth="1"/>
    <col min="264" max="264" width="11.875" style="415" customWidth="1"/>
    <col min="265" max="267" width="0" style="415" hidden="1" customWidth="1"/>
    <col min="268" max="268" width="9.75" style="415" customWidth="1"/>
    <col min="269" max="278" width="22.625" style="415" customWidth="1"/>
    <col min="279" max="511" width="8" style="415"/>
    <col min="512" max="512" width="4.375" style="415" customWidth="1"/>
    <col min="513" max="513" width="24.875" style="415" customWidth="1"/>
    <col min="514" max="514" width="17.25" style="415" customWidth="1"/>
    <col min="515" max="515" width="4.875" style="415" customWidth="1"/>
    <col min="516" max="516" width="6" style="415" customWidth="1"/>
    <col min="517" max="518" width="0" style="415" hidden="1" customWidth="1"/>
    <col min="519" max="519" width="11.125" style="415" customWidth="1"/>
    <col min="520" max="520" width="11.875" style="415" customWidth="1"/>
    <col min="521" max="523" width="0" style="415" hidden="1" customWidth="1"/>
    <col min="524" max="524" width="9.75" style="415" customWidth="1"/>
    <col min="525" max="534" width="22.625" style="415" customWidth="1"/>
    <col min="535" max="767" width="8" style="415"/>
    <col min="768" max="768" width="4.375" style="415" customWidth="1"/>
    <col min="769" max="769" width="24.875" style="415" customWidth="1"/>
    <col min="770" max="770" width="17.25" style="415" customWidth="1"/>
    <col min="771" max="771" width="4.875" style="415" customWidth="1"/>
    <col min="772" max="772" width="6" style="415" customWidth="1"/>
    <col min="773" max="774" width="0" style="415" hidden="1" customWidth="1"/>
    <col min="775" max="775" width="11.125" style="415" customWidth="1"/>
    <col min="776" max="776" width="11.875" style="415" customWidth="1"/>
    <col min="777" max="779" width="0" style="415" hidden="1" customWidth="1"/>
    <col min="780" max="780" width="9.75" style="415" customWidth="1"/>
    <col min="781" max="790" width="22.625" style="415" customWidth="1"/>
    <col min="791" max="1023" width="8" style="415"/>
    <col min="1024" max="1024" width="4.375" style="415" customWidth="1"/>
    <col min="1025" max="1025" width="24.875" style="415" customWidth="1"/>
    <col min="1026" max="1026" width="17.25" style="415" customWidth="1"/>
    <col min="1027" max="1027" width="4.875" style="415" customWidth="1"/>
    <col min="1028" max="1028" width="6" style="415" customWidth="1"/>
    <col min="1029" max="1030" width="0" style="415" hidden="1" customWidth="1"/>
    <col min="1031" max="1031" width="11.125" style="415" customWidth="1"/>
    <col min="1032" max="1032" width="11.875" style="415" customWidth="1"/>
    <col min="1033" max="1035" width="0" style="415" hidden="1" customWidth="1"/>
    <col min="1036" max="1036" width="9.75" style="415" customWidth="1"/>
    <col min="1037" max="1046" width="22.625" style="415" customWidth="1"/>
    <col min="1047" max="1279" width="8" style="415"/>
    <col min="1280" max="1280" width="4.375" style="415" customWidth="1"/>
    <col min="1281" max="1281" width="24.875" style="415" customWidth="1"/>
    <col min="1282" max="1282" width="17.25" style="415" customWidth="1"/>
    <col min="1283" max="1283" width="4.875" style="415" customWidth="1"/>
    <col min="1284" max="1284" width="6" style="415" customWidth="1"/>
    <col min="1285" max="1286" width="0" style="415" hidden="1" customWidth="1"/>
    <col min="1287" max="1287" width="11.125" style="415" customWidth="1"/>
    <col min="1288" max="1288" width="11.875" style="415" customWidth="1"/>
    <col min="1289" max="1291" width="0" style="415" hidden="1" customWidth="1"/>
    <col min="1292" max="1292" width="9.75" style="415" customWidth="1"/>
    <col min="1293" max="1302" width="22.625" style="415" customWidth="1"/>
    <col min="1303" max="1535" width="8" style="415"/>
    <col min="1536" max="1536" width="4.375" style="415" customWidth="1"/>
    <col min="1537" max="1537" width="24.875" style="415" customWidth="1"/>
    <col min="1538" max="1538" width="17.25" style="415" customWidth="1"/>
    <col min="1539" max="1539" width="4.875" style="415" customWidth="1"/>
    <col min="1540" max="1540" width="6" style="415" customWidth="1"/>
    <col min="1541" max="1542" width="0" style="415" hidden="1" customWidth="1"/>
    <col min="1543" max="1543" width="11.125" style="415" customWidth="1"/>
    <col min="1544" max="1544" width="11.875" style="415" customWidth="1"/>
    <col min="1545" max="1547" width="0" style="415" hidden="1" customWidth="1"/>
    <col min="1548" max="1548" width="9.75" style="415" customWidth="1"/>
    <col min="1549" max="1558" width="22.625" style="415" customWidth="1"/>
    <col min="1559" max="1791" width="8" style="415"/>
    <col min="1792" max="1792" width="4.375" style="415" customWidth="1"/>
    <col min="1793" max="1793" width="24.875" style="415" customWidth="1"/>
    <col min="1794" max="1794" width="17.25" style="415" customWidth="1"/>
    <col min="1795" max="1795" width="4.875" style="415" customWidth="1"/>
    <col min="1796" max="1796" width="6" style="415" customWidth="1"/>
    <col min="1797" max="1798" width="0" style="415" hidden="1" customWidth="1"/>
    <col min="1799" max="1799" width="11.125" style="415" customWidth="1"/>
    <col min="1800" max="1800" width="11.875" style="415" customWidth="1"/>
    <col min="1801" max="1803" width="0" style="415" hidden="1" customWidth="1"/>
    <col min="1804" max="1804" width="9.75" style="415" customWidth="1"/>
    <col min="1805" max="1814" width="22.625" style="415" customWidth="1"/>
    <col min="1815" max="2047" width="8" style="415"/>
    <col min="2048" max="2048" width="4.375" style="415" customWidth="1"/>
    <col min="2049" max="2049" width="24.875" style="415" customWidth="1"/>
    <col min="2050" max="2050" width="17.25" style="415" customWidth="1"/>
    <col min="2051" max="2051" width="4.875" style="415" customWidth="1"/>
    <col min="2052" max="2052" width="6" style="415" customWidth="1"/>
    <col min="2053" max="2054" width="0" style="415" hidden="1" customWidth="1"/>
    <col min="2055" max="2055" width="11.125" style="415" customWidth="1"/>
    <col min="2056" max="2056" width="11.875" style="415" customWidth="1"/>
    <col min="2057" max="2059" width="0" style="415" hidden="1" customWidth="1"/>
    <col min="2060" max="2060" width="9.75" style="415" customWidth="1"/>
    <col min="2061" max="2070" width="22.625" style="415" customWidth="1"/>
    <col min="2071" max="2303" width="8" style="415"/>
    <col min="2304" max="2304" width="4.375" style="415" customWidth="1"/>
    <col min="2305" max="2305" width="24.875" style="415" customWidth="1"/>
    <col min="2306" max="2306" width="17.25" style="415" customWidth="1"/>
    <col min="2307" max="2307" width="4.875" style="415" customWidth="1"/>
    <col min="2308" max="2308" width="6" style="415" customWidth="1"/>
    <col min="2309" max="2310" width="0" style="415" hidden="1" customWidth="1"/>
    <col min="2311" max="2311" width="11.125" style="415" customWidth="1"/>
    <col min="2312" max="2312" width="11.875" style="415" customWidth="1"/>
    <col min="2313" max="2315" width="0" style="415" hidden="1" customWidth="1"/>
    <col min="2316" max="2316" width="9.75" style="415" customWidth="1"/>
    <col min="2317" max="2326" width="22.625" style="415" customWidth="1"/>
    <col min="2327" max="2559" width="8" style="415"/>
    <col min="2560" max="2560" width="4.375" style="415" customWidth="1"/>
    <col min="2561" max="2561" width="24.875" style="415" customWidth="1"/>
    <col min="2562" max="2562" width="17.25" style="415" customWidth="1"/>
    <col min="2563" max="2563" width="4.875" style="415" customWidth="1"/>
    <col min="2564" max="2564" width="6" style="415" customWidth="1"/>
    <col min="2565" max="2566" width="0" style="415" hidden="1" customWidth="1"/>
    <col min="2567" max="2567" width="11.125" style="415" customWidth="1"/>
    <col min="2568" max="2568" width="11.875" style="415" customWidth="1"/>
    <col min="2569" max="2571" width="0" style="415" hidden="1" customWidth="1"/>
    <col min="2572" max="2572" width="9.75" style="415" customWidth="1"/>
    <col min="2573" max="2582" width="22.625" style="415" customWidth="1"/>
    <col min="2583" max="2815" width="8" style="415"/>
    <col min="2816" max="2816" width="4.375" style="415" customWidth="1"/>
    <col min="2817" max="2817" width="24.875" style="415" customWidth="1"/>
    <col min="2818" max="2818" width="17.25" style="415" customWidth="1"/>
    <col min="2819" max="2819" width="4.875" style="415" customWidth="1"/>
    <col min="2820" max="2820" width="6" style="415" customWidth="1"/>
    <col min="2821" max="2822" width="0" style="415" hidden="1" customWidth="1"/>
    <col min="2823" max="2823" width="11.125" style="415" customWidth="1"/>
    <col min="2824" max="2824" width="11.875" style="415" customWidth="1"/>
    <col min="2825" max="2827" width="0" style="415" hidden="1" customWidth="1"/>
    <col min="2828" max="2828" width="9.75" style="415" customWidth="1"/>
    <col min="2829" max="2838" width="22.625" style="415" customWidth="1"/>
    <col min="2839" max="3071" width="8" style="415"/>
    <col min="3072" max="3072" width="4.375" style="415" customWidth="1"/>
    <col min="3073" max="3073" width="24.875" style="415" customWidth="1"/>
    <col min="3074" max="3074" width="17.25" style="415" customWidth="1"/>
    <col min="3075" max="3075" width="4.875" style="415" customWidth="1"/>
    <col min="3076" max="3076" width="6" style="415" customWidth="1"/>
    <col min="3077" max="3078" width="0" style="415" hidden="1" customWidth="1"/>
    <col min="3079" max="3079" width="11.125" style="415" customWidth="1"/>
    <col min="3080" max="3080" width="11.875" style="415" customWidth="1"/>
    <col min="3081" max="3083" width="0" style="415" hidden="1" customWidth="1"/>
    <col min="3084" max="3084" width="9.75" style="415" customWidth="1"/>
    <col min="3085" max="3094" width="22.625" style="415" customWidth="1"/>
    <col min="3095" max="3327" width="8" style="415"/>
    <col min="3328" max="3328" width="4.375" style="415" customWidth="1"/>
    <col min="3329" max="3329" width="24.875" style="415" customWidth="1"/>
    <col min="3330" max="3330" width="17.25" style="415" customWidth="1"/>
    <col min="3331" max="3331" width="4.875" style="415" customWidth="1"/>
    <col min="3332" max="3332" width="6" style="415" customWidth="1"/>
    <col min="3333" max="3334" width="0" style="415" hidden="1" customWidth="1"/>
    <col min="3335" max="3335" width="11.125" style="415" customWidth="1"/>
    <col min="3336" max="3336" width="11.875" style="415" customWidth="1"/>
    <col min="3337" max="3339" width="0" style="415" hidden="1" customWidth="1"/>
    <col min="3340" max="3340" width="9.75" style="415" customWidth="1"/>
    <col min="3341" max="3350" width="22.625" style="415" customWidth="1"/>
    <col min="3351" max="3583" width="8" style="415"/>
    <col min="3584" max="3584" width="4.375" style="415" customWidth="1"/>
    <col min="3585" max="3585" width="24.875" style="415" customWidth="1"/>
    <col min="3586" max="3586" width="17.25" style="415" customWidth="1"/>
    <col min="3587" max="3587" width="4.875" style="415" customWidth="1"/>
    <col min="3588" max="3588" width="6" style="415" customWidth="1"/>
    <col min="3589" max="3590" width="0" style="415" hidden="1" customWidth="1"/>
    <col min="3591" max="3591" width="11.125" style="415" customWidth="1"/>
    <col min="3592" max="3592" width="11.875" style="415" customWidth="1"/>
    <col min="3593" max="3595" width="0" style="415" hidden="1" customWidth="1"/>
    <col min="3596" max="3596" width="9.75" style="415" customWidth="1"/>
    <col min="3597" max="3606" width="22.625" style="415" customWidth="1"/>
    <col min="3607" max="3839" width="8" style="415"/>
    <col min="3840" max="3840" width="4.375" style="415" customWidth="1"/>
    <col min="3841" max="3841" width="24.875" style="415" customWidth="1"/>
    <col min="3842" max="3842" width="17.25" style="415" customWidth="1"/>
    <col min="3843" max="3843" width="4.875" style="415" customWidth="1"/>
    <col min="3844" max="3844" width="6" style="415" customWidth="1"/>
    <col min="3845" max="3846" width="0" style="415" hidden="1" customWidth="1"/>
    <col min="3847" max="3847" width="11.125" style="415" customWidth="1"/>
    <col min="3848" max="3848" width="11.875" style="415" customWidth="1"/>
    <col min="3849" max="3851" width="0" style="415" hidden="1" customWidth="1"/>
    <col min="3852" max="3852" width="9.75" style="415" customWidth="1"/>
    <col min="3853" max="3862" width="22.625" style="415" customWidth="1"/>
    <col min="3863" max="4095" width="8" style="415"/>
    <col min="4096" max="4096" width="4.375" style="415" customWidth="1"/>
    <col min="4097" max="4097" width="24.875" style="415" customWidth="1"/>
    <col min="4098" max="4098" width="17.25" style="415" customWidth="1"/>
    <col min="4099" max="4099" width="4.875" style="415" customWidth="1"/>
    <col min="4100" max="4100" width="6" style="415" customWidth="1"/>
    <col min="4101" max="4102" width="0" style="415" hidden="1" customWidth="1"/>
    <col min="4103" max="4103" width="11.125" style="415" customWidth="1"/>
    <col min="4104" max="4104" width="11.875" style="415" customWidth="1"/>
    <col min="4105" max="4107" width="0" style="415" hidden="1" customWidth="1"/>
    <col min="4108" max="4108" width="9.75" style="415" customWidth="1"/>
    <col min="4109" max="4118" width="22.625" style="415" customWidth="1"/>
    <col min="4119" max="4351" width="8" style="415"/>
    <col min="4352" max="4352" width="4.375" style="415" customWidth="1"/>
    <col min="4353" max="4353" width="24.875" style="415" customWidth="1"/>
    <col min="4354" max="4354" width="17.25" style="415" customWidth="1"/>
    <col min="4355" max="4355" width="4.875" style="415" customWidth="1"/>
    <col min="4356" max="4356" width="6" style="415" customWidth="1"/>
    <col min="4357" max="4358" width="0" style="415" hidden="1" customWidth="1"/>
    <col min="4359" max="4359" width="11.125" style="415" customWidth="1"/>
    <col min="4360" max="4360" width="11.875" style="415" customWidth="1"/>
    <col min="4361" max="4363" width="0" style="415" hidden="1" customWidth="1"/>
    <col min="4364" max="4364" width="9.75" style="415" customWidth="1"/>
    <col min="4365" max="4374" width="22.625" style="415" customWidth="1"/>
    <col min="4375" max="4607" width="8" style="415"/>
    <col min="4608" max="4608" width="4.375" style="415" customWidth="1"/>
    <col min="4609" max="4609" width="24.875" style="415" customWidth="1"/>
    <col min="4610" max="4610" width="17.25" style="415" customWidth="1"/>
    <col min="4611" max="4611" width="4.875" style="415" customWidth="1"/>
    <col min="4612" max="4612" width="6" style="415" customWidth="1"/>
    <col min="4613" max="4614" width="0" style="415" hidden="1" customWidth="1"/>
    <col min="4615" max="4615" width="11.125" style="415" customWidth="1"/>
    <col min="4616" max="4616" width="11.875" style="415" customWidth="1"/>
    <col min="4617" max="4619" width="0" style="415" hidden="1" customWidth="1"/>
    <col min="4620" max="4620" width="9.75" style="415" customWidth="1"/>
    <col min="4621" max="4630" width="22.625" style="415" customWidth="1"/>
    <col min="4631" max="4863" width="8" style="415"/>
    <col min="4864" max="4864" width="4.375" style="415" customWidth="1"/>
    <col min="4865" max="4865" width="24.875" style="415" customWidth="1"/>
    <col min="4866" max="4866" width="17.25" style="415" customWidth="1"/>
    <col min="4867" max="4867" width="4.875" style="415" customWidth="1"/>
    <col min="4868" max="4868" width="6" style="415" customWidth="1"/>
    <col min="4869" max="4870" width="0" style="415" hidden="1" customWidth="1"/>
    <col min="4871" max="4871" width="11.125" style="415" customWidth="1"/>
    <col min="4872" max="4872" width="11.875" style="415" customWidth="1"/>
    <col min="4873" max="4875" width="0" style="415" hidden="1" customWidth="1"/>
    <col min="4876" max="4876" width="9.75" style="415" customWidth="1"/>
    <col min="4877" max="4886" width="22.625" style="415" customWidth="1"/>
    <col min="4887" max="5119" width="8" style="415"/>
    <col min="5120" max="5120" width="4.375" style="415" customWidth="1"/>
    <col min="5121" max="5121" width="24.875" style="415" customWidth="1"/>
    <col min="5122" max="5122" width="17.25" style="415" customWidth="1"/>
    <col min="5123" max="5123" width="4.875" style="415" customWidth="1"/>
    <col min="5124" max="5124" width="6" style="415" customWidth="1"/>
    <col min="5125" max="5126" width="0" style="415" hidden="1" customWidth="1"/>
    <col min="5127" max="5127" width="11.125" style="415" customWidth="1"/>
    <col min="5128" max="5128" width="11.875" style="415" customWidth="1"/>
    <col min="5129" max="5131" width="0" style="415" hidden="1" customWidth="1"/>
    <col min="5132" max="5132" width="9.75" style="415" customWidth="1"/>
    <col min="5133" max="5142" width="22.625" style="415" customWidth="1"/>
    <col min="5143" max="5375" width="8" style="415"/>
    <col min="5376" max="5376" width="4.375" style="415" customWidth="1"/>
    <col min="5377" max="5377" width="24.875" style="415" customWidth="1"/>
    <col min="5378" max="5378" width="17.25" style="415" customWidth="1"/>
    <col min="5379" max="5379" width="4.875" style="415" customWidth="1"/>
    <col min="5380" max="5380" width="6" style="415" customWidth="1"/>
    <col min="5381" max="5382" width="0" style="415" hidden="1" customWidth="1"/>
    <col min="5383" max="5383" width="11.125" style="415" customWidth="1"/>
    <col min="5384" max="5384" width="11.875" style="415" customWidth="1"/>
    <col min="5385" max="5387" width="0" style="415" hidden="1" customWidth="1"/>
    <col min="5388" max="5388" width="9.75" style="415" customWidth="1"/>
    <col min="5389" max="5398" width="22.625" style="415" customWidth="1"/>
    <col min="5399" max="5631" width="8" style="415"/>
    <col min="5632" max="5632" width="4.375" style="415" customWidth="1"/>
    <col min="5633" max="5633" width="24.875" style="415" customWidth="1"/>
    <col min="5634" max="5634" width="17.25" style="415" customWidth="1"/>
    <col min="5635" max="5635" width="4.875" style="415" customWidth="1"/>
    <col min="5636" max="5636" width="6" style="415" customWidth="1"/>
    <col min="5637" max="5638" width="0" style="415" hidden="1" customWidth="1"/>
    <col min="5639" max="5639" width="11.125" style="415" customWidth="1"/>
    <col min="5640" max="5640" width="11.875" style="415" customWidth="1"/>
    <col min="5641" max="5643" width="0" style="415" hidden="1" customWidth="1"/>
    <col min="5644" max="5644" width="9.75" style="415" customWidth="1"/>
    <col min="5645" max="5654" width="22.625" style="415" customWidth="1"/>
    <col min="5655" max="5887" width="8" style="415"/>
    <col min="5888" max="5888" width="4.375" style="415" customWidth="1"/>
    <col min="5889" max="5889" width="24.875" style="415" customWidth="1"/>
    <col min="5890" max="5890" width="17.25" style="415" customWidth="1"/>
    <col min="5891" max="5891" width="4.875" style="415" customWidth="1"/>
    <col min="5892" max="5892" width="6" style="415" customWidth="1"/>
    <col min="5893" max="5894" width="0" style="415" hidden="1" customWidth="1"/>
    <col min="5895" max="5895" width="11.125" style="415" customWidth="1"/>
    <col min="5896" max="5896" width="11.875" style="415" customWidth="1"/>
    <col min="5897" max="5899" width="0" style="415" hidden="1" customWidth="1"/>
    <col min="5900" max="5900" width="9.75" style="415" customWidth="1"/>
    <col min="5901" max="5910" width="22.625" style="415" customWidth="1"/>
    <col min="5911" max="6143" width="8" style="415"/>
    <col min="6144" max="6144" width="4.375" style="415" customWidth="1"/>
    <col min="6145" max="6145" width="24.875" style="415" customWidth="1"/>
    <col min="6146" max="6146" width="17.25" style="415" customWidth="1"/>
    <col min="6147" max="6147" width="4.875" style="415" customWidth="1"/>
    <col min="6148" max="6148" width="6" style="415" customWidth="1"/>
    <col min="6149" max="6150" width="0" style="415" hidden="1" customWidth="1"/>
    <col min="6151" max="6151" width="11.125" style="415" customWidth="1"/>
    <col min="6152" max="6152" width="11.875" style="415" customWidth="1"/>
    <col min="6153" max="6155" width="0" style="415" hidden="1" customWidth="1"/>
    <col min="6156" max="6156" width="9.75" style="415" customWidth="1"/>
    <col min="6157" max="6166" width="22.625" style="415" customWidth="1"/>
    <col min="6167" max="6399" width="8" style="415"/>
    <col min="6400" max="6400" width="4.375" style="415" customWidth="1"/>
    <col min="6401" max="6401" width="24.875" style="415" customWidth="1"/>
    <col min="6402" max="6402" width="17.25" style="415" customWidth="1"/>
    <col min="6403" max="6403" width="4.875" style="415" customWidth="1"/>
    <col min="6404" max="6404" width="6" style="415" customWidth="1"/>
    <col min="6405" max="6406" width="0" style="415" hidden="1" customWidth="1"/>
    <col min="6407" max="6407" width="11.125" style="415" customWidth="1"/>
    <col min="6408" max="6408" width="11.875" style="415" customWidth="1"/>
    <col min="6409" max="6411" width="0" style="415" hidden="1" customWidth="1"/>
    <col min="6412" max="6412" width="9.75" style="415" customWidth="1"/>
    <col min="6413" max="6422" width="22.625" style="415" customWidth="1"/>
    <col min="6423" max="6655" width="8" style="415"/>
    <col min="6656" max="6656" width="4.375" style="415" customWidth="1"/>
    <col min="6657" max="6657" width="24.875" style="415" customWidth="1"/>
    <col min="6658" max="6658" width="17.25" style="415" customWidth="1"/>
    <col min="6659" max="6659" width="4.875" style="415" customWidth="1"/>
    <col min="6660" max="6660" width="6" style="415" customWidth="1"/>
    <col min="6661" max="6662" width="0" style="415" hidden="1" customWidth="1"/>
    <col min="6663" max="6663" width="11.125" style="415" customWidth="1"/>
    <col min="6664" max="6664" width="11.875" style="415" customWidth="1"/>
    <col min="6665" max="6667" width="0" style="415" hidden="1" customWidth="1"/>
    <col min="6668" max="6668" width="9.75" style="415" customWidth="1"/>
    <col min="6669" max="6678" width="22.625" style="415" customWidth="1"/>
    <col min="6679" max="6911" width="8" style="415"/>
    <col min="6912" max="6912" width="4.375" style="415" customWidth="1"/>
    <col min="6913" max="6913" width="24.875" style="415" customWidth="1"/>
    <col min="6914" max="6914" width="17.25" style="415" customWidth="1"/>
    <col min="6915" max="6915" width="4.875" style="415" customWidth="1"/>
    <col min="6916" max="6916" width="6" style="415" customWidth="1"/>
    <col min="6917" max="6918" width="0" style="415" hidden="1" customWidth="1"/>
    <col min="6919" max="6919" width="11.125" style="415" customWidth="1"/>
    <col min="6920" max="6920" width="11.875" style="415" customWidth="1"/>
    <col min="6921" max="6923" width="0" style="415" hidden="1" customWidth="1"/>
    <col min="6924" max="6924" width="9.75" style="415" customWidth="1"/>
    <col min="6925" max="6934" width="22.625" style="415" customWidth="1"/>
    <col min="6935" max="7167" width="8" style="415"/>
    <col min="7168" max="7168" width="4.375" style="415" customWidth="1"/>
    <col min="7169" max="7169" width="24.875" style="415" customWidth="1"/>
    <col min="7170" max="7170" width="17.25" style="415" customWidth="1"/>
    <col min="7171" max="7171" width="4.875" style="415" customWidth="1"/>
    <col min="7172" max="7172" width="6" style="415" customWidth="1"/>
    <col min="7173" max="7174" width="0" style="415" hidden="1" customWidth="1"/>
    <col min="7175" max="7175" width="11.125" style="415" customWidth="1"/>
    <col min="7176" max="7176" width="11.875" style="415" customWidth="1"/>
    <col min="7177" max="7179" width="0" style="415" hidden="1" customWidth="1"/>
    <col min="7180" max="7180" width="9.75" style="415" customWidth="1"/>
    <col min="7181" max="7190" width="22.625" style="415" customWidth="1"/>
    <col min="7191" max="7423" width="8" style="415"/>
    <col min="7424" max="7424" width="4.375" style="415" customWidth="1"/>
    <col min="7425" max="7425" width="24.875" style="415" customWidth="1"/>
    <col min="7426" max="7426" width="17.25" style="415" customWidth="1"/>
    <col min="7427" max="7427" width="4.875" style="415" customWidth="1"/>
    <col min="7428" max="7428" width="6" style="415" customWidth="1"/>
    <col min="7429" max="7430" width="0" style="415" hidden="1" customWidth="1"/>
    <col min="7431" max="7431" width="11.125" style="415" customWidth="1"/>
    <col min="7432" max="7432" width="11.875" style="415" customWidth="1"/>
    <col min="7433" max="7435" width="0" style="415" hidden="1" customWidth="1"/>
    <col min="7436" max="7436" width="9.75" style="415" customWidth="1"/>
    <col min="7437" max="7446" width="22.625" style="415" customWidth="1"/>
    <col min="7447" max="7679" width="8" style="415"/>
    <col min="7680" max="7680" width="4.375" style="415" customWidth="1"/>
    <col min="7681" max="7681" width="24.875" style="415" customWidth="1"/>
    <col min="7682" max="7682" width="17.25" style="415" customWidth="1"/>
    <col min="7683" max="7683" width="4.875" style="415" customWidth="1"/>
    <col min="7684" max="7684" width="6" style="415" customWidth="1"/>
    <col min="7685" max="7686" width="0" style="415" hidden="1" customWidth="1"/>
    <col min="7687" max="7687" width="11.125" style="415" customWidth="1"/>
    <col min="7688" max="7688" width="11.875" style="415" customWidth="1"/>
    <col min="7689" max="7691" width="0" style="415" hidden="1" customWidth="1"/>
    <col min="7692" max="7692" width="9.75" style="415" customWidth="1"/>
    <col min="7693" max="7702" width="22.625" style="415" customWidth="1"/>
    <col min="7703" max="7935" width="8" style="415"/>
    <col min="7936" max="7936" width="4.375" style="415" customWidth="1"/>
    <col min="7937" max="7937" width="24.875" style="415" customWidth="1"/>
    <col min="7938" max="7938" width="17.25" style="415" customWidth="1"/>
    <col min="7939" max="7939" width="4.875" style="415" customWidth="1"/>
    <col min="7940" max="7940" width="6" style="415" customWidth="1"/>
    <col min="7941" max="7942" width="0" style="415" hidden="1" customWidth="1"/>
    <col min="7943" max="7943" width="11.125" style="415" customWidth="1"/>
    <col min="7944" max="7944" width="11.875" style="415" customWidth="1"/>
    <col min="7945" max="7947" width="0" style="415" hidden="1" customWidth="1"/>
    <col min="7948" max="7948" width="9.75" style="415" customWidth="1"/>
    <col min="7949" max="7958" width="22.625" style="415" customWidth="1"/>
    <col min="7959" max="8191" width="8" style="415"/>
    <col min="8192" max="8192" width="4.375" style="415" customWidth="1"/>
    <col min="8193" max="8193" width="24.875" style="415" customWidth="1"/>
    <col min="8194" max="8194" width="17.25" style="415" customWidth="1"/>
    <col min="8195" max="8195" width="4.875" style="415" customWidth="1"/>
    <col min="8196" max="8196" width="6" style="415" customWidth="1"/>
    <col min="8197" max="8198" width="0" style="415" hidden="1" customWidth="1"/>
    <col min="8199" max="8199" width="11.125" style="415" customWidth="1"/>
    <col min="8200" max="8200" width="11.875" style="415" customWidth="1"/>
    <col min="8201" max="8203" width="0" style="415" hidden="1" customWidth="1"/>
    <col min="8204" max="8204" width="9.75" style="415" customWidth="1"/>
    <col min="8205" max="8214" width="22.625" style="415" customWidth="1"/>
    <col min="8215" max="8447" width="8" style="415"/>
    <col min="8448" max="8448" width="4.375" style="415" customWidth="1"/>
    <col min="8449" max="8449" width="24.875" style="415" customWidth="1"/>
    <col min="8450" max="8450" width="17.25" style="415" customWidth="1"/>
    <col min="8451" max="8451" width="4.875" style="415" customWidth="1"/>
    <col min="8452" max="8452" width="6" style="415" customWidth="1"/>
    <col min="8453" max="8454" width="0" style="415" hidden="1" customWidth="1"/>
    <col min="8455" max="8455" width="11.125" style="415" customWidth="1"/>
    <col min="8456" max="8456" width="11.875" style="415" customWidth="1"/>
    <col min="8457" max="8459" width="0" style="415" hidden="1" customWidth="1"/>
    <col min="8460" max="8460" width="9.75" style="415" customWidth="1"/>
    <col min="8461" max="8470" width="22.625" style="415" customWidth="1"/>
    <col min="8471" max="8703" width="8" style="415"/>
    <col min="8704" max="8704" width="4.375" style="415" customWidth="1"/>
    <col min="8705" max="8705" width="24.875" style="415" customWidth="1"/>
    <col min="8706" max="8706" width="17.25" style="415" customWidth="1"/>
    <col min="8707" max="8707" width="4.875" style="415" customWidth="1"/>
    <col min="8708" max="8708" width="6" style="415" customWidth="1"/>
    <col min="8709" max="8710" width="0" style="415" hidden="1" customWidth="1"/>
    <col min="8711" max="8711" width="11.125" style="415" customWidth="1"/>
    <col min="8712" max="8712" width="11.875" style="415" customWidth="1"/>
    <col min="8713" max="8715" width="0" style="415" hidden="1" customWidth="1"/>
    <col min="8716" max="8716" width="9.75" style="415" customWidth="1"/>
    <col min="8717" max="8726" width="22.625" style="415" customWidth="1"/>
    <col min="8727" max="8959" width="8" style="415"/>
    <col min="8960" max="8960" width="4.375" style="415" customWidth="1"/>
    <col min="8961" max="8961" width="24.875" style="415" customWidth="1"/>
    <col min="8962" max="8962" width="17.25" style="415" customWidth="1"/>
    <col min="8963" max="8963" width="4.875" style="415" customWidth="1"/>
    <col min="8964" max="8964" width="6" style="415" customWidth="1"/>
    <col min="8965" max="8966" width="0" style="415" hidden="1" customWidth="1"/>
    <col min="8967" max="8967" width="11.125" style="415" customWidth="1"/>
    <col min="8968" max="8968" width="11.875" style="415" customWidth="1"/>
    <col min="8969" max="8971" width="0" style="415" hidden="1" customWidth="1"/>
    <col min="8972" max="8972" width="9.75" style="415" customWidth="1"/>
    <col min="8973" max="8982" width="22.625" style="415" customWidth="1"/>
    <col min="8983" max="9215" width="8" style="415"/>
    <col min="9216" max="9216" width="4.375" style="415" customWidth="1"/>
    <col min="9217" max="9217" width="24.875" style="415" customWidth="1"/>
    <col min="9218" max="9218" width="17.25" style="415" customWidth="1"/>
    <col min="9219" max="9219" width="4.875" style="415" customWidth="1"/>
    <col min="9220" max="9220" width="6" style="415" customWidth="1"/>
    <col min="9221" max="9222" width="0" style="415" hidden="1" customWidth="1"/>
    <col min="9223" max="9223" width="11.125" style="415" customWidth="1"/>
    <col min="9224" max="9224" width="11.875" style="415" customWidth="1"/>
    <col min="9225" max="9227" width="0" style="415" hidden="1" customWidth="1"/>
    <col min="9228" max="9228" width="9.75" style="415" customWidth="1"/>
    <col min="9229" max="9238" width="22.625" style="415" customWidth="1"/>
    <col min="9239" max="9471" width="8" style="415"/>
    <col min="9472" max="9472" width="4.375" style="415" customWidth="1"/>
    <col min="9473" max="9473" width="24.875" style="415" customWidth="1"/>
    <col min="9474" max="9474" width="17.25" style="415" customWidth="1"/>
    <col min="9475" max="9475" width="4.875" style="415" customWidth="1"/>
    <col min="9476" max="9476" width="6" style="415" customWidth="1"/>
    <col min="9477" max="9478" width="0" style="415" hidden="1" customWidth="1"/>
    <col min="9479" max="9479" width="11.125" style="415" customWidth="1"/>
    <col min="9480" max="9480" width="11.875" style="415" customWidth="1"/>
    <col min="9481" max="9483" width="0" style="415" hidden="1" customWidth="1"/>
    <col min="9484" max="9484" width="9.75" style="415" customWidth="1"/>
    <col min="9485" max="9494" width="22.625" style="415" customWidth="1"/>
    <col min="9495" max="9727" width="8" style="415"/>
    <col min="9728" max="9728" width="4.375" style="415" customWidth="1"/>
    <col min="9729" max="9729" width="24.875" style="415" customWidth="1"/>
    <col min="9730" max="9730" width="17.25" style="415" customWidth="1"/>
    <col min="9731" max="9731" width="4.875" style="415" customWidth="1"/>
    <col min="9732" max="9732" width="6" style="415" customWidth="1"/>
    <col min="9733" max="9734" width="0" style="415" hidden="1" customWidth="1"/>
    <col min="9735" max="9735" width="11.125" style="415" customWidth="1"/>
    <col min="9736" max="9736" width="11.875" style="415" customWidth="1"/>
    <col min="9737" max="9739" width="0" style="415" hidden="1" customWidth="1"/>
    <col min="9740" max="9740" width="9.75" style="415" customWidth="1"/>
    <col min="9741" max="9750" width="22.625" style="415" customWidth="1"/>
    <col min="9751" max="9983" width="8" style="415"/>
    <col min="9984" max="9984" width="4.375" style="415" customWidth="1"/>
    <col min="9985" max="9985" width="24.875" style="415" customWidth="1"/>
    <col min="9986" max="9986" width="17.25" style="415" customWidth="1"/>
    <col min="9987" max="9987" width="4.875" style="415" customWidth="1"/>
    <col min="9988" max="9988" width="6" style="415" customWidth="1"/>
    <col min="9989" max="9990" width="0" style="415" hidden="1" customWidth="1"/>
    <col min="9991" max="9991" width="11.125" style="415" customWidth="1"/>
    <col min="9992" max="9992" width="11.875" style="415" customWidth="1"/>
    <col min="9993" max="9995" width="0" style="415" hidden="1" customWidth="1"/>
    <col min="9996" max="9996" width="9.75" style="415" customWidth="1"/>
    <col min="9997" max="10006" width="22.625" style="415" customWidth="1"/>
    <col min="10007" max="10239" width="8" style="415"/>
    <col min="10240" max="10240" width="4.375" style="415" customWidth="1"/>
    <col min="10241" max="10241" width="24.875" style="415" customWidth="1"/>
    <col min="10242" max="10242" width="17.25" style="415" customWidth="1"/>
    <col min="10243" max="10243" width="4.875" style="415" customWidth="1"/>
    <col min="10244" max="10244" width="6" style="415" customWidth="1"/>
    <col min="10245" max="10246" width="0" style="415" hidden="1" customWidth="1"/>
    <col min="10247" max="10247" width="11.125" style="415" customWidth="1"/>
    <col min="10248" max="10248" width="11.875" style="415" customWidth="1"/>
    <col min="10249" max="10251" width="0" style="415" hidden="1" customWidth="1"/>
    <col min="10252" max="10252" width="9.75" style="415" customWidth="1"/>
    <col min="10253" max="10262" width="22.625" style="415" customWidth="1"/>
    <col min="10263" max="10495" width="8" style="415"/>
    <col min="10496" max="10496" width="4.375" style="415" customWidth="1"/>
    <col min="10497" max="10497" width="24.875" style="415" customWidth="1"/>
    <col min="10498" max="10498" width="17.25" style="415" customWidth="1"/>
    <col min="10499" max="10499" width="4.875" style="415" customWidth="1"/>
    <col min="10500" max="10500" width="6" style="415" customWidth="1"/>
    <col min="10501" max="10502" width="0" style="415" hidden="1" customWidth="1"/>
    <col min="10503" max="10503" width="11.125" style="415" customWidth="1"/>
    <col min="10504" max="10504" width="11.875" style="415" customWidth="1"/>
    <col min="10505" max="10507" width="0" style="415" hidden="1" customWidth="1"/>
    <col min="10508" max="10508" width="9.75" style="415" customWidth="1"/>
    <col min="10509" max="10518" width="22.625" style="415" customWidth="1"/>
    <col min="10519" max="10751" width="8" style="415"/>
    <col min="10752" max="10752" width="4.375" style="415" customWidth="1"/>
    <col min="10753" max="10753" width="24.875" style="415" customWidth="1"/>
    <col min="10754" max="10754" width="17.25" style="415" customWidth="1"/>
    <col min="10755" max="10755" width="4.875" style="415" customWidth="1"/>
    <col min="10756" max="10756" width="6" style="415" customWidth="1"/>
    <col min="10757" max="10758" width="0" style="415" hidden="1" customWidth="1"/>
    <col min="10759" max="10759" width="11.125" style="415" customWidth="1"/>
    <col min="10760" max="10760" width="11.875" style="415" customWidth="1"/>
    <col min="10761" max="10763" width="0" style="415" hidden="1" customWidth="1"/>
    <col min="10764" max="10764" width="9.75" style="415" customWidth="1"/>
    <col min="10765" max="10774" width="22.625" style="415" customWidth="1"/>
    <col min="10775" max="11007" width="8" style="415"/>
    <col min="11008" max="11008" width="4.375" style="415" customWidth="1"/>
    <col min="11009" max="11009" width="24.875" style="415" customWidth="1"/>
    <col min="11010" max="11010" width="17.25" style="415" customWidth="1"/>
    <col min="11011" max="11011" width="4.875" style="415" customWidth="1"/>
    <col min="11012" max="11012" width="6" style="415" customWidth="1"/>
    <col min="11013" max="11014" width="0" style="415" hidden="1" customWidth="1"/>
    <col min="11015" max="11015" width="11.125" style="415" customWidth="1"/>
    <col min="11016" max="11016" width="11.875" style="415" customWidth="1"/>
    <col min="11017" max="11019" width="0" style="415" hidden="1" customWidth="1"/>
    <col min="11020" max="11020" width="9.75" style="415" customWidth="1"/>
    <col min="11021" max="11030" width="22.625" style="415" customWidth="1"/>
    <col min="11031" max="11263" width="8" style="415"/>
    <col min="11264" max="11264" width="4.375" style="415" customWidth="1"/>
    <col min="11265" max="11265" width="24.875" style="415" customWidth="1"/>
    <col min="11266" max="11266" width="17.25" style="415" customWidth="1"/>
    <col min="11267" max="11267" width="4.875" style="415" customWidth="1"/>
    <col min="11268" max="11268" width="6" style="415" customWidth="1"/>
    <col min="11269" max="11270" width="0" style="415" hidden="1" customWidth="1"/>
    <col min="11271" max="11271" width="11.125" style="415" customWidth="1"/>
    <col min="11272" max="11272" width="11.875" style="415" customWidth="1"/>
    <col min="11273" max="11275" width="0" style="415" hidden="1" customWidth="1"/>
    <col min="11276" max="11276" width="9.75" style="415" customWidth="1"/>
    <col min="11277" max="11286" width="22.625" style="415" customWidth="1"/>
    <col min="11287" max="11519" width="8" style="415"/>
    <col min="11520" max="11520" width="4.375" style="415" customWidth="1"/>
    <col min="11521" max="11521" width="24.875" style="415" customWidth="1"/>
    <col min="11522" max="11522" width="17.25" style="415" customWidth="1"/>
    <col min="11523" max="11523" width="4.875" style="415" customWidth="1"/>
    <col min="11524" max="11524" width="6" style="415" customWidth="1"/>
    <col min="11525" max="11526" width="0" style="415" hidden="1" customWidth="1"/>
    <col min="11527" max="11527" width="11.125" style="415" customWidth="1"/>
    <col min="11528" max="11528" width="11.875" style="415" customWidth="1"/>
    <col min="11529" max="11531" width="0" style="415" hidden="1" customWidth="1"/>
    <col min="11532" max="11532" width="9.75" style="415" customWidth="1"/>
    <col min="11533" max="11542" width="22.625" style="415" customWidth="1"/>
    <col min="11543" max="11775" width="8" style="415"/>
    <col min="11776" max="11776" width="4.375" style="415" customWidth="1"/>
    <col min="11777" max="11777" width="24.875" style="415" customWidth="1"/>
    <col min="11778" max="11778" width="17.25" style="415" customWidth="1"/>
    <col min="11779" max="11779" width="4.875" style="415" customWidth="1"/>
    <col min="11780" max="11780" width="6" style="415" customWidth="1"/>
    <col min="11781" max="11782" width="0" style="415" hidden="1" customWidth="1"/>
    <col min="11783" max="11783" width="11.125" style="415" customWidth="1"/>
    <col min="11784" max="11784" width="11.875" style="415" customWidth="1"/>
    <col min="11785" max="11787" width="0" style="415" hidden="1" customWidth="1"/>
    <col min="11788" max="11788" width="9.75" style="415" customWidth="1"/>
    <col min="11789" max="11798" width="22.625" style="415" customWidth="1"/>
    <col min="11799" max="12031" width="8" style="415"/>
    <col min="12032" max="12032" width="4.375" style="415" customWidth="1"/>
    <col min="12033" max="12033" width="24.875" style="415" customWidth="1"/>
    <col min="12034" max="12034" width="17.25" style="415" customWidth="1"/>
    <col min="12035" max="12035" width="4.875" style="415" customWidth="1"/>
    <col min="12036" max="12036" width="6" style="415" customWidth="1"/>
    <col min="12037" max="12038" width="0" style="415" hidden="1" customWidth="1"/>
    <col min="12039" max="12039" width="11.125" style="415" customWidth="1"/>
    <col min="12040" max="12040" width="11.875" style="415" customWidth="1"/>
    <col min="12041" max="12043" width="0" style="415" hidden="1" customWidth="1"/>
    <col min="12044" max="12044" width="9.75" style="415" customWidth="1"/>
    <col min="12045" max="12054" width="22.625" style="415" customWidth="1"/>
    <col min="12055" max="12287" width="8" style="415"/>
    <col min="12288" max="12288" width="4.375" style="415" customWidth="1"/>
    <col min="12289" max="12289" width="24.875" style="415" customWidth="1"/>
    <col min="12290" max="12290" width="17.25" style="415" customWidth="1"/>
    <col min="12291" max="12291" width="4.875" style="415" customWidth="1"/>
    <col min="12292" max="12292" width="6" style="415" customWidth="1"/>
    <col min="12293" max="12294" width="0" style="415" hidden="1" customWidth="1"/>
    <col min="12295" max="12295" width="11.125" style="415" customWidth="1"/>
    <col min="12296" max="12296" width="11.875" style="415" customWidth="1"/>
    <col min="12297" max="12299" width="0" style="415" hidden="1" customWidth="1"/>
    <col min="12300" max="12300" width="9.75" style="415" customWidth="1"/>
    <col min="12301" max="12310" width="22.625" style="415" customWidth="1"/>
    <col min="12311" max="12543" width="8" style="415"/>
    <col min="12544" max="12544" width="4.375" style="415" customWidth="1"/>
    <col min="12545" max="12545" width="24.875" style="415" customWidth="1"/>
    <col min="12546" max="12546" width="17.25" style="415" customWidth="1"/>
    <col min="12547" max="12547" width="4.875" style="415" customWidth="1"/>
    <col min="12548" max="12548" width="6" style="415" customWidth="1"/>
    <col min="12549" max="12550" width="0" style="415" hidden="1" customWidth="1"/>
    <col min="12551" max="12551" width="11.125" style="415" customWidth="1"/>
    <col min="12552" max="12552" width="11.875" style="415" customWidth="1"/>
    <col min="12553" max="12555" width="0" style="415" hidden="1" customWidth="1"/>
    <col min="12556" max="12556" width="9.75" style="415" customWidth="1"/>
    <col min="12557" max="12566" width="22.625" style="415" customWidth="1"/>
    <col min="12567" max="12799" width="8" style="415"/>
    <col min="12800" max="12800" width="4.375" style="415" customWidth="1"/>
    <col min="12801" max="12801" width="24.875" style="415" customWidth="1"/>
    <col min="12802" max="12802" width="17.25" style="415" customWidth="1"/>
    <col min="12803" max="12803" width="4.875" style="415" customWidth="1"/>
    <col min="12804" max="12804" width="6" style="415" customWidth="1"/>
    <col min="12805" max="12806" width="0" style="415" hidden="1" customWidth="1"/>
    <col min="12807" max="12807" width="11.125" style="415" customWidth="1"/>
    <col min="12808" max="12808" width="11.875" style="415" customWidth="1"/>
    <col min="12809" max="12811" width="0" style="415" hidden="1" customWidth="1"/>
    <col min="12812" max="12812" width="9.75" style="415" customWidth="1"/>
    <col min="12813" max="12822" width="22.625" style="415" customWidth="1"/>
    <col min="12823" max="13055" width="8" style="415"/>
    <col min="13056" max="13056" width="4.375" style="415" customWidth="1"/>
    <col min="13057" max="13057" width="24.875" style="415" customWidth="1"/>
    <col min="13058" max="13058" width="17.25" style="415" customWidth="1"/>
    <col min="13059" max="13059" width="4.875" style="415" customWidth="1"/>
    <col min="13060" max="13060" width="6" style="415" customWidth="1"/>
    <col min="13061" max="13062" width="0" style="415" hidden="1" customWidth="1"/>
    <col min="13063" max="13063" width="11.125" style="415" customWidth="1"/>
    <col min="13064" max="13064" width="11.875" style="415" customWidth="1"/>
    <col min="13065" max="13067" width="0" style="415" hidden="1" customWidth="1"/>
    <col min="13068" max="13068" width="9.75" style="415" customWidth="1"/>
    <col min="13069" max="13078" width="22.625" style="415" customWidth="1"/>
    <col min="13079" max="13311" width="8" style="415"/>
    <col min="13312" max="13312" width="4.375" style="415" customWidth="1"/>
    <col min="13313" max="13313" width="24.875" style="415" customWidth="1"/>
    <col min="13314" max="13314" width="17.25" style="415" customWidth="1"/>
    <col min="13315" max="13315" width="4.875" style="415" customWidth="1"/>
    <col min="13316" max="13316" width="6" style="415" customWidth="1"/>
    <col min="13317" max="13318" width="0" style="415" hidden="1" customWidth="1"/>
    <col min="13319" max="13319" width="11.125" style="415" customWidth="1"/>
    <col min="13320" max="13320" width="11.875" style="415" customWidth="1"/>
    <col min="13321" max="13323" width="0" style="415" hidden="1" customWidth="1"/>
    <col min="13324" max="13324" width="9.75" style="415" customWidth="1"/>
    <col min="13325" max="13334" width="22.625" style="415" customWidth="1"/>
    <col min="13335" max="13567" width="8" style="415"/>
    <col min="13568" max="13568" width="4.375" style="415" customWidth="1"/>
    <col min="13569" max="13569" width="24.875" style="415" customWidth="1"/>
    <col min="13570" max="13570" width="17.25" style="415" customWidth="1"/>
    <col min="13571" max="13571" width="4.875" style="415" customWidth="1"/>
    <col min="13572" max="13572" width="6" style="415" customWidth="1"/>
    <col min="13573" max="13574" width="0" style="415" hidden="1" customWidth="1"/>
    <col min="13575" max="13575" width="11.125" style="415" customWidth="1"/>
    <col min="13576" max="13576" width="11.875" style="415" customWidth="1"/>
    <col min="13577" max="13579" width="0" style="415" hidden="1" customWidth="1"/>
    <col min="13580" max="13580" width="9.75" style="415" customWidth="1"/>
    <col min="13581" max="13590" width="22.625" style="415" customWidth="1"/>
    <col min="13591" max="13823" width="8" style="415"/>
    <col min="13824" max="13824" width="4.375" style="415" customWidth="1"/>
    <col min="13825" max="13825" width="24.875" style="415" customWidth="1"/>
    <col min="13826" max="13826" width="17.25" style="415" customWidth="1"/>
    <col min="13827" max="13827" width="4.875" style="415" customWidth="1"/>
    <col min="13828" max="13828" width="6" style="415" customWidth="1"/>
    <col min="13829" max="13830" width="0" style="415" hidden="1" customWidth="1"/>
    <col min="13831" max="13831" width="11.125" style="415" customWidth="1"/>
    <col min="13832" max="13832" width="11.875" style="415" customWidth="1"/>
    <col min="13833" max="13835" width="0" style="415" hidden="1" customWidth="1"/>
    <col min="13836" max="13836" width="9.75" style="415" customWidth="1"/>
    <col min="13837" max="13846" width="22.625" style="415" customWidth="1"/>
    <col min="13847" max="14079" width="8" style="415"/>
    <col min="14080" max="14080" width="4.375" style="415" customWidth="1"/>
    <col min="14081" max="14081" width="24.875" style="415" customWidth="1"/>
    <col min="14082" max="14082" width="17.25" style="415" customWidth="1"/>
    <col min="14083" max="14083" width="4.875" style="415" customWidth="1"/>
    <col min="14084" max="14084" width="6" style="415" customWidth="1"/>
    <col min="14085" max="14086" width="0" style="415" hidden="1" customWidth="1"/>
    <col min="14087" max="14087" width="11.125" style="415" customWidth="1"/>
    <col min="14088" max="14088" width="11.875" style="415" customWidth="1"/>
    <col min="14089" max="14091" width="0" style="415" hidden="1" customWidth="1"/>
    <col min="14092" max="14092" width="9.75" style="415" customWidth="1"/>
    <col min="14093" max="14102" width="22.625" style="415" customWidth="1"/>
    <col min="14103" max="14335" width="8" style="415"/>
    <col min="14336" max="14336" width="4.375" style="415" customWidth="1"/>
    <col min="14337" max="14337" width="24.875" style="415" customWidth="1"/>
    <col min="14338" max="14338" width="17.25" style="415" customWidth="1"/>
    <col min="14339" max="14339" width="4.875" style="415" customWidth="1"/>
    <col min="14340" max="14340" width="6" style="415" customWidth="1"/>
    <col min="14341" max="14342" width="0" style="415" hidden="1" customWidth="1"/>
    <col min="14343" max="14343" width="11.125" style="415" customWidth="1"/>
    <col min="14344" max="14344" width="11.875" style="415" customWidth="1"/>
    <col min="14345" max="14347" width="0" style="415" hidden="1" customWidth="1"/>
    <col min="14348" max="14348" width="9.75" style="415" customWidth="1"/>
    <col min="14349" max="14358" width="22.625" style="415" customWidth="1"/>
    <col min="14359" max="14591" width="8" style="415"/>
    <col min="14592" max="14592" width="4.375" style="415" customWidth="1"/>
    <col min="14593" max="14593" width="24.875" style="415" customWidth="1"/>
    <col min="14594" max="14594" width="17.25" style="415" customWidth="1"/>
    <col min="14595" max="14595" width="4.875" style="415" customWidth="1"/>
    <col min="14596" max="14596" width="6" style="415" customWidth="1"/>
    <col min="14597" max="14598" width="0" style="415" hidden="1" customWidth="1"/>
    <col min="14599" max="14599" width="11.125" style="415" customWidth="1"/>
    <col min="14600" max="14600" width="11.875" style="415" customWidth="1"/>
    <col min="14601" max="14603" width="0" style="415" hidden="1" customWidth="1"/>
    <col min="14604" max="14604" width="9.75" style="415" customWidth="1"/>
    <col min="14605" max="14614" width="22.625" style="415" customWidth="1"/>
    <col min="14615" max="14847" width="8" style="415"/>
    <col min="14848" max="14848" width="4.375" style="415" customWidth="1"/>
    <col min="14849" max="14849" width="24.875" style="415" customWidth="1"/>
    <col min="14850" max="14850" width="17.25" style="415" customWidth="1"/>
    <col min="14851" max="14851" width="4.875" style="415" customWidth="1"/>
    <col min="14852" max="14852" width="6" style="415" customWidth="1"/>
    <col min="14853" max="14854" width="0" style="415" hidden="1" customWidth="1"/>
    <col min="14855" max="14855" width="11.125" style="415" customWidth="1"/>
    <col min="14856" max="14856" width="11.875" style="415" customWidth="1"/>
    <col min="14857" max="14859" width="0" style="415" hidden="1" customWidth="1"/>
    <col min="14860" max="14860" width="9.75" style="415" customWidth="1"/>
    <col min="14861" max="14870" width="22.625" style="415" customWidth="1"/>
    <col min="14871" max="15103" width="8" style="415"/>
    <col min="15104" max="15104" width="4.375" style="415" customWidth="1"/>
    <col min="15105" max="15105" width="24.875" style="415" customWidth="1"/>
    <col min="15106" max="15106" width="17.25" style="415" customWidth="1"/>
    <col min="15107" max="15107" width="4.875" style="415" customWidth="1"/>
    <col min="15108" max="15108" width="6" style="415" customWidth="1"/>
    <col min="15109" max="15110" width="0" style="415" hidden="1" customWidth="1"/>
    <col min="15111" max="15111" width="11.125" style="415" customWidth="1"/>
    <col min="15112" max="15112" width="11.875" style="415" customWidth="1"/>
    <col min="15113" max="15115" width="0" style="415" hidden="1" customWidth="1"/>
    <col min="15116" max="15116" width="9.75" style="415" customWidth="1"/>
    <col min="15117" max="15126" width="22.625" style="415" customWidth="1"/>
    <col min="15127" max="15359" width="8" style="415"/>
    <col min="15360" max="15360" width="4.375" style="415" customWidth="1"/>
    <col min="15361" max="15361" width="24.875" style="415" customWidth="1"/>
    <col min="15362" max="15362" width="17.25" style="415" customWidth="1"/>
    <col min="15363" max="15363" width="4.875" style="415" customWidth="1"/>
    <col min="15364" max="15364" width="6" style="415" customWidth="1"/>
    <col min="15365" max="15366" width="0" style="415" hidden="1" customWidth="1"/>
    <col min="15367" max="15367" width="11.125" style="415" customWidth="1"/>
    <col min="15368" max="15368" width="11.875" style="415" customWidth="1"/>
    <col min="15369" max="15371" width="0" style="415" hidden="1" customWidth="1"/>
    <col min="15372" max="15372" width="9.75" style="415" customWidth="1"/>
    <col min="15373" max="15382" width="22.625" style="415" customWidth="1"/>
    <col min="15383" max="15615" width="8" style="415"/>
    <col min="15616" max="15616" width="4.375" style="415" customWidth="1"/>
    <col min="15617" max="15617" width="24.875" style="415" customWidth="1"/>
    <col min="15618" max="15618" width="17.25" style="415" customWidth="1"/>
    <col min="15619" max="15619" width="4.875" style="415" customWidth="1"/>
    <col min="15620" max="15620" width="6" style="415" customWidth="1"/>
    <col min="15621" max="15622" width="0" style="415" hidden="1" customWidth="1"/>
    <col min="15623" max="15623" width="11.125" style="415" customWidth="1"/>
    <col min="15624" max="15624" width="11.875" style="415" customWidth="1"/>
    <col min="15625" max="15627" width="0" style="415" hidden="1" customWidth="1"/>
    <col min="15628" max="15628" width="9.75" style="415" customWidth="1"/>
    <col min="15629" max="15638" width="22.625" style="415" customWidth="1"/>
    <col min="15639" max="15871" width="8" style="415"/>
    <col min="15872" max="15872" width="4.375" style="415" customWidth="1"/>
    <col min="15873" max="15873" width="24.875" style="415" customWidth="1"/>
    <col min="15874" max="15874" width="17.25" style="415" customWidth="1"/>
    <col min="15875" max="15875" width="4.875" style="415" customWidth="1"/>
    <col min="15876" max="15876" width="6" style="415" customWidth="1"/>
    <col min="15877" max="15878" width="0" style="415" hidden="1" customWidth="1"/>
    <col min="15879" max="15879" width="11.125" style="415" customWidth="1"/>
    <col min="15880" max="15880" width="11.875" style="415" customWidth="1"/>
    <col min="15881" max="15883" width="0" style="415" hidden="1" customWidth="1"/>
    <col min="15884" max="15884" width="9.75" style="415" customWidth="1"/>
    <col min="15885" max="15894" width="22.625" style="415" customWidth="1"/>
    <col min="15895" max="16127" width="8" style="415"/>
    <col min="16128" max="16128" width="4.375" style="415" customWidth="1"/>
    <col min="16129" max="16129" width="24.875" style="415" customWidth="1"/>
    <col min="16130" max="16130" width="17.25" style="415" customWidth="1"/>
    <col min="16131" max="16131" width="4.875" style="415" customWidth="1"/>
    <col min="16132" max="16132" width="6" style="415" customWidth="1"/>
    <col min="16133" max="16134" width="0" style="415" hidden="1" customWidth="1"/>
    <col min="16135" max="16135" width="11.125" style="415" customWidth="1"/>
    <col min="16136" max="16136" width="11.875" style="415" customWidth="1"/>
    <col min="16137" max="16139" width="0" style="415" hidden="1" customWidth="1"/>
    <col min="16140" max="16140" width="9.75" style="415" customWidth="1"/>
    <col min="16141" max="16150" width="22.625" style="415" customWidth="1"/>
    <col min="16151" max="16384" width="8" style="415"/>
  </cols>
  <sheetData>
    <row r="1" spans="1:12" s="414" customFormat="1">
      <c r="A1" s="1028" t="s">
        <v>2</v>
      </c>
      <c r="B1" s="1028"/>
    </row>
    <row r="2" spans="1:12" s="414" customFormat="1">
      <c r="A2" s="1029" t="s">
        <v>114</v>
      </c>
      <c r="B2" s="1029"/>
      <c r="C2" s="1030" t="s">
        <v>89</v>
      </c>
      <c r="D2" s="1030"/>
      <c r="E2" s="1030"/>
      <c r="F2" s="1030"/>
      <c r="G2" s="1030"/>
      <c r="H2" s="1030"/>
      <c r="I2" s="1030"/>
      <c r="J2" s="1030"/>
      <c r="K2" s="1030"/>
      <c r="L2" s="1030"/>
    </row>
    <row r="3" spans="1:12" ht="57.75" customHeight="1">
      <c r="A3" s="1027" t="s">
        <v>579</v>
      </c>
      <c r="B3" s="1027"/>
      <c r="C3" s="1027"/>
      <c r="D3" s="1027"/>
      <c r="E3" s="1027"/>
      <c r="F3" s="1027"/>
      <c r="G3" s="1027"/>
      <c r="H3" s="1027"/>
      <c r="I3" s="1027"/>
      <c r="J3" s="1027"/>
      <c r="K3" s="1027"/>
      <c r="L3" s="1027"/>
    </row>
    <row r="4" spans="1:12" ht="13.5" customHeight="1">
      <c r="A4" s="416"/>
      <c r="B4" s="416"/>
      <c r="C4" s="416"/>
      <c r="D4" s="417"/>
      <c r="E4" s="417"/>
      <c r="F4" s="418"/>
      <c r="G4" s="418"/>
      <c r="H4" s="419"/>
      <c r="I4" s="420"/>
      <c r="J4" s="420"/>
      <c r="K4" s="420"/>
      <c r="L4" s="420"/>
    </row>
    <row r="5" spans="1:12" s="422" customFormat="1" ht="44.25" customHeight="1">
      <c r="A5" s="448" t="s">
        <v>0</v>
      </c>
      <c r="B5" s="448" t="s">
        <v>100</v>
      </c>
      <c r="C5" s="448" t="s">
        <v>57</v>
      </c>
      <c r="D5" s="448" t="s">
        <v>52</v>
      </c>
      <c r="E5" s="421" t="s">
        <v>495</v>
      </c>
      <c r="F5" s="448" t="s">
        <v>104</v>
      </c>
      <c r="G5" s="448" t="s">
        <v>105</v>
      </c>
      <c r="H5" s="448" t="s">
        <v>496</v>
      </c>
      <c r="I5" s="448" t="s">
        <v>107</v>
      </c>
      <c r="J5" s="452" t="s">
        <v>108</v>
      </c>
      <c r="K5" s="452" t="s">
        <v>109</v>
      </c>
      <c r="L5" s="452" t="s">
        <v>88</v>
      </c>
    </row>
    <row r="6" spans="1:12" s="424" customFormat="1" ht="21.95" customHeight="1">
      <c r="A6" s="821">
        <v>1</v>
      </c>
      <c r="B6" s="822" t="s">
        <v>497</v>
      </c>
      <c r="C6" s="822" t="s">
        <v>498</v>
      </c>
      <c r="D6" s="823" t="s">
        <v>301</v>
      </c>
      <c r="E6" s="824">
        <v>1</v>
      </c>
      <c r="F6" s="824"/>
      <c r="G6" s="824"/>
      <c r="H6" s="825">
        <v>890000</v>
      </c>
      <c r="I6" s="825">
        <f>E6*H6</f>
        <v>890000</v>
      </c>
      <c r="J6" s="825"/>
      <c r="K6" s="825"/>
      <c r="L6" s="826"/>
    </row>
    <row r="7" spans="1:12" s="424" customFormat="1" ht="21.95" customHeight="1">
      <c r="A7" s="827">
        <v>2</v>
      </c>
      <c r="B7" s="426" t="s">
        <v>499</v>
      </c>
      <c r="C7" s="426" t="s">
        <v>500</v>
      </c>
      <c r="D7" s="828" t="s">
        <v>301</v>
      </c>
      <c r="E7" s="829">
        <v>15</v>
      </c>
      <c r="F7" s="829"/>
      <c r="G7" s="829"/>
      <c r="H7" s="427">
        <v>450000</v>
      </c>
      <c r="I7" s="427">
        <f t="shared" ref="I7:I54" si="0">E7*H7</f>
        <v>6750000</v>
      </c>
      <c r="J7" s="427"/>
      <c r="K7" s="427"/>
      <c r="L7" s="830"/>
    </row>
    <row r="8" spans="1:12" s="424" customFormat="1" ht="21.95" customHeight="1">
      <c r="A8" s="827">
        <v>3</v>
      </c>
      <c r="B8" s="426" t="s">
        <v>501</v>
      </c>
      <c r="C8" s="426" t="s">
        <v>502</v>
      </c>
      <c r="D8" s="828" t="s">
        <v>301</v>
      </c>
      <c r="E8" s="829">
        <v>1</v>
      </c>
      <c r="F8" s="829"/>
      <c r="G8" s="829"/>
      <c r="H8" s="427">
        <v>1300000</v>
      </c>
      <c r="I8" s="427">
        <f t="shared" si="0"/>
        <v>1300000</v>
      </c>
      <c r="J8" s="427"/>
      <c r="K8" s="427"/>
      <c r="L8" s="830"/>
    </row>
    <row r="9" spans="1:12" s="424" customFormat="1" ht="21.95" customHeight="1">
      <c r="A9" s="827">
        <v>4</v>
      </c>
      <c r="B9" s="426" t="s">
        <v>503</v>
      </c>
      <c r="C9" s="426" t="s">
        <v>504</v>
      </c>
      <c r="D9" s="828" t="s">
        <v>301</v>
      </c>
      <c r="E9" s="829">
        <v>1</v>
      </c>
      <c r="F9" s="829"/>
      <c r="G9" s="829"/>
      <c r="H9" s="427">
        <v>4500000</v>
      </c>
      <c r="I9" s="427">
        <f t="shared" si="0"/>
        <v>4500000</v>
      </c>
      <c r="J9" s="427"/>
      <c r="K9" s="427"/>
      <c r="L9" s="830"/>
    </row>
    <row r="10" spans="1:12" s="424" customFormat="1" ht="21.95" customHeight="1">
      <c r="A10" s="827">
        <v>5</v>
      </c>
      <c r="B10" s="426" t="s">
        <v>505</v>
      </c>
      <c r="C10" s="426" t="s">
        <v>506</v>
      </c>
      <c r="D10" s="828" t="s">
        <v>301</v>
      </c>
      <c r="E10" s="829">
        <v>1</v>
      </c>
      <c r="F10" s="829"/>
      <c r="G10" s="829"/>
      <c r="H10" s="427">
        <v>450000</v>
      </c>
      <c r="I10" s="427">
        <f t="shared" si="0"/>
        <v>450000</v>
      </c>
      <c r="J10" s="427"/>
      <c r="K10" s="427"/>
      <c r="L10" s="830"/>
    </row>
    <row r="11" spans="1:12" s="424" customFormat="1" ht="21.95" customHeight="1">
      <c r="A11" s="827">
        <v>6</v>
      </c>
      <c r="B11" s="426" t="s">
        <v>507</v>
      </c>
      <c r="C11" s="426" t="s">
        <v>508</v>
      </c>
      <c r="D11" s="828" t="s">
        <v>301</v>
      </c>
      <c r="E11" s="829">
        <v>1</v>
      </c>
      <c r="F11" s="829"/>
      <c r="G11" s="829"/>
      <c r="H11" s="427">
        <v>1150000</v>
      </c>
      <c r="I11" s="427">
        <f t="shared" si="0"/>
        <v>1150000</v>
      </c>
      <c r="J11" s="427"/>
      <c r="K11" s="427"/>
      <c r="L11" s="830"/>
    </row>
    <row r="12" spans="1:12" s="424" customFormat="1" ht="21.95" customHeight="1">
      <c r="A12" s="827">
        <v>7</v>
      </c>
      <c r="B12" s="426" t="s">
        <v>509</v>
      </c>
      <c r="C12" s="426" t="s">
        <v>510</v>
      </c>
      <c r="D12" s="828" t="s">
        <v>301</v>
      </c>
      <c r="E12" s="829">
        <v>1</v>
      </c>
      <c r="F12" s="829"/>
      <c r="G12" s="829"/>
      <c r="H12" s="427">
        <v>2900000</v>
      </c>
      <c r="I12" s="427">
        <f t="shared" si="0"/>
        <v>2900000</v>
      </c>
      <c r="J12" s="427"/>
      <c r="K12" s="427"/>
      <c r="L12" s="830"/>
    </row>
    <row r="13" spans="1:12" s="424" customFormat="1" ht="21.95" customHeight="1">
      <c r="A13" s="827">
        <v>8</v>
      </c>
      <c r="B13" s="426" t="s">
        <v>511</v>
      </c>
      <c r="C13" s="426" t="s">
        <v>512</v>
      </c>
      <c r="D13" s="828" t="s">
        <v>301</v>
      </c>
      <c r="E13" s="829">
        <v>2</v>
      </c>
      <c r="F13" s="829"/>
      <c r="G13" s="829"/>
      <c r="H13" s="427">
        <v>100000</v>
      </c>
      <c r="I13" s="427">
        <f t="shared" si="0"/>
        <v>200000</v>
      </c>
      <c r="J13" s="427"/>
      <c r="K13" s="427"/>
      <c r="L13" s="830"/>
    </row>
    <row r="14" spans="1:12" s="424" customFormat="1" ht="21.95" customHeight="1">
      <c r="A14" s="827">
        <v>9</v>
      </c>
      <c r="B14" s="426" t="s">
        <v>513</v>
      </c>
      <c r="C14" s="426" t="s">
        <v>514</v>
      </c>
      <c r="D14" s="828" t="s">
        <v>301</v>
      </c>
      <c r="E14" s="829">
        <v>2</v>
      </c>
      <c r="F14" s="829"/>
      <c r="G14" s="829"/>
      <c r="H14" s="427">
        <v>256000</v>
      </c>
      <c r="I14" s="427">
        <f t="shared" si="0"/>
        <v>512000</v>
      </c>
      <c r="J14" s="427"/>
      <c r="K14" s="427"/>
      <c r="L14" s="830"/>
    </row>
    <row r="15" spans="1:12" s="424" customFormat="1" ht="21.95" customHeight="1">
      <c r="A15" s="827">
        <v>10</v>
      </c>
      <c r="B15" s="426" t="s">
        <v>515</v>
      </c>
      <c r="C15" s="426" t="s">
        <v>514</v>
      </c>
      <c r="D15" s="828" t="s">
        <v>301</v>
      </c>
      <c r="E15" s="829">
        <v>2</v>
      </c>
      <c r="F15" s="829"/>
      <c r="G15" s="829"/>
      <c r="H15" s="427">
        <v>85000</v>
      </c>
      <c r="I15" s="427">
        <f t="shared" si="0"/>
        <v>170000</v>
      </c>
      <c r="J15" s="427"/>
      <c r="K15" s="427"/>
      <c r="L15" s="830"/>
    </row>
    <row r="16" spans="1:12" s="424" customFormat="1" ht="21.95" customHeight="1">
      <c r="A16" s="827">
        <v>11</v>
      </c>
      <c r="B16" s="426" t="s">
        <v>516</v>
      </c>
      <c r="C16" s="426" t="s">
        <v>514</v>
      </c>
      <c r="D16" s="828" t="s">
        <v>301</v>
      </c>
      <c r="E16" s="829">
        <v>2</v>
      </c>
      <c r="F16" s="829"/>
      <c r="G16" s="829"/>
      <c r="H16" s="427">
        <v>70000</v>
      </c>
      <c r="I16" s="427">
        <f t="shared" si="0"/>
        <v>140000</v>
      </c>
      <c r="J16" s="427"/>
      <c r="K16" s="427"/>
      <c r="L16" s="830"/>
    </row>
    <row r="17" spans="1:12" s="424" customFormat="1" ht="21.95" customHeight="1">
      <c r="A17" s="827">
        <v>12</v>
      </c>
      <c r="B17" s="426" t="s">
        <v>517</v>
      </c>
      <c r="C17" s="426" t="s">
        <v>518</v>
      </c>
      <c r="D17" s="828" t="s">
        <v>301</v>
      </c>
      <c r="E17" s="829">
        <v>2</v>
      </c>
      <c r="F17" s="829"/>
      <c r="G17" s="829"/>
      <c r="H17" s="427">
        <v>1500000</v>
      </c>
      <c r="I17" s="427">
        <f t="shared" si="0"/>
        <v>3000000</v>
      </c>
      <c r="J17" s="427"/>
      <c r="K17" s="427"/>
      <c r="L17" s="830"/>
    </row>
    <row r="18" spans="1:12" s="424" customFormat="1" ht="21.95" customHeight="1">
      <c r="A18" s="827">
        <v>13</v>
      </c>
      <c r="B18" s="426" t="s">
        <v>519</v>
      </c>
      <c r="C18" s="426" t="s">
        <v>514</v>
      </c>
      <c r="D18" s="828" t="s">
        <v>301</v>
      </c>
      <c r="E18" s="829">
        <v>2</v>
      </c>
      <c r="F18" s="829"/>
      <c r="G18" s="829"/>
      <c r="H18" s="427">
        <v>80000</v>
      </c>
      <c r="I18" s="427">
        <f t="shared" si="0"/>
        <v>160000</v>
      </c>
      <c r="J18" s="427"/>
      <c r="K18" s="427"/>
      <c r="L18" s="830"/>
    </row>
    <row r="19" spans="1:12" s="424" customFormat="1" ht="21.95" customHeight="1">
      <c r="A19" s="827">
        <v>14</v>
      </c>
      <c r="B19" s="426" t="s">
        <v>520</v>
      </c>
      <c r="C19" s="426" t="s">
        <v>514</v>
      </c>
      <c r="D19" s="828" t="s">
        <v>301</v>
      </c>
      <c r="E19" s="829">
        <v>4</v>
      </c>
      <c r="F19" s="829"/>
      <c r="G19" s="829"/>
      <c r="H19" s="427">
        <v>50000</v>
      </c>
      <c r="I19" s="427">
        <f t="shared" si="0"/>
        <v>200000</v>
      </c>
      <c r="J19" s="427"/>
      <c r="K19" s="427"/>
      <c r="L19" s="830"/>
    </row>
    <row r="20" spans="1:12" s="424" customFormat="1" ht="21.95" customHeight="1">
      <c r="A20" s="827">
        <v>15</v>
      </c>
      <c r="B20" s="426" t="s">
        <v>521</v>
      </c>
      <c r="C20" s="426" t="s">
        <v>522</v>
      </c>
      <c r="D20" s="828" t="s">
        <v>523</v>
      </c>
      <c r="E20" s="829">
        <v>2</v>
      </c>
      <c r="F20" s="829"/>
      <c r="G20" s="829"/>
      <c r="H20" s="427">
        <v>70000</v>
      </c>
      <c r="I20" s="427">
        <f t="shared" si="0"/>
        <v>140000</v>
      </c>
      <c r="J20" s="427"/>
      <c r="K20" s="427"/>
      <c r="L20" s="830"/>
    </row>
    <row r="21" spans="1:12" s="424" customFormat="1" ht="21.95" customHeight="1">
      <c r="A21" s="827">
        <v>16</v>
      </c>
      <c r="B21" s="426" t="s">
        <v>524</v>
      </c>
      <c r="C21" s="426" t="s">
        <v>514</v>
      </c>
      <c r="D21" s="828" t="s">
        <v>301</v>
      </c>
      <c r="E21" s="829">
        <v>50</v>
      </c>
      <c r="F21" s="829"/>
      <c r="G21" s="829"/>
      <c r="H21" s="427">
        <v>35000</v>
      </c>
      <c r="I21" s="427">
        <f t="shared" si="0"/>
        <v>1750000</v>
      </c>
      <c r="J21" s="427"/>
      <c r="K21" s="427"/>
      <c r="L21" s="830"/>
    </row>
    <row r="22" spans="1:12" s="424" customFormat="1" ht="21.95" customHeight="1">
      <c r="A22" s="827">
        <v>17</v>
      </c>
      <c r="B22" s="426" t="s">
        <v>525</v>
      </c>
      <c r="C22" s="426" t="s">
        <v>526</v>
      </c>
      <c r="D22" s="828" t="s">
        <v>301</v>
      </c>
      <c r="E22" s="829">
        <v>200</v>
      </c>
      <c r="F22" s="829"/>
      <c r="G22" s="829"/>
      <c r="H22" s="427">
        <v>80000</v>
      </c>
      <c r="I22" s="427">
        <f t="shared" si="0"/>
        <v>16000000</v>
      </c>
      <c r="J22" s="427"/>
      <c r="K22" s="427"/>
      <c r="L22" s="830"/>
    </row>
    <row r="23" spans="1:12" s="424" customFormat="1" ht="21.95" customHeight="1">
      <c r="A23" s="827">
        <v>18</v>
      </c>
      <c r="B23" s="426" t="s">
        <v>527</v>
      </c>
      <c r="C23" s="426" t="s">
        <v>514</v>
      </c>
      <c r="D23" s="828" t="s">
        <v>301</v>
      </c>
      <c r="E23" s="829">
        <v>300</v>
      </c>
      <c r="F23" s="829"/>
      <c r="G23" s="829"/>
      <c r="H23" s="427">
        <v>45000</v>
      </c>
      <c r="I23" s="427">
        <f t="shared" si="0"/>
        <v>13500000</v>
      </c>
      <c r="J23" s="427"/>
      <c r="K23" s="427"/>
      <c r="L23" s="830"/>
    </row>
    <row r="24" spans="1:12" s="424" customFormat="1" ht="21.95" customHeight="1">
      <c r="A24" s="827">
        <v>19</v>
      </c>
      <c r="B24" s="426" t="s">
        <v>528</v>
      </c>
      <c r="C24" s="426" t="s">
        <v>514</v>
      </c>
      <c r="D24" s="828" t="s">
        <v>301</v>
      </c>
      <c r="E24" s="829">
        <v>100</v>
      </c>
      <c r="F24" s="829"/>
      <c r="G24" s="829"/>
      <c r="H24" s="427">
        <v>31000</v>
      </c>
      <c r="I24" s="427">
        <f t="shared" si="0"/>
        <v>3100000</v>
      </c>
      <c r="J24" s="427"/>
      <c r="K24" s="427"/>
      <c r="L24" s="830"/>
    </row>
    <row r="25" spans="1:12" s="424" customFormat="1" ht="29.25" customHeight="1">
      <c r="A25" s="827">
        <v>20</v>
      </c>
      <c r="B25" s="426" t="s">
        <v>529</v>
      </c>
      <c r="C25" s="426" t="s">
        <v>530</v>
      </c>
      <c r="D25" s="828" t="s">
        <v>301</v>
      </c>
      <c r="E25" s="829">
        <v>10</v>
      </c>
      <c r="F25" s="829"/>
      <c r="G25" s="829"/>
      <c r="H25" s="427">
        <v>15000</v>
      </c>
      <c r="I25" s="427">
        <f t="shared" si="0"/>
        <v>150000</v>
      </c>
      <c r="J25" s="427"/>
      <c r="K25" s="427"/>
      <c r="L25" s="830"/>
    </row>
    <row r="26" spans="1:12" s="424" customFormat="1" ht="30.75" customHeight="1">
      <c r="A26" s="827">
        <v>21</v>
      </c>
      <c r="B26" s="426" t="s">
        <v>531</v>
      </c>
      <c r="C26" s="426" t="s">
        <v>532</v>
      </c>
      <c r="D26" s="828" t="s">
        <v>153</v>
      </c>
      <c r="E26" s="829">
        <v>10</v>
      </c>
      <c r="F26" s="829"/>
      <c r="G26" s="829"/>
      <c r="H26" s="427">
        <v>25000</v>
      </c>
      <c r="I26" s="427">
        <f t="shared" si="0"/>
        <v>250000</v>
      </c>
      <c r="J26" s="427"/>
      <c r="K26" s="427"/>
      <c r="L26" s="830"/>
    </row>
    <row r="27" spans="1:12" s="424" customFormat="1" ht="21.95" customHeight="1">
      <c r="A27" s="827">
        <v>22</v>
      </c>
      <c r="B27" s="426" t="s">
        <v>533</v>
      </c>
      <c r="C27" s="426" t="s">
        <v>534</v>
      </c>
      <c r="D27" s="828" t="s">
        <v>301</v>
      </c>
      <c r="E27" s="829">
        <v>100</v>
      </c>
      <c r="F27" s="829"/>
      <c r="G27" s="829"/>
      <c r="H27" s="427">
        <v>115000</v>
      </c>
      <c r="I27" s="427">
        <f t="shared" si="0"/>
        <v>11500000</v>
      </c>
      <c r="J27" s="427"/>
      <c r="K27" s="427"/>
      <c r="L27" s="830"/>
    </row>
    <row r="28" spans="1:12" s="424" customFormat="1" ht="21.95" customHeight="1">
      <c r="A28" s="827">
        <v>23</v>
      </c>
      <c r="B28" s="426" t="s">
        <v>535</v>
      </c>
      <c r="C28" s="426" t="s">
        <v>534</v>
      </c>
      <c r="D28" s="828" t="s">
        <v>301</v>
      </c>
      <c r="E28" s="829">
        <v>100</v>
      </c>
      <c r="F28" s="829"/>
      <c r="G28" s="829"/>
      <c r="H28" s="427">
        <v>20000</v>
      </c>
      <c r="I28" s="427">
        <f t="shared" si="0"/>
        <v>2000000</v>
      </c>
      <c r="J28" s="427"/>
      <c r="K28" s="427"/>
      <c r="L28" s="830"/>
    </row>
    <row r="29" spans="1:12" s="424" customFormat="1" ht="21.95" customHeight="1">
      <c r="A29" s="827">
        <v>24</v>
      </c>
      <c r="B29" s="426" t="s">
        <v>536</v>
      </c>
      <c r="C29" s="426" t="s">
        <v>534</v>
      </c>
      <c r="D29" s="828" t="s">
        <v>301</v>
      </c>
      <c r="E29" s="829">
        <v>100</v>
      </c>
      <c r="F29" s="829"/>
      <c r="G29" s="829"/>
      <c r="H29" s="427">
        <v>29000</v>
      </c>
      <c r="I29" s="427">
        <f t="shared" si="0"/>
        <v>2900000</v>
      </c>
      <c r="J29" s="427"/>
      <c r="K29" s="427"/>
      <c r="L29" s="830"/>
    </row>
    <row r="30" spans="1:12" s="424" customFormat="1" ht="21.95" customHeight="1">
      <c r="A30" s="827">
        <v>25</v>
      </c>
      <c r="B30" s="426" t="s">
        <v>537</v>
      </c>
      <c r="C30" s="426" t="s">
        <v>534</v>
      </c>
      <c r="D30" s="828" t="s">
        <v>301</v>
      </c>
      <c r="E30" s="829">
        <v>100</v>
      </c>
      <c r="F30" s="829"/>
      <c r="G30" s="829"/>
      <c r="H30" s="427">
        <v>15000</v>
      </c>
      <c r="I30" s="427">
        <f t="shared" si="0"/>
        <v>1500000</v>
      </c>
      <c r="J30" s="427"/>
      <c r="K30" s="427"/>
      <c r="L30" s="830"/>
    </row>
    <row r="31" spans="1:12" s="424" customFormat="1" ht="21.95" customHeight="1">
      <c r="A31" s="827">
        <v>26</v>
      </c>
      <c r="B31" s="426" t="s">
        <v>538</v>
      </c>
      <c r="C31" s="426" t="s">
        <v>534</v>
      </c>
      <c r="D31" s="828" t="s">
        <v>301</v>
      </c>
      <c r="E31" s="829">
        <v>100</v>
      </c>
      <c r="F31" s="829"/>
      <c r="G31" s="829"/>
      <c r="H31" s="427">
        <v>10000</v>
      </c>
      <c r="I31" s="427">
        <f t="shared" si="0"/>
        <v>1000000</v>
      </c>
      <c r="J31" s="427"/>
      <c r="K31" s="427"/>
      <c r="L31" s="830"/>
    </row>
    <row r="32" spans="1:12" s="424" customFormat="1" ht="21.95" customHeight="1">
      <c r="A32" s="827">
        <v>27</v>
      </c>
      <c r="B32" s="426" t="s">
        <v>539</v>
      </c>
      <c r="C32" s="426" t="s">
        <v>540</v>
      </c>
      <c r="D32" s="828" t="s">
        <v>541</v>
      </c>
      <c r="E32" s="829">
        <v>10</v>
      </c>
      <c r="F32" s="827" t="e">
        <f>#REF!+#REF!+#REF!+#REF!+E32+#REF!+#REF!</f>
        <v>#REF!</v>
      </c>
      <c r="G32" s="827" t="e">
        <f>#REF!+#REF!+#REF!+E32+#REF!+#REF!+F32</f>
        <v>#REF!</v>
      </c>
      <c r="H32" s="427">
        <v>100000</v>
      </c>
      <c r="I32" s="427">
        <f t="shared" si="0"/>
        <v>1000000</v>
      </c>
      <c r="J32" s="427"/>
      <c r="K32" s="427"/>
      <c r="L32" s="830"/>
    </row>
    <row r="33" spans="1:12" s="424" customFormat="1" ht="21.95" customHeight="1">
      <c r="A33" s="827">
        <v>28</v>
      </c>
      <c r="B33" s="426" t="s">
        <v>542</v>
      </c>
      <c r="C33" s="426" t="s">
        <v>540</v>
      </c>
      <c r="D33" s="828" t="s">
        <v>541</v>
      </c>
      <c r="E33" s="829">
        <v>10</v>
      </c>
      <c r="F33" s="829"/>
      <c r="G33" s="829"/>
      <c r="H33" s="427">
        <v>35000</v>
      </c>
      <c r="I33" s="427">
        <f t="shared" si="0"/>
        <v>350000</v>
      </c>
      <c r="J33" s="427"/>
      <c r="K33" s="427"/>
      <c r="L33" s="830"/>
    </row>
    <row r="34" spans="1:12" s="424" customFormat="1" ht="21.95" customHeight="1">
      <c r="A34" s="827">
        <v>29</v>
      </c>
      <c r="B34" s="426" t="s">
        <v>543</v>
      </c>
      <c r="C34" s="426" t="s">
        <v>544</v>
      </c>
      <c r="D34" s="828" t="s">
        <v>301</v>
      </c>
      <c r="E34" s="829">
        <v>20</v>
      </c>
      <c r="F34" s="829"/>
      <c r="G34" s="829"/>
      <c r="H34" s="427">
        <v>460000</v>
      </c>
      <c r="I34" s="427">
        <f t="shared" si="0"/>
        <v>9200000</v>
      </c>
      <c r="J34" s="427"/>
      <c r="K34" s="427"/>
      <c r="L34" s="830"/>
    </row>
    <row r="35" spans="1:12" s="424" customFormat="1" ht="21.95" customHeight="1">
      <c r="A35" s="827">
        <v>30</v>
      </c>
      <c r="B35" s="426" t="s">
        <v>545</v>
      </c>
      <c r="C35" s="426" t="s">
        <v>544</v>
      </c>
      <c r="D35" s="828" t="s">
        <v>301</v>
      </c>
      <c r="E35" s="829">
        <v>10</v>
      </c>
      <c r="F35" s="829"/>
      <c r="G35" s="829"/>
      <c r="H35" s="427">
        <v>250000</v>
      </c>
      <c r="I35" s="427">
        <f t="shared" si="0"/>
        <v>2500000</v>
      </c>
      <c r="J35" s="427"/>
      <c r="K35" s="427"/>
      <c r="L35" s="830"/>
    </row>
    <row r="36" spans="1:12" s="424" customFormat="1" ht="21.95" customHeight="1">
      <c r="A36" s="827">
        <v>31</v>
      </c>
      <c r="B36" s="426" t="s">
        <v>546</v>
      </c>
      <c r="C36" s="426" t="s">
        <v>514</v>
      </c>
      <c r="D36" s="828" t="s">
        <v>301</v>
      </c>
      <c r="E36" s="829">
        <v>2</v>
      </c>
      <c r="F36" s="829"/>
      <c r="G36" s="829"/>
      <c r="H36" s="427">
        <v>130000</v>
      </c>
      <c r="I36" s="427">
        <f t="shared" si="0"/>
        <v>260000</v>
      </c>
      <c r="J36" s="427"/>
      <c r="K36" s="427"/>
      <c r="L36" s="830"/>
    </row>
    <row r="37" spans="1:12" s="424" customFormat="1" ht="21.95" customHeight="1">
      <c r="A37" s="827">
        <v>32</v>
      </c>
      <c r="B37" s="426" t="s">
        <v>547</v>
      </c>
      <c r="C37" s="426" t="s">
        <v>548</v>
      </c>
      <c r="D37" s="828" t="s">
        <v>301</v>
      </c>
      <c r="E37" s="829">
        <v>2</v>
      </c>
      <c r="F37" s="829"/>
      <c r="G37" s="829"/>
      <c r="H37" s="427">
        <v>2300000</v>
      </c>
      <c r="I37" s="427">
        <f t="shared" si="0"/>
        <v>4600000</v>
      </c>
      <c r="J37" s="427"/>
      <c r="K37" s="427"/>
      <c r="L37" s="830"/>
    </row>
    <row r="38" spans="1:12" s="424" customFormat="1" ht="33.75" customHeight="1">
      <c r="A38" s="827">
        <v>33</v>
      </c>
      <c r="B38" s="426" t="s">
        <v>549</v>
      </c>
      <c r="C38" s="831" t="s">
        <v>550</v>
      </c>
      <c r="D38" s="828" t="s">
        <v>301</v>
      </c>
      <c r="E38" s="829">
        <v>1</v>
      </c>
      <c r="F38" s="829"/>
      <c r="G38" s="829"/>
      <c r="H38" s="427">
        <v>775000000</v>
      </c>
      <c r="I38" s="427">
        <f t="shared" si="0"/>
        <v>775000000</v>
      </c>
      <c r="J38" s="427"/>
      <c r="K38" s="427"/>
      <c r="L38" s="830"/>
    </row>
    <row r="39" spans="1:12" s="424" customFormat="1" ht="21.95" customHeight="1">
      <c r="A39" s="827">
        <v>34</v>
      </c>
      <c r="B39" s="426" t="s">
        <v>551</v>
      </c>
      <c r="C39" s="426"/>
      <c r="D39" s="828" t="s">
        <v>552</v>
      </c>
      <c r="E39" s="829">
        <v>1440</v>
      </c>
      <c r="F39" s="829"/>
      <c r="G39" s="829"/>
      <c r="H39" s="427">
        <v>12450</v>
      </c>
      <c r="I39" s="427">
        <f t="shared" si="0"/>
        <v>17928000</v>
      </c>
      <c r="J39" s="427"/>
      <c r="K39" s="427"/>
      <c r="L39" s="830"/>
    </row>
    <row r="40" spans="1:12" s="424" customFormat="1" ht="21.95" customHeight="1">
      <c r="A40" s="827">
        <v>35</v>
      </c>
      <c r="B40" s="832" t="s">
        <v>553</v>
      </c>
      <c r="C40" s="833" t="s">
        <v>554</v>
      </c>
      <c r="D40" s="827" t="s">
        <v>55</v>
      </c>
      <c r="E40" s="827">
        <v>100</v>
      </c>
      <c r="F40" s="827"/>
      <c r="G40" s="827"/>
      <c r="H40" s="834">
        <v>26000</v>
      </c>
      <c r="I40" s="427">
        <f t="shared" si="0"/>
        <v>2600000</v>
      </c>
      <c r="J40" s="427"/>
      <c r="K40" s="427"/>
      <c r="L40" s="830"/>
    </row>
    <row r="41" spans="1:12" s="424" customFormat="1" ht="21.95" customHeight="1">
      <c r="A41" s="827">
        <v>36</v>
      </c>
      <c r="B41" s="832" t="s">
        <v>555</v>
      </c>
      <c r="C41" s="833" t="s">
        <v>556</v>
      </c>
      <c r="D41" s="827" t="s">
        <v>55</v>
      </c>
      <c r="E41" s="827">
        <v>100</v>
      </c>
      <c r="F41" s="827"/>
      <c r="G41" s="827"/>
      <c r="H41" s="834">
        <v>145000</v>
      </c>
      <c r="I41" s="427">
        <f t="shared" si="0"/>
        <v>14500000</v>
      </c>
      <c r="J41" s="427"/>
      <c r="K41" s="427"/>
      <c r="L41" s="830"/>
    </row>
    <row r="42" spans="1:12" s="424" customFormat="1" ht="21.95" customHeight="1">
      <c r="A42" s="827">
        <v>37</v>
      </c>
      <c r="B42" s="426" t="s">
        <v>557</v>
      </c>
      <c r="C42" s="426" t="s">
        <v>558</v>
      </c>
      <c r="D42" s="828" t="s">
        <v>54</v>
      </c>
      <c r="E42" s="829">
        <v>2</v>
      </c>
      <c r="F42" s="829"/>
      <c r="G42" s="829"/>
      <c r="H42" s="427">
        <v>699000</v>
      </c>
      <c r="I42" s="427">
        <f t="shared" si="0"/>
        <v>1398000</v>
      </c>
      <c r="J42" s="427"/>
      <c r="K42" s="427"/>
      <c r="L42" s="830"/>
    </row>
    <row r="43" spans="1:12" s="424" customFormat="1" ht="21.95" customHeight="1">
      <c r="A43" s="827">
        <v>38</v>
      </c>
      <c r="B43" s="426" t="s">
        <v>557</v>
      </c>
      <c r="C43" s="426" t="s">
        <v>559</v>
      </c>
      <c r="D43" s="828" t="s">
        <v>54</v>
      </c>
      <c r="E43" s="829">
        <v>4</v>
      </c>
      <c r="F43" s="829"/>
      <c r="G43" s="829"/>
      <c r="H43" s="427">
        <v>920000</v>
      </c>
      <c r="I43" s="427">
        <f t="shared" si="0"/>
        <v>3680000</v>
      </c>
      <c r="J43" s="427"/>
      <c r="K43" s="427"/>
      <c r="L43" s="830"/>
    </row>
    <row r="44" spans="1:12" s="424" customFormat="1" ht="21.95" customHeight="1">
      <c r="A44" s="827">
        <v>39</v>
      </c>
      <c r="B44" s="426" t="s">
        <v>560</v>
      </c>
      <c r="C44" s="833" t="s">
        <v>199</v>
      </c>
      <c r="D44" s="828" t="s">
        <v>55</v>
      </c>
      <c r="E44" s="829">
        <v>30</v>
      </c>
      <c r="F44" s="829"/>
      <c r="G44" s="829"/>
      <c r="H44" s="427">
        <v>900000</v>
      </c>
      <c r="I44" s="427">
        <f t="shared" si="0"/>
        <v>27000000</v>
      </c>
      <c r="J44" s="427"/>
      <c r="K44" s="427"/>
      <c r="L44" s="830"/>
    </row>
    <row r="45" spans="1:12" s="424" customFormat="1" ht="21.95" customHeight="1">
      <c r="A45" s="827">
        <v>40</v>
      </c>
      <c r="B45" s="426" t="s">
        <v>561</v>
      </c>
      <c r="C45" s="835" t="s">
        <v>562</v>
      </c>
      <c r="D45" s="828" t="s">
        <v>55</v>
      </c>
      <c r="E45" s="829">
        <v>100</v>
      </c>
      <c r="F45" s="829"/>
      <c r="G45" s="829"/>
      <c r="H45" s="427">
        <v>55000</v>
      </c>
      <c r="I45" s="427">
        <f t="shared" si="0"/>
        <v>5500000</v>
      </c>
      <c r="J45" s="427"/>
      <c r="K45" s="427"/>
      <c r="L45" s="830"/>
    </row>
    <row r="46" spans="1:12" s="424" customFormat="1" ht="21.95" customHeight="1">
      <c r="A46" s="827">
        <v>41</v>
      </c>
      <c r="B46" s="426" t="s">
        <v>721</v>
      </c>
      <c r="C46" s="835" t="s">
        <v>722</v>
      </c>
      <c r="D46" s="828" t="s">
        <v>55</v>
      </c>
      <c r="E46" s="829">
        <v>100</v>
      </c>
      <c r="F46" s="829"/>
      <c r="G46" s="829"/>
      <c r="H46" s="427">
        <v>120000</v>
      </c>
      <c r="I46" s="427">
        <f t="shared" si="0"/>
        <v>12000000</v>
      </c>
      <c r="J46" s="427"/>
      <c r="K46" s="427"/>
      <c r="L46" s="830"/>
    </row>
    <row r="47" spans="1:12" s="424" customFormat="1" ht="21.95" customHeight="1">
      <c r="A47" s="827">
        <v>42</v>
      </c>
      <c r="B47" s="426" t="s">
        <v>723</v>
      </c>
      <c r="C47" s="835" t="s">
        <v>514</v>
      </c>
      <c r="D47" s="828" t="s">
        <v>55</v>
      </c>
      <c r="E47" s="829">
        <v>1</v>
      </c>
      <c r="F47" s="829"/>
      <c r="G47" s="829"/>
      <c r="H47" s="427">
        <v>1200000</v>
      </c>
      <c r="I47" s="427">
        <f t="shared" si="0"/>
        <v>1200000</v>
      </c>
      <c r="J47" s="427"/>
      <c r="K47" s="427"/>
      <c r="L47" s="830"/>
    </row>
    <row r="48" spans="1:12" s="424" customFormat="1" ht="21.95" customHeight="1">
      <c r="A48" s="827">
        <v>43</v>
      </c>
      <c r="B48" s="426" t="s">
        <v>761</v>
      </c>
      <c r="C48" s="835" t="s">
        <v>760</v>
      </c>
      <c r="D48" s="828" t="s">
        <v>55</v>
      </c>
      <c r="E48" s="829">
        <v>1</v>
      </c>
      <c r="F48" s="829"/>
      <c r="G48" s="829"/>
      <c r="H48" s="427">
        <v>12000000</v>
      </c>
      <c r="I48" s="427">
        <f t="shared" si="0"/>
        <v>12000000</v>
      </c>
      <c r="J48" s="427"/>
      <c r="K48" s="427"/>
      <c r="L48" s="830"/>
    </row>
    <row r="49" spans="1:12" s="424" customFormat="1" ht="21.95" customHeight="1">
      <c r="A49" s="827">
        <v>44</v>
      </c>
      <c r="B49" s="426" t="s">
        <v>762</v>
      </c>
      <c r="C49" s="835" t="s">
        <v>763</v>
      </c>
      <c r="D49" s="828" t="s">
        <v>55</v>
      </c>
      <c r="E49" s="829">
        <v>1</v>
      </c>
      <c r="F49" s="829"/>
      <c r="G49" s="829"/>
      <c r="H49" s="427">
        <v>3500000</v>
      </c>
      <c r="I49" s="427">
        <f t="shared" si="0"/>
        <v>3500000</v>
      </c>
      <c r="J49" s="427"/>
      <c r="K49" s="427"/>
      <c r="L49" s="830"/>
    </row>
    <row r="50" spans="1:12" s="424" customFormat="1" ht="21.95" customHeight="1">
      <c r="A50" s="827">
        <v>45</v>
      </c>
      <c r="B50" s="426" t="s">
        <v>764</v>
      </c>
      <c r="C50" s="835" t="s">
        <v>765</v>
      </c>
      <c r="D50" s="828" t="s">
        <v>55</v>
      </c>
      <c r="E50" s="829">
        <v>2</v>
      </c>
      <c r="F50" s="829"/>
      <c r="G50" s="829"/>
      <c r="H50" s="427">
        <v>16000000</v>
      </c>
      <c r="I50" s="427">
        <f t="shared" si="0"/>
        <v>32000000</v>
      </c>
      <c r="J50" s="427"/>
      <c r="K50" s="427"/>
      <c r="L50" s="830"/>
    </row>
    <row r="51" spans="1:12" s="424" customFormat="1" ht="21.95" customHeight="1">
      <c r="A51" s="827">
        <v>46</v>
      </c>
      <c r="B51" s="426" t="s">
        <v>766</v>
      </c>
      <c r="C51" s="835" t="s">
        <v>765</v>
      </c>
      <c r="D51" s="828" t="s">
        <v>55</v>
      </c>
      <c r="E51" s="829">
        <v>2</v>
      </c>
      <c r="F51" s="829"/>
      <c r="G51" s="829"/>
      <c r="H51" s="427">
        <v>10500000</v>
      </c>
      <c r="I51" s="427">
        <f t="shared" si="0"/>
        <v>21000000</v>
      </c>
      <c r="J51" s="427"/>
      <c r="K51" s="427"/>
      <c r="L51" s="830"/>
    </row>
    <row r="52" spans="1:12" s="424" customFormat="1" ht="21.95" customHeight="1">
      <c r="A52" s="827">
        <v>47</v>
      </c>
      <c r="B52" s="426" t="s">
        <v>563</v>
      </c>
      <c r="C52" s="426" t="s">
        <v>514</v>
      </c>
      <c r="D52" s="828" t="s">
        <v>55</v>
      </c>
      <c r="E52" s="829">
        <v>50</v>
      </c>
      <c r="F52" s="829"/>
      <c r="G52" s="829"/>
      <c r="H52" s="427">
        <v>100000</v>
      </c>
      <c r="I52" s="427">
        <f t="shared" si="0"/>
        <v>5000000</v>
      </c>
      <c r="J52" s="427"/>
      <c r="K52" s="427"/>
      <c r="L52" s="830"/>
    </row>
    <row r="53" spans="1:12" s="424" customFormat="1" ht="21.95" customHeight="1">
      <c r="A53" s="827">
        <v>48</v>
      </c>
      <c r="B53" s="426" t="s">
        <v>564</v>
      </c>
      <c r="C53" s="426" t="s">
        <v>514</v>
      </c>
      <c r="D53" s="828" t="s">
        <v>55</v>
      </c>
      <c r="E53" s="829">
        <v>30</v>
      </c>
      <c r="F53" s="829"/>
      <c r="G53" s="829"/>
      <c r="H53" s="427">
        <v>150000</v>
      </c>
      <c r="I53" s="427">
        <f t="shared" si="0"/>
        <v>4500000</v>
      </c>
      <c r="J53" s="427"/>
      <c r="K53" s="427"/>
      <c r="L53" s="830"/>
    </row>
    <row r="54" spans="1:12" s="424" customFormat="1" ht="21.95" customHeight="1">
      <c r="A54" s="827">
        <v>49</v>
      </c>
      <c r="B54" s="836" t="s">
        <v>565</v>
      </c>
      <c r="C54" s="836" t="s">
        <v>566</v>
      </c>
      <c r="D54" s="837" t="s">
        <v>55</v>
      </c>
      <c r="E54" s="838">
        <v>30</v>
      </c>
      <c r="F54" s="838"/>
      <c r="G54" s="838"/>
      <c r="H54" s="839">
        <v>1500000</v>
      </c>
      <c r="I54" s="839">
        <f t="shared" si="0"/>
        <v>45000000</v>
      </c>
      <c r="J54" s="839"/>
      <c r="K54" s="839"/>
      <c r="L54" s="840"/>
    </row>
    <row r="55" spans="1:12" s="430" customFormat="1" ht="21.95" customHeight="1">
      <c r="A55" s="1026" t="s">
        <v>191</v>
      </c>
      <c r="B55" s="1026"/>
      <c r="C55" s="1026"/>
      <c r="D55" s="841"/>
      <c r="E55" s="842"/>
      <c r="F55" s="843"/>
      <c r="G55" s="843"/>
      <c r="H55" s="844"/>
      <c r="I55" s="429">
        <f>SUM(I6:I54)</f>
        <v>1077828000</v>
      </c>
      <c r="J55" s="845"/>
      <c r="K55" s="845"/>
      <c r="L55" s="846"/>
    </row>
    <row r="56" spans="1:12" s="430" customFormat="1" ht="21.95" customHeight="1">
      <c r="A56" s="1022" t="s">
        <v>767</v>
      </c>
      <c r="B56" s="1022"/>
      <c r="C56" s="1022"/>
      <c r="D56" s="1022"/>
      <c r="E56" s="1022"/>
      <c r="F56" s="1022"/>
      <c r="G56" s="1022"/>
      <c r="H56" s="1022"/>
      <c r="I56" s="1022"/>
      <c r="J56" s="1022"/>
      <c r="K56" s="1022"/>
      <c r="L56" s="1022"/>
    </row>
    <row r="57" spans="1:12" s="430" customFormat="1" ht="21.95" customHeight="1">
      <c r="A57" s="847"/>
      <c r="B57" s="848"/>
      <c r="C57" s="848"/>
      <c r="D57" s="849"/>
      <c r="E57" s="1023" t="s">
        <v>567</v>
      </c>
      <c r="F57" s="1023"/>
      <c r="G57" s="1023"/>
      <c r="H57" s="1023"/>
      <c r="I57" s="1023"/>
      <c r="J57" s="1023"/>
      <c r="K57" s="1023"/>
      <c r="L57" s="1023"/>
    </row>
    <row r="58" spans="1:12" s="430" customFormat="1" ht="21.95" customHeight="1">
      <c r="A58" s="850"/>
      <c r="B58" s="851" t="s">
        <v>205</v>
      </c>
      <c r="C58" s="851" t="s">
        <v>206</v>
      </c>
      <c r="D58" s="1024" t="s">
        <v>310</v>
      </c>
      <c r="E58" s="1024"/>
      <c r="F58" s="1024"/>
      <c r="G58" s="1024"/>
      <c r="H58" s="1024"/>
      <c r="I58" s="1025" t="s">
        <v>568</v>
      </c>
      <c r="J58" s="1025"/>
      <c r="K58" s="1025"/>
      <c r="L58" s="1025"/>
    </row>
    <row r="59" spans="1:12" s="430" customFormat="1" ht="21.95" customHeight="1">
      <c r="A59" s="852"/>
      <c r="B59" s="852"/>
      <c r="C59" s="852"/>
      <c r="D59" s="853"/>
      <c r="E59" s="852"/>
      <c r="F59" s="852"/>
      <c r="G59" s="852"/>
      <c r="H59" s="852"/>
      <c r="I59" s="854"/>
      <c r="J59" s="855">
        <v>42000</v>
      </c>
      <c r="K59" s="855" t="e">
        <f>J59*#REF!</f>
        <v>#REF!</v>
      </c>
      <c r="L59" s="856"/>
    </row>
    <row r="60" spans="1:12" s="430" customFormat="1" ht="21.95" customHeight="1">
      <c r="A60" s="852"/>
      <c r="B60" s="852"/>
      <c r="C60" s="852"/>
      <c r="D60" s="853"/>
      <c r="E60" s="852"/>
      <c r="F60" s="852"/>
      <c r="G60" s="852"/>
      <c r="H60" s="852"/>
      <c r="I60" s="854"/>
      <c r="J60" s="855">
        <v>48000</v>
      </c>
      <c r="K60" s="855" t="e">
        <f>J60*#REF!</f>
        <v>#REF!</v>
      </c>
      <c r="L60" s="856"/>
    </row>
    <row r="61" spans="1:12" s="430" customFormat="1" ht="21.95" customHeight="1">
      <c r="A61" s="852"/>
      <c r="B61" s="852"/>
      <c r="C61" s="852"/>
      <c r="D61" s="853"/>
      <c r="E61" s="852"/>
      <c r="F61" s="852"/>
      <c r="G61" s="852"/>
      <c r="H61" s="852"/>
      <c r="I61" s="854"/>
      <c r="J61" s="855"/>
      <c r="K61" s="855"/>
      <c r="L61" s="856"/>
    </row>
    <row r="62" spans="1:12" s="430" customFormat="1" ht="21.95" customHeight="1">
      <c r="A62" s="852"/>
      <c r="B62" s="852"/>
      <c r="C62" s="852"/>
      <c r="D62" s="1019" t="s">
        <v>150</v>
      </c>
      <c r="E62" s="1019"/>
      <c r="F62" s="1019"/>
      <c r="G62" s="1019"/>
      <c r="H62" s="1019"/>
      <c r="I62" s="1019" t="s">
        <v>126</v>
      </c>
      <c r="J62" s="1019"/>
      <c r="K62" s="1019"/>
      <c r="L62" s="1019"/>
    </row>
    <row r="63" spans="1:12" s="430" customFormat="1" ht="21.95" customHeight="1">
      <c r="A63" s="431"/>
      <c r="B63" s="431"/>
      <c r="C63" s="431"/>
      <c r="D63" s="432"/>
      <c r="E63" s="431"/>
      <c r="F63" s="1020"/>
      <c r="G63" s="1020"/>
      <c r="H63" s="1020"/>
      <c r="I63" s="1020"/>
      <c r="J63" s="419">
        <v>55000</v>
      </c>
      <c r="K63" s="419" t="e">
        <f>J63*#REF!</f>
        <v>#REF!</v>
      </c>
      <c r="L63" s="433"/>
    </row>
    <row r="64" spans="1:12" s="436" customFormat="1" ht="21.95" customHeight="1">
      <c r="A64" s="434"/>
      <c r="B64" s="435"/>
      <c r="C64" s="434"/>
      <c r="D64" s="1021"/>
      <c r="E64" s="1021"/>
      <c r="F64" s="1021"/>
      <c r="G64" s="1021"/>
      <c r="H64" s="1021"/>
      <c r="I64" s="1021"/>
    </row>
    <row r="65" spans="1:9" s="430" customFormat="1" ht="21.95" customHeight="1">
      <c r="A65" s="437"/>
      <c r="B65" s="437"/>
      <c r="C65" s="437"/>
      <c r="D65" s="438"/>
      <c r="E65" s="437"/>
      <c r="F65" s="437"/>
      <c r="G65" s="437"/>
      <c r="H65" s="437"/>
      <c r="I65" s="439"/>
    </row>
    <row r="66" spans="1:9" s="430" customFormat="1" ht="21.95" customHeight="1">
      <c r="D66" s="440"/>
      <c r="I66" s="441"/>
    </row>
    <row r="67" spans="1:9" s="430" customFormat="1" ht="21.95" customHeight="1">
      <c r="D67" s="440"/>
      <c r="I67" s="441"/>
    </row>
    <row r="68" spans="1:9" s="430" customFormat="1" ht="15" customHeight="1">
      <c r="D68" s="440"/>
      <c r="I68" s="441"/>
    </row>
    <row r="69" spans="1:9" s="430" customFormat="1" ht="15" customHeight="1">
      <c r="D69" s="440"/>
      <c r="I69" s="441"/>
    </row>
    <row r="70" spans="1:9" s="430" customFormat="1" ht="15" customHeight="1">
      <c r="D70" s="440"/>
      <c r="I70" s="441"/>
    </row>
    <row r="71" spans="1:9" s="430" customFormat="1" ht="15" customHeight="1">
      <c r="D71" s="440"/>
      <c r="I71" s="441"/>
    </row>
    <row r="72" spans="1:9" s="430" customFormat="1" ht="15" customHeight="1">
      <c r="D72" s="440"/>
      <c r="I72" s="441"/>
    </row>
    <row r="73" spans="1:9" s="430" customFormat="1" ht="15" customHeight="1">
      <c r="D73" s="440"/>
      <c r="I73" s="441"/>
    </row>
    <row r="74" spans="1:9" s="430" customFormat="1" ht="15" customHeight="1">
      <c r="D74" s="440"/>
      <c r="I74" s="441"/>
    </row>
  </sheetData>
  <mergeCells count="13">
    <mergeCell ref="A55:C55"/>
    <mergeCell ref="A3:L3"/>
    <mergeCell ref="A1:B1"/>
    <mergeCell ref="A2:B2"/>
    <mergeCell ref="C2:L2"/>
    <mergeCell ref="D62:H62"/>
    <mergeCell ref="I62:L62"/>
    <mergeCell ref="F63:I63"/>
    <mergeCell ref="D64:I64"/>
    <mergeCell ref="A56:L56"/>
    <mergeCell ref="E57:L57"/>
    <mergeCell ref="D58:H58"/>
    <mergeCell ref="I58:L58"/>
  </mergeCells>
  <pageMargins left="1" right="0.2" top="0.5" bottom="0.5" header="0.18" footer="0.3"/>
  <pageSetup firstPageNumber="50" orientation="portrait" useFirstPageNumber="1" horizontalDpi="4294967295" verticalDpi="4294967295"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view="pageBreakPreview" topLeftCell="A4" zoomScale="95" zoomScaleNormal="100" zoomScaleSheetLayoutView="95" workbookViewId="0">
      <selection activeCell="C19" sqref="C19"/>
    </sheetView>
  </sheetViews>
  <sheetFormatPr defaultRowHeight="17.25"/>
  <cols>
    <col min="1" max="1" width="4.875" style="459" customWidth="1"/>
    <col min="2" max="2" width="28.875" style="459" customWidth="1"/>
    <col min="3" max="3" width="14.75" style="459" customWidth="1"/>
    <col min="4" max="4" width="7.125" style="459" customWidth="1"/>
    <col min="5" max="5" width="6.875" style="459" customWidth="1"/>
    <col min="6" max="6" width="8.5" style="459" customWidth="1"/>
    <col min="7" max="8" width="7.5" style="459" customWidth="1"/>
    <col min="9" max="9" width="10.375" style="472" customWidth="1"/>
    <col min="10" max="10" width="11.25" style="472" customWidth="1"/>
    <col min="11" max="11" width="16.375" style="473" customWidth="1"/>
    <col min="12" max="12" width="10.25" style="459" customWidth="1"/>
    <col min="13" max="257" width="9" style="459"/>
    <col min="258" max="258" width="4.875" style="459" customWidth="1"/>
    <col min="259" max="259" width="28" style="459" customWidth="1"/>
    <col min="260" max="260" width="20.625" style="459" customWidth="1"/>
    <col min="261" max="261" width="5.25" style="459" customWidth="1"/>
    <col min="262" max="262" width="6.875" style="459" customWidth="1"/>
    <col min="263" max="263" width="9.25" style="459" customWidth="1"/>
    <col min="264" max="264" width="8.5" style="459" customWidth="1"/>
    <col min="265" max="265" width="8.75" style="459" customWidth="1"/>
    <col min="266" max="266" width="10.375" style="459" customWidth="1"/>
    <col min="267" max="267" width="19.875" style="459" customWidth="1"/>
    <col min="268" max="268" width="10.25" style="459" customWidth="1"/>
    <col min="269" max="513" width="9" style="459"/>
    <col min="514" max="514" width="4.875" style="459" customWidth="1"/>
    <col min="515" max="515" width="28" style="459" customWidth="1"/>
    <col min="516" max="516" width="20.625" style="459" customWidth="1"/>
    <col min="517" max="517" width="5.25" style="459" customWidth="1"/>
    <col min="518" max="518" width="6.875" style="459" customWidth="1"/>
    <col min="519" max="519" width="9.25" style="459" customWidth="1"/>
    <col min="520" max="520" width="8.5" style="459" customWidth="1"/>
    <col min="521" max="521" width="8.75" style="459" customWidth="1"/>
    <col min="522" max="522" width="10.375" style="459" customWidth="1"/>
    <col min="523" max="523" width="19.875" style="459" customWidth="1"/>
    <col min="524" max="524" width="10.25" style="459" customWidth="1"/>
    <col min="525" max="769" width="9" style="459"/>
    <col min="770" max="770" width="4.875" style="459" customWidth="1"/>
    <col min="771" max="771" width="28" style="459" customWidth="1"/>
    <col min="772" max="772" width="20.625" style="459" customWidth="1"/>
    <col min="773" max="773" width="5.25" style="459" customWidth="1"/>
    <col min="774" max="774" width="6.875" style="459" customWidth="1"/>
    <col min="775" max="775" width="9.25" style="459" customWidth="1"/>
    <col min="776" max="776" width="8.5" style="459" customWidth="1"/>
    <col min="777" max="777" width="8.75" style="459" customWidth="1"/>
    <col min="778" max="778" width="10.375" style="459" customWidth="1"/>
    <col min="779" max="779" width="19.875" style="459" customWidth="1"/>
    <col min="780" max="780" width="10.25" style="459" customWidth="1"/>
    <col min="781" max="1025" width="9" style="459"/>
    <col min="1026" max="1026" width="4.875" style="459" customWidth="1"/>
    <col min="1027" max="1027" width="28" style="459" customWidth="1"/>
    <col min="1028" max="1028" width="20.625" style="459" customWidth="1"/>
    <col min="1029" max="1029" width="5.25" style="459" customWidth="1"/>
    <col min="1030" max="1030" width="6.875" style="459" customWidth="1"/>
    <col min="1031" max="1031" width="9.25" style="459" customWidth="1"/>
    <col min="1032" max="1032" width="8.5" style="459" customWidth="1"/>
    <col min="1033" max="1033" width="8.75" style="459" customWidth="1"/>
    <col min="1034" max="1034" width="10.375" style="459" customWidth="1"/>
    <col min="1035" max="1035" width="19.875" style="459" customWidth="1"/>
    <col min="1036" max="1036" width="10.25" style="459" customWidth="1"/>
    <col min="1037" max="1281" width="9" style="459"/>
    <col min="1282" max="1282" width="4.875" style="459" customWidth="1"/>
    <col min="1283" max="1283" width="28" style="459" customWidth="1"/>
    <col min="1284" max="1284" width="20.625" style="459" customWidth="1"/>
    <col min="1285" max="1285" width="5.25" style="459" customWidth="1"/>
    <col min="1286" max="1286" width="6.875" style="459" customWidth="1"/>
    <col min="1287" max="1287" width="9.25" style="459" customWidth="1"/>
    <col min="1288" max="1288" width="8.5" style="459" customWidth="1"/>
    <col min="1289" max="1289" width="8.75" style="459" customWidth="1"/>
    <col min="1290" max="1290" width="10.375" style="459" customWidth="1"/>
    <col min="1291" max="1291" width="19.875" style="459" customWidth="1"/>
    <col min="1292" max="1292" width="10.25" style="459" customWidth="1"/>
    <col min="1293" max="1537" width="9" style="459"/>
    <col min="1538" max="1538" width="4.875" style="459" customWidth="1"/>
    <col min="1539" max="1539" width="28" style="459" customWidth="1"/>
    <col min="1540" max="1540" width="20.625" style="459" customWidth="1"/>
    <col min="1541" max="1541" width="5.25" style="459" customWidth="1"/>
    <col min="1542" max="1542" width="6.875" style="459" customWidth="1"/>
    <col min="1543" max="1543" width="9.25" style="459" customWidth="1"/>
    <col min="1544" max="1544" width="8.5" style="459" customWidth="1"/>
    <col min="1545" max="1545" width="8.75" style="459" customWidth="1"/>
    <col min="1546" max="1546" width="10.375" style="459" customWidth="1"/>
    <col min="1547" max="1547" width="19.875" style="459" customWidth="1"/>
    <col min="1548" max="1548" width="10.25" style="459" customWidth="1"/>
    <col min="1549" max="1793" width="9" style="459"/>
    <col min="1794" max="1794" width="4.875" style="459" customWidth="1"/>
    <col min="1795" max="1795" width="28" style="459" customWidth="1"/>
    <col min="1796" max="1796" width="20.625" style="459" customWidth="1"/>
    <col min="1797" max="1797" width="5.25" style="459" customWidth="1"/>
    <col min="1798" max="1798" width="6.875" style="459" customWidth="1"/>
    <col min="1799" max="1799" width="9.25" style="459" customWidth="1"/>
    <col min="1800" max="1800" width="8.5" style="459" customWidth="1"/>
    <col min="1801" max="1801" width="8.75" style="459" customWidth="1"/>
    <col min="1802" max="1802" width="10.375" style="459" customWidth="1"/>
    <col min="1803" max="1803" width="19.875" style="459" customWidth="1"/>
    <col min="1804" max="1804" width="10.25" style="459" customWidth="1"/>
    <col min="1805" max="2049" width="9" style="459"/>
    <col min="2050" max="2050" width="4.875" style="459" customWidth="1"/>
    <col min="2051" max="2051" width="28" style="459" customWidth="1"/>
    <col min="2052" max="2052" width="20.625" style="459" customWidth="1"/>
    <col min="2053" max="2053" width="5.25" style="459" customWidth="1"/>
    <col min="2054" max="2054" width="6.875" style="459" customWidth="1"/>
    <col min="2055" max="2055" width="9.25" style="459" customWidth="1"/>
    <col min="2056" max="2056" width="8.5" style="459" customWidth="1"/>
    <col min="2057" max="2057" width="8.75" style="459" customWidth="1"/>
    <col min="2058" max="2058" width="10.375" style="459" customWidth="1"/>
    <col min="2059" max="2059" width="19.875" style="459" customWidth="1"/>
    <col min="2060" max="2060" width="10.25" style="459" customWidth="1"/>
    <col min="2061" max="2305" width="9" style="459"/>
    <col min="2306" max="2306" width="4.875" style="459" customWidth="1"/>
    <col min="2307" max="2307" width="28" style="459" customWidth="1"/>
    <col min="2308" max="2308" width="20.625" style="459" customWidth="1"/>
    <col min="2309" max="2309" width="5.25" style="459" customWidth="1"/>
    <col min="2310" max="2310" width="6.875" style="459" customWidth="1"/>
    <col min="2311" max="2311" width="9.25" style="459" customWidth="1"/>
    <col min="2312" max="2312" width="8.5" style="459" customWidth="1"/>
    <col min="2313" max="2313" width="8.75" style="459" customWidth="1"/>
    <col min="2314" max="2314" width="10.375" style="459" customWidth="1"/>
    <col min="2315" max="2315" width="19.875" style="459" customWidth="1"/>
    <col min="2316" max="2316" width="10.25" style="459" customWidth="1"/>
    <col min="2317" max="2561" width="9" style="459"/>
    <col min="2562" max="2562" width="4.875" style="459" customWidth="1"/>
    <col min="2563" max="2563" width="28" style="459" customWidth="1"/>
    <col min="2564" max="2564" width="20.625" style="459" customWidth="1"/>
    <col min="2565" max="2565" width="5.25" style="459" customWidth="1"/>
    <col min="2566" max="2566" width="6.875" style="459" customWidth="1"/>
    <col min="2567" max="2567" width="9.25" style="459" customWidth="1"/>
    <col min="2568" max="2568" width="8.5" style="459" customWidth="1"/>
    <col min="2569" max="2569" width="8.75" style="459" customWidth="1"/>
    <col min="2570" max="2570" width="10.375" style="459" customWidth="1"/>
    <col min="2571" max="2571" width="19.875" style="459" customWidth="1"/>
    <col min="2572" max="2572" width="10.25" style="459" customWidth="1"/>
    <col min="2573" max="2817" width="9" style="459"/>
    <col min="2818" max="2818" width="4.875" style="459" customWidth="1"/>
    <col min="2819" max="2819" width="28" style="459" customWidth="1"/>
    <col min="2820" max="2820" width="20.625" style="459" customWidth="1"/>
    <col min="2821" max="2821" width="5.25" style="459" customWidth="1"/>
    <col min="2822" max="2822" width="6.875" style="459" customWidth="1"/>
    <col min="2823" max="2823" width="9.25" style="459" customWidth="1"/>
    <col min="2824" max="2824" width="8.5" style="459" customWidth="1"/>
    <col min="2825" max="2825" width="8.75" style="459" customWidth="1"/>
    <col min="2826" max="2826" width="10.375" style="459" customWidth="1"/>
    <col min="2827" max="2827" width="19.875" style="459" customWidth="1"/>
    <col min="2828" max="2828" width="10.25" style="459" customWidth="1"/>
    <col min="2829" max="3073" width="9" style="459"/>
    <col min="3074" max="3074" width="4.875" style="459" customWidth="1"/>
    <col min="3075" max="3075" width="28" style="459" customWidth="1"/>
    <col min="3076" max="3076" width="20.625" style="459" customWidth="1"/>
    <col min="3077" max="3077" width="5.25" style="459" customWidth="1"/>
    <col min="3078" max="3078" width="6.875" style="459" customWidth="1"/>
    <col min="3079" max="3079" width="9.25" style="459" customWidth="1"/>
    <col min="3080" max="3080" width="8.5" style="459" customWidth="1"/>
    <col min="3081" max="3081" width="8.75" style="459" customWidth="1"/>
    <col min="3082" max="3082" width="10.375" style="459" customWidth="1"/>
    <col min="3083" max="3083" width="19.875" style="459" customWidth="1"/>
    <col min="3084" max="3084" width="10.25" style="459" customWidth="1"/>
    <col min="3085" max="3329" width="9" style="459"/>
    <col min="3330" max="3330" width="4.875" style="459" customWidth="1"/>
    <col min="3331" max="3331" width="28" style="459" customWidth="1"/>
    <col min="3332" max="3332" width="20.625" style="459" customWidth="1"/>
    <col min="3333" max="3333" width="5.25" style="459" customWidth="1"/>
    <col min="3334" max="3334" width="6.875" style="459" customWidth="1"/>
    <col min="3335" max="3335" width="9.25" style="459" customWidth="1"/>
    <col min="3336" max="3336" width="8.5" style="459" customWidth="1"/>
    <col min="3337" max="3337" width="8.75" style="459" customWidth="1"/>
    <col min="3338" max="3338" width="10.375" style="459" customWidth="1"/>
    <col min="3339" max="3339" width="19.875" style="459" customWidth="1"/>
    <col min="3340" max="3340" width="10.25" style="459" customWidth="1"/>
    <col min="3341" max="3585" width="9" style="459"/>
    <col min="3586" max="3586" width="4.875" style="459" customWidth="1"/>
    <col min="3587" max="3587" width="28" style="459" customWidth="1"/>
    <col min="3588" max="3588" width="20.625" style="459" customWidth="1"/>
    <col min="3589" max="3589" width="5.25" style="459" customWidth="1"/>
    <col min="3590" max="3590" width="6.875" style="459" customWidth="1"/>
    <col min="3591" max="3591" width="9.25" style="459" customWidth="1"/>
    <col min="3592" max="3592" width="8.5" style="459" customWidth="1"/>
    <col min="3593" max="3593" width="8.75" style="459" customWidth="1"/>
    <col min="3594" max="3594" width="10.375" style="459" customWidth="1"/>
    <col min="3595" max="3595" width="19.875" style="459" customWidth="1"/>
    <col min="3596" max="3596" width="10.25" style="459" customWidth="1"/>
    <col min="3597" max="3841" width="9" style="459"/>
    <col min="3842" max="3842" width="4.875" style="459" customWidth="1"/>
    <col min="3843" max="3843" width="28" style="459" customWidth="1"/>
    <col min="3844" max="3844" width="20.625" style="459" customWidth="1"/>
    <col min="3845" max="3845" width="5.25" style="459" customWidth="1"/>
    <col min="3846" max="3846" width="6.875" style="459" customWidth="1"/>
    <col min="3847" max="3847" width="9.25" style="459" customWidth="1"/>
    <col min="3848" max="3848" width="8.5" style="459" customWidth="1"/>
    <col min="3849" max="3849" width="8.75" style="459" customWidth="1"/>
    <col min="3850" max="3850" width="10.375" style="459" customWidth="1"/>
    <col min="3851" max="3851" width="19.875" style="459" customWidth="1"/>
    <col min="3852" max="3852" width="10.25" style="459" customWidth="1"/>
    <col min="3853" max="4097" width="9" style="459"/>
    <col min="4098" max="4098" width="4.875" style="459" customWidth="1"/>
    <col min="4099" max="4099" width="28" style="459" customWidth="1"/>
    <col min="4100" max="4100" width="20.625" style="459" customWidth="1"/>
    <col min="4101" max="4101" width="5.25" style="459" customWidth="1"/>
    <col min="4102" max="4102" width="6.875" style="459" customWidth="1"/>
    <col min="4103" max="4103" width="9.25" style="459" customWidth="1"/>
    <col min="4104" max="4104" width="8.5" style="459" customWidth="1"/>
    <col min="4105" max="4105" width="8.75" style="459" customWidth="1"/>
    <col min="4106" max="4106" width="10.375" style="459" customWidth="1"/>
    <col min="4107" max="4107" width="19.875" style="459" customWidth="1"/>
    <col min="4108" max="4108" width="10.25" style="459" customWidth="1"/>
    <col min="4109" max="4353" width="9" style="459"/>
    <col min="4354" max="4354" width="4.875" style="459" customWidth="1"/>
    <col min="4355" max="4355" width="28" style="459" customWidth="1"/>
    <col min="4356" max="4356" width="20.625" style="459" customWidth="1"/>
    <col min="4357" max="4357" width="5.25" style="459" customWidth="1"/>
    <col min="4358" max="4358" width="6.875" style="459" customWidth="1"/>
    <col min="4359" max="4359" width="9.25" style="459" customWidth="1"/>
    <col min="4360" max="4360" width="8.5" style="459" customWidth="1"/>
    <col min="4361" max="4361" width="8.75" style="459" customWidth="1"/>
    <col min="4362" max="4362" width="10.375" style="459" customWidth="1"/>
    <col min="4363" max="4363" width="19.875" style="459" customWidth="1"/>
    <col min="4364" max="4364" width="10.25" style="459" customWidth="1"/>
    <col min="4365" max="4609" width="9" style="459"/>
    <col min="4610" max="4610" width="4.875" style="459" customWidth="1"/>
    <col min="4611" max="4611" width="28" style="459" customWidth="1"/>
    <col min="4612" max="4612" width="20.625" style="459" customWidth="1"/>
    <col min="4613" max="4613" width="5.25" style="459" customWidth="1"/>
    <col min="4614" max="4614" width="6.875" style="459" customWidth="1"/>
    <col min="4615" max="4615" width="9.25" style="459" customWidth="1"/>
    <col min="4616" max="4616" width="8.5" style="459" customWidth="1"/>
    <col min="4617" max="4617" width="8.75" style="459" customWidth="1"/>
    <col min="4618" max="4618" width="10.375" style="459" customWidth="1"/>
    <col min="4619" max="4619" width="19.875" style="459" customWidth="1"/>
    <col min="4620" max="4620" width="10.25" style="459" customWidth="1"/>
    <col min="4621" max="4865" width="9" style="459"/>
    <col min="4866" max="4866" width="4.875" style="459" customWidth="1"/>
    <col min="4867" max="4867" width="28" style="459" customWidth="1"/>
    <col min="4868" max="4868" width="20.625" style="459" customWidth="1"/>
    <col min="4869" max="4869" width="5.25" style="459" customWidth="1"/>
    <col min="4870" max="4870" width="6.875" style="459" customWidth="1"/>
    <col min="4871" max="4871" width="9.25" style="459" customWidth="1"/>
    <col min="4872" max="4872" width="8.5" style="459" customWidth="1"/>
    <col min="4873" max="4873" width="8.75" style="459" customWidth="1"/>
    <col min="4874" max="4874" width="10.375" style="459" customWidth="1"/>
    <col min="4875" max="4875" width="19.875" style="459" customWidth="1"/>
    <col min="4876" max="4876" width="10.25" style="459" customWidth="1"/>
    <col min="4877" max="5121" width="9" style="459"/>
    <col min="5122" max="5122" width="4.875" style="459" customWidth="1"/>
    <col min="5123" max="5123" width="28" style="459" customWidth="1"/>
    <col min="5124" max="5124" width="20.625" style="459" customWidth="1"/>
    <col min="5125" max="5125" width="5.25" style="459" customWidth="1"/>
    <col min="5126" max="5126" width="6.875" style="459" customWidth="1"/>
    <col min="5127" max="5127" width="9.25" style="459" customWidth="1"/>
    <col min="5128" max="5128" width="8.5" style="459" customWidth="1"/>
    <col min="5129" max="5129" width="8.75" style="459" customWidth="1"/>
    <col min="5130" max="5130" width="10.375" style="459" customWidth="1"/>
    <col min="5131" max="5131" width="19.875" style="459" customWidth="1"/>
    <col min="5132" max="5132" width="10.25" style="459" customWidth="1"/>
    <col min="5133" max="5377" width="9" style="459"/>
    <col min="5378" max="5378" width="4.875" style="459" customWidth="1"/>
    <col min="5379" max="5379" width="28" style="459" customWidth="1"/>
    <col min="5380" max="5380" width="20.625" style="459" customWidth="1"/>
    <col min="5381" max="5381" width="5.25" style="459" customWidth="1"/>
    <col min="5382" max="5382" width="6.875" style="459" customWidth="1"/>
    <col min="5383" max="5383" width="9.25" style="459" customWidth="1"/>
    <col min="5384" max="5384" width="8.5" style="459" customWidth="1"/>
    <col min="5385" max="5385" width="8.75" style="459" customWidth="1"/>
    <col min="5386" max="5386" width="10.375" style="459" customWidth="1"/>
    <col min="5387" max="5387" width="19.875" style="459" customWidth="1"/>
    <col min="5388" max="5388" width="10.25" style="459" customWidth="1"/>
    <col min="5389" max="5633" width="9" style="459"/>
    <col min="5634" max="5634" width="4.875" style="459" customWidth="1"/>
    <col min="5635" max="5635" width="28" style="459" customWidth="1"/>
    <col min="5636" max="5636" width="20.625" style="459" customWidth="1"/>
    <col min="5637" max="5637" width="5.25" style="459" customWidth="1"/>
    <col min="5638" max="5638" width="6.875" style="459" customWidth="1"/>
    <col min="5639" max="5639" width="9.25" style="459" customWidth="1"/>
    <col min="5640" max="5640" width="8.5" style="459" customWidth="1"/>
    <col min="5641" max="5641" width="8.75" style="459" customWidth="1"/>
    <col min="5642" max="5642" width="10.375" style="459" customWidth="1"/>
    <col min="5643" max="5643" width="19.875" style="459" customWidth="1"/>
    <col min="5644" max="5644" width="10.25" style="459" customWidth="1"/>
    <col min="5645" max="5889" width="9" style="459"/>
    <col min="5890" max="5890" width="4.875" style="459" customWidth="1"/>
    <col min="5891" max="5891" width="28" style="459" customWidth="1"/>
    <col min="5892" max="5892" width="20.625" style="459" customWidth="1"/>
    <col min="5893" max="5893" width="5.25" style="459" customWidth="1"/>
    <col min="5894" max="5894" width="6.875" style="459" customWidth="1"/>
    <col min="5895" max="5895" width="9.25" style="459" customWidth="1"/>
    <col min="5896" max="5896" width="8.5" style="459" customWidth="1"/>
    <col min="5897" max="5897" width="8.75" style="459" customWidth="1"/>
    <col min="5898" max="5898" width="10.375" style="459" customWidth="1"/>
    <col min="5899" max="5899" width="19.875" style="459" customWidth="1"/>
    <col min="5900" max="5900" width="10.25" style="459" customWidth="1"/>
    <col min="5901" max="6145" width="9" style="459"/>
    <col min="6146" max="6146" width="4.875" style="459" customWidth="1"/>
    <col min="6147" max="6147" width="28" style="459" customWidth="1"/>
    <col min="6148" max="6148" width="20.625" style="459" customWidth="1"/>
    <col min="6149" max="6149" width="5.25" style="459" customWidth="1"/>
    <col min="6150" max="6150" width="6.875" style="459" customWidth="1"/>
    <col min="6151" max="6151" width="9.25" style="459" customWidth="1"/>
    <col min="6152" max="6152" width="8.5" style="459" customWidth="1"/>
    <col min="6153" max="6153" width="8.75" style="459" customWidth="1"/>
    <col min="6154" max="6154" width="10.375" style="459" customWidth="1"/>
    <col min="6155" max="6155" width="19.875" style="459" customWidth="1"/>
    <col min="6156" max="6156" width="10.25" style="459" customWidth="1"/>
    <col min="6157" max="6401" width="9" style="459"/>
    <col min="6402" max="6402" width="4.875" style="459" customWidth="1"/>
    <col min="6403" max="6403" width="28" style="459" customWidth="1"/>
    <col min="6404" max="6404" width="20.625" style="459" customWidth="1"/>
    <col min="6405" max="6405" width="5.25" style="459" customWidth="1"/>
    <col min="6406" max="6406" width="6.875" style="459" customWidth="1"/>
    <col min="6407" max="6407" width="9.25" style="459" customWidth="1"/>
    <col min="6408" max="6408" width="8.5" style="459" customWidth="1"/>
    <col min="6409" max="6409" width="8.75" style="459" customWidth="1"/>
    <col min="6410" max="6410" width="10.375" style="459" customWidth="1"/>
    <col min="6411" max="6411" width="19.875" style="459" customWidth="1"/>
    <col min="6412" max="6412" width="10.25" style="459" customWidth="1"/>
    <col min="6413" max="6657" width="9" style="459"/>
    <col min="6658" max="6658" width="4.875" style="459" customWidth="1"/>
    <col min="6659" max="6659" width="28" style="459" customWidth="1"/>
    <col min="6660" max="6660" width="20.625" style="459" customWidth="1"/>
    <col min="6661" max="6661" width="5.25" style="459" customWidth="1"/>
    <col min="6662" max="6662" width="6.875" style="459" customWidth="1"/>
    <col min="6663" max="6663" width="9.25" style="459" customWidth="1"/>
    <col min="6664" max="6664" width="8.5" style="459" customWidth="1"/>
    <col min="6665" max="6665" width="8.75" style="459" customWidth="1"/>
    <col min="6666" max="6666" width="10.375" style="459" customWidth="1"/>
    <col min="6667" max="6667" width="19.875" style="459" customWidth="1"/>
    <col min="6668" max="6668" width="10.25" style="459" customWidth="1"/>
    <col min="6669" max="6913" width="9" style="459"/>
    <col min="6914" max="6914" width="4.875" style="459" customWidth="1"/>
    <col min="6915" max="6915" width="28" style="459" customWidth="1"/>
    <col min="6916" max="6916" width="20.625" style="459" customWidth="1"/>
    <col min="6917" max="6917" width="5.25" style="459" customWidth="1"/>
    <col min="6918" max="6918" width="6.875" style="459" customWidth="1"/>
    <col min="6919" max="6919" width="9.25" style="459" customWidth="1"/>
    <col min="6920" max="6920" width="8.5" style="459" customWidth="1"/>
    <col min="6921" max="6921" width="8.75" style="459" customWidth="1"/>
    <col min="6922" max="6922" width="10.375" style="459" customWidth="1"/>
    <col min="6923" max="6923" width="19.875" style="459" customWidth="1"/>
    <col min="6924" max="6924" width="10.25" style="459" customWidth="1"/>
    <col min="6925" max="7169" width="9" style="459"/>
    <col min="7170" max="7170" width="4.875" style="459" customWidth="1"/>
    <col min="7171" max="7171" width="28" style="459" customWidth="1"/>
    <col min="7172" max="7172" width="20.625" style="459" customWidth="1"/>
    <col min="7173" max="7173" width="5.25" style="459" customWidth="1"/>
    <col min="7174" max="7174" width="6.875" style="459" customWidth="1"/>
    <col min="7175" max="7175" width="9.25" style="459" customWidth="1"/>
    <col min="7176" max="7176" width="8.5" style="459" customWidth="1"/>
    <col min="7177" max="7177" width="8.75" style="459" customWidth="1"/>
    <col min="7178" max="7178" width="10.375" style="459" customWidth="1"/>
    <col min="7179" max="7179" width="19.875" style="459" customWidth="1"/>
    <col min="7180" max="7180" width="10.25" style="459" customWidth="1"/>
    <col min="7181" max="7425" width="9" style="459"/>
    <col min="7426" max="7426" width="4.875" style="459" customWidth="1"/>
    <col min="7427" max="7427" width="28" style="459" customWidth="1"/>
    <col min="7428" max="7428" width="20.625" style="459" customWidth="1"/>
    <col min="7429" max="7429" width="5.25" style="459" customWidth="1"/>
    <col min="7430" max="7430" width="6.875" style="459" customWidth="1"/>
    <col min="7431" max="7431" width="9.25" style="459" customWidth="1"/>
    <col min="7432" max="7432" width="8.5" style="459" customWidth="1"/>
    <col min="7433" max="7433" width="8.75" style="459" customWidth="1"/>
    <col min="7434" max="7434" width="10.375" style="459" customWidth="1"/>
    <col min="7435" max="7435" width="19.875" style="459" customWidth="1"/>
    <col min="7436" max="7436" width="10.25" style="459" customWidth="1"/>
    <col min="7437" max="7681" width="9" style="459"/>
    <col min="7682" max="7682" width="4.875" style="459" customWidth="1"/>
    <col min="7683" max="7683" width="28" style="459" customWidth="1"/>
    <col min="7684" max="7684" width="20.625" style="459" customWidth="1"/>
    <col min="7685" max="7685" width="5.25" style="459" customWidth="1"/>
    <col min="7686" max="7686" width="6.875" style="459" customWidth="1"/>
    <col min="7687" max="7687" width="9.25" style="459" customWidth="1"/>
    <col min="7688" max="7688" width="8.5" style="459" customWidth="1"/>
    <col min="7689" max="7689" width="8.75" style="459" customWidth="1"/>
    <col min="7690" max="7690" width="10.375" style="459" customWidth="1"/>
    <col min="7691" max="7691" width="19.875" style="459" customWidth="1"/>
    <col min="7692" max="7692" width="10.25" style="459" customWidth="1"/>
    <col min="7693" max="7937" width="9" style="459"/>
    <col min="7938" max="7938" width="4.875" style="459" customWidth="1"/>
    <col min="7939" max="7939" width="28" style="459" customWidth="1"/>
    <col min="7940" max="7940" width="20.625" style="459" customWidth="1"/>
    <col min="7941" max="7941" width="5.25" style="459" customWidth="1"/>
    <col min="7942" max="7942" width="6.875" style="459" customWidth="1"/>
    <col min="7943" max="7943" width="9.25" style="459" customWidth="1"/>
    <col min="7944" max="7944" width="8.5" style="459" customWidth="1"/>
    <col min="7945" max="7945" width="8.75" style="459" customWidth="1"/>
    <col min="7946" max="7946" width="10.375" style="459" customWidth="1"/>
    <col min="7947" max="7947" width="19.875" style="459" customWidth="1"/>
    <col min="7948" max="7948" width="10.25" style="459" customWidth="1"/>
    <col min="7949" max="8193" width="9" style="459"/>
    <col min="8194" max="8194" width="4.875" style="459" customWidth="1"/>
    <col min="8195" max="8195" width="28" style="459" customWidth="1"/>
    <col min="8196" max="8196" width="20.625" style="459" customWidth="1"/>
    <col min="8197" max="8197" width="5.25" style="459" customWidth="1"/>
    <col min="8198" max="8198" width="6.875" style="459" customWidth="1"/>
    <col min="8199" max="8199" width="9.25" style="459" customWidth="1"/>
    <col min="8200" max="8200" width="8.5" style="459" customWidth="1"/>
    <col min="8201" max="8201" width="8.75" style="459" customWidth="1"/>
    <col min="8202" max="8202" width="10.375" style="459" customWidth="1"/>
    <col min="8203" max="8203" width="19.875" style="459" customWidth="1"/>
    <col min="8204" max="8204" width="10.25" style="459" customWidth="1"/>
    <col min="8205" max="8449" width="9" style="459"/>
    <col min="8450" max="8450" width="4.875" style="459" customWidth="1"/>
    <col min="8451" max="8451" width="28" style="459" customWidth="1"/>
    <col min="8452" max="8452" width="20.625" style="459" customWidth="1"/>
    <col min="8453" max="8453" width="5.25" style="459" customWidth="1"/>
    <col min="8454" max="8454" width="6.875" style="459" customWidth="1"/>
    <col min="8455" max="8455" width="9.25" style="459" customWidth="1"/>
    <col min="8456" max="8456" width="8.5" style="459" customWidth="1"/>
    <col min="8457" max="8457" width="8.75" style="459" customWidth="1"/>
    <col min="8458" max="8458" width="10.375" style="459" customWidth="1"/>
    <col min="8459" max="8459" width="19.875" style="459" customWidth="1"/>
    <col min="8460" max="8460" width="10.25" style="459" customWidth="1"/>
    <col min="8461" max="8705" width="9" style="459"/>
    <col min="8706" max="8706" width="4.875" style="459" customWidth="1"/>
    <col min="8707" max="8707" width="28" style="459" customWidth="1"/>
    <col min="8708" max="8708" width="20.625" style="459" customWidth="1"/>
    <col min="8709" max="8709" width="5.25" style="459" customWidth="1"/>
    <col min="8710" max="8710" width="6.875" style="459" customWidth="1"/>
    <col min="8711" max="8711" width="9.25" style="459" customWidth="1"/>
    <col min="8712" max="8712" width="8.5" style="459" customWidth="1"/>
    <col min="8713" max="8713" width="8.75" style="459" customWidth="1"/>
    <col min="8714" max="8714" width="10.375" style="459" customWidth="1"/>
    <col min="8715" max="8715" width="19.875" style="459" customWidth="1"/>
    <col min="8716" max="8716" width="10.25" style="459" customWidth="1"/>
    <col min="8717" max="8961" width="9" style="459"/>
    <col min="8962" max="8962" width="4.875" style="459" customWidth="1"/>
    <col min="8963" max="8963" width="28" style="459" customWidth="1"/>
    <col min="8964" max="8964" width="20.625" style="459" customWidth="1"/>
    <col min="8965" max="8965" width="5.25" style="459" customWidth="1"/>
    <col min="8966" max="8966" width="6.875" style="459" customWidth="1"/>
    <col min="8967" max="8967" width="9.25" style="459" customWidth="1"/>
    <col min="8968" max="8968" width="8.5" style="459" customWidth="1"/>
    <col min="8969" max="8969" width="8.75" style="459" customWidth="1"/>
    <col min="8970" max="8970" width="10.375" style="459" customWidth="1"/>
    <col min="8971" max="8971" width="19.875" style="459" customWidth="1"/>
    <col min="8972" max="8972" width="10.25" style="459" customWidth="1"/>
    <col min="8973" max="9217" width="9" style="459"/>
    <col min="9218" max="9218" width="4.875" style="459" customWidth="1"/>
    <col min="9219" max="9219" width="28" style="459" customWidth="1"/>
    <col min="9220" max="9220" width="20.625" style="459" customWidth="1"/>
    <col min="9221" max="9221" width="5.25" style="459" customWidth="1"/>
    <col min="9222" max="9222" width="6.875" style="459" customWidth="1"/>
    <col min="9223" max="9223" width="9.25" style="459" customWidth="1"/>
    <col min="9224" max="9224" width="8.5" style="459" customWidth="1"/>
    <col min="9225" max="9225" width="8.75" style="459" customWidth="1"/>
    <col min="9226" max="9226" width="10.375" style="459" customWidth="1"/>
    <col min="9227" max="9227" width="19.875" style="459" customWidth="1"/>
    <col min="9228" max="9228" width="10.25" style="459" customWidth="1"/>
    <col min="9229" max="9473" width="9" style="459"/>
    <col min="9474" max="9474" width="4.875" style="459" customWidth="1"/>
    <col min="9475" max="9475" width="28" style="459" customWidth="1"/>
    <col min="9476" max="9476" width="20.625" style="459" customWidth="1"/>
    <col min="9477" max="9477" width="5.25" style="459" customWidth="1"/>
    <col min="9478" max="9478" width="6.875" style="459" customWidth="1"/>
    <col min="9479" max="9479" width="9.25" style="459" customWidth="1"/>
    <col min="9480" max="9480" width="8.5" style="459" customWidth="1"/>
    <col min="9481" max="9481" width="8.75" style="459" customWidth="1"/>
    <col min="9482" max="9482" width="10.375" style="459" customWidth="1"/>
    <col min="9483" max="9483" width="19.875" style="459" customWidth="1"/>
    <col min="9484" max="9484" width="10.25" style="459" customWidth="1"/>
    <col min="9485" max="9729" width="9" style="459"/>
    <col min="9730" max="9730" width="4.875" style="459" customWidth="1"/>
    <col min="9731" max="9731" width="28" style="459" customWidth="1"/>
    <col min="9732" max="9732" width="20.625" style="459" customWidth="1"/>
    <col min="9733" max="9733" width="5.25" style="459" customWidth="1"/>
    <col min="9734" max="9734" width="6.875" style="459" customWidth="1"/>
    <col min="9735" max="9735" width="9.25" style="459" customWidth="1"/>
    <col min="9736" max="9736" width="8.5" style="459" customWidth="1"/>
    <col min="9737" max="9737" width="8.75" style="459" customWidth="1"/>
    <col min="9738" max="9738" width="10.375" style="459" customWidth="1"/>
    <col min="9739" max="9739" width="19.875" style="459" customWidth="1"/>
    <col min="9740" max="9740" width="10.25" style="459" customWidth="1"/>
    <col min="9741" max="9985" width="9" style="459"/>
    <col min="9986" max="9986" width="4.875" style="459" customWidth="1"/>
    <col min="9987" max="9987" width="28" style="459" customWidth="1"/>
    <col min="9988" max="9988" width="20.625" style="459" customWidth="1"/>
    <col min="9989" max="9989" width="5.25" style="459" customWidth="1"/>
    <col min="9990" max="9990" width="6.875" style="459" customWidth="1"/>
    <col min="9991" max="9991" width="9.25" style="459" customWidth="1"/>
    <col min="9992" max="9992" width="8.5" style="459" customWidth="1"/>
    <col min="9993" max="9993" width="8.75" style="459" customWidth="1"/>
    <col min="9994" max="9994" width="10.375" style="459" customWidth="1"/>
    <col min="9995" max="9995" width="19.875" style="459" customWidth="1"/>
    <col min="9996" max="9996" width="10.25" style="459" customWidth="1"/>
    <col min="9997" max="10241" width="9" style="459"/>
    <col min="10242" max="10242" width="4.875" style="459" customWidth="1"/>
    <col min="10243" max="10243" width="28" style="459" customWidth="1"/>
    <col min="10244" max="10244" width="20.625" style="459" customWidth="1"/>
    <col min="10245" max="10245" width="5.25" style="459" customWidth="1"/>
    <col min="10246" max="10246" width="6.875" style="459" customWidth="1"/>
    <col min="10247" max="10247" width="9.25" style="459" customWidth="1"/>
    <col min="10248" max="10248" width="8.5" style="459" customWidth="1"/>
    <col min="10249" max="10249" width="8.75" style="459" customWidth="1"/>
    <col min="10250" max="10250" width="10.375" style="459" customWidth="1"/>
    <col min="10251" max="10251" width="19.875" style="459" customWidth="1"/>
    <col min="10252" max="10252" width="10.25" style="459" customWidth="1"/>
    <col min="10253" max="10497" width="9" style="459"/>
    <col min="10498" max="10498" width="4.875" style="459" customWidth="1"/>
    <col min="10499" max="10499" width="28" style="459" customWidth="1"/>
    <col min="10500" max="10500" width="20.625" style="459" customWidth="1"/>
    <col min="10501" max="10501" width="5.25" style="459" customWidth="1"/>
    <col min="10502" max="10502" width="6.875" style="459" customWidth="1"/>
    <col min="10503" max="10503" width="9.25" style="459" customWidth="1"/>
    <col min="10504" max="10504" width="8.5" style="459" customWidth="1"/>
    <col min="10505" max="10505" width="8.75" style="459" customWidth="1"/>
    <col min="10506" max="10506" width="10.375" style="459" customWidth="1"/>
    <col min="10507" max="10507" width="19.875" style="459" customWidth="1"/>
    <col min="10508" max="10508" width="10.25" style="459" customWidth="1"/>
    <col min="10509" max="10753" width="9" style="459"/>
    <col min="10754" max="10754" width="4.875" style="459" customWidth="1"/>
    <col min="10755" max="10755" width="28" style="459" customWidth="1"/>
    <col min="10756" max="10756" width="20.625" style="459" customWidth="1"/>
    <col min="10757" max="10757" width="5.25" style="459" customWidth="1"/>
    <col min="10758" max="10758" width="6.875" style="459" customWidth="1"/>
    <col min="10759" max="10759" width="9.25" style="459" customWidth="1"/>
    <col min="10760" max="10760" width="8.5" style="459" customWidth="1"/>
    <col min="10761" max="10761" width="8.75" style="459" customWidth="1"/>
    <col min="10762" max="10762" width="10.375" style="459" customWidth="1"/>
    <col min="10763" max="10763" width="19.875" style="459" customWidth="1"/>
    <col min="10764" max="10764" width="10.25" style="459" customWidth="1"/>
    <col min="10765" max="11009" width="9" style="459"/>
    <col min="11010" max="11010" width="4.875" style="459" customWidth="1"/>
    <col min="11011" max="11011" width="28" style="459" customWidth="1"/>
    <col min="11012" max="11012" width="20.625" style="459" customWidth="1"/>
    <col min="11013" max="11013" width="5.25" style="459" customWidth="1"/>
    <col min="11014" max="11014" width="6.875" style="459" customWidth="1"/>
    <col min="11015" max="11015" width="9.25" style="459" customWidth="1"/>
    <col min="11016" max="11016" width="8.5" style="459" customWidth="1"/>
    <col min="11017" max="11017" width="8.75" style="459" customWidth="1"/>
    <col min="11018" max="11018" width="10.375" style="459" customWidth="1"/>
    <col min="11019" max="11019" width="19.875" style="459" customWidth="1"/>
    <col min="11020" max="11020" width="10.25" style="459" customWidth="1"/>
    <col min="11021" max="11265" width="9" style="459"/>
    <col min="11266" max="11266" width="4.875" style="459" customWidth="1"/>
    <col min="11267" max="11267" width="28" style="459" customWidth="1"/>
    <col min="11268" max="11268" width="20.625" style="459" customWidth="1"/>
    <col min="11269" max="11269" width="5.25" style="459" customWidth="1"/>
    <col min="11270" max="11270" width="6.875" style="459" customWidth="1"/>
    <col min="11271" max="11271" width="9.25" style="459" customWidth="1"/>
    <col min="11272" max="11272" width="8.5" style="459" customWidth="1"/>
    <col min="11273" max="11273" width="8.75" style="459" customWidth="1"/>
    <col min="11274" max="11274" width="10.375" style="459" customWidth="1"/>
    <col min="11275" max="11275" width="19.875" style="459" customWidth="1"/>
    <col min="11276" max="11276" width="10.25" style="459" customWidth="1"/>
    <col min="11277" max="11521" width="9" style="459"/>
    <col min="11522" max="11522" width="4.875" style="459" customWidth="1"/>
    <col min="11523" max="11523" width="28" style="459" customWidth="1"/>
    <col min="11524" max="11524" width="20.625" style="459" customWidth="1"/>
    <col min="11525" max="11525" width="5.25" style="459" customWidth="1"/>
    <col min="11526" max="11526" width="6.875" style="459" customWidth="1"/>
    <col min="11527" max="11527" width="9.25" style="459" customWidth="1"/>
    <col min="11528" max="11528" width="8.5" style="459" customWidth="1"/>
    <col min="11529" max="11529" width="8.75" style="459" customWidth="1"/>
    <col min="11530" max="11530" width="10.375" style="459" customWidth="1"/>
    <col min="11531" max="11531" width="19.875" style="459" customWidth="1"/>
    <col min="11532" max="11532" width="10.25" style="459" customWidth="1"/>
    <col min="11533" max="11777" width="9" style="459"/>
    <col min="11778" max="11778" width="4.875" style="459" customWidth="1"/>
    <col min="11779" max="11779" width="28" style="459" customWidth="1"/>
    <col min="11780" max="11780" width="20.625" style="459" customWidth="1"/>
    <col min="11781" max="11781" width="5.25" style="459" customWidth="1"/>
    <col min="11782" max="11782" width="6.875" style="459" customWidth="1"/>
    <col min="11783" max="11783" width="9.25" style="459" customWidth="1"/>
    <col min="11784" max="11784" width="8.5" style="459" customWidth="1"/>
    <col min="11785" max="11785" width="8.75" style="459" customWidth="1"/>
    <col min="11786" max="11786" width="10.375" style="459" customWidth="1"/>
    <col min="11787" max="11787" width="19.875" style="459" customWidth="1"/>
    <col min="11788" max="11788" width="10.25" style="459" customWidth="1"/>
    <col min="11789" max="12033" width="9" style="459"/>
    <col min="12034" max="12034" width="4.875" style="459" customWidth="1"/>
    <col min="12035" max="12035" width="28" style="459" customWidth="1"/>
    <col min="12036" max="12036" width="20.625" style="459" customWidth="1"/>
    <col min="12037" max="12037" width="5.25" style="459" customWidth="1"/>
    <col min="12038" max="12038" width="6.875" style="459" customWidth="1"/>
    <col min="12039" max="12039" width="9.25" style="459" customWidth="1"/>
    <col min="12040" max="12040" width="8.5" style="459" customWidth="1"/>
    <col min="12041" max="12041" width="8.75" style="459" customWidth="1"/>
    <col min="12042" max="12042" width="10.375" style="459" customWidth="1"/>
    <col min="12043" max="12043" width="19.875" style="459" customWidth="1"/>
    <col min="12044" max="12044" width="10.25" style="459" customWidth="1"/>
    <col min="12045" max="12289" width="9" style="459"/>
    <col min="12290" max="12290" width="4.875" style="459" customWidth="1"/>
    <col min="12291" max="12291" width="28" style="459" customWidth="1"/>
    <col min="12292" max="12292" width="20.625" style="459" customWidth="1"/>
    <col min="12293" max="12293" width="5.25" style="459" customWidth="1"/>
    <col min="12294" max="12294" width="6.875" style="459" customWidth="1"/>
    <col min="12295" max="12295" width="9.25" style="459" customWidth="1"/>
    <col min="12296" max="12296" width="8.5" style="459" customWidth="1"/>
    <col min="12297" max="12297" width="8.75" style="459" customWidth="1"/>
    <col min="12298" max="12298" width="10.375" style="459" customWidth="1"/>
    <col min="12299" max="12299" width="19.875" style="459" customWidth="1"/>
    <col min="12300" max="12300" width="10.25" style="459" customWidth="1"/>
    <col min="12301" max="12545" width="9" style="459"/>
    <col min="12546" max="12546" width="4.875" style="459" customWidth="1"/>
    <col min="12547" max="12547" width="28" style="459" customWidth="1"/>
    <col min="12548" max="12548" width="20.625" style="459" customWidth="1"/>
    <col min="12549" max="12549" width="5.25" style="459" customWidth="1"/>
    <col min="12550" max="12550" width="6.875" style="459" customWidth="1"/>
    <col min="12551" max="12551" width="9.25" style="459" customWidth="1"/>
    <col min="12552" max="12552" width="8.5" style="459" customWidth="1"/>
    <col min="12553" max="12553" width="8.75" style="459" customWidth="1"/>
    <col min="12554" max="12554" width="10.375" style="459" customWidth="1"/>
    <col min="12555" max="12555" width="19.875" style="459" customWidth="1"/>
    <col min="12556" max="12556" width="10.25" style="459" customWidth="1"/>
    <col min="12557" max="12801" width="9" style="459"/>
    <col min="12802" max="12802" width="4.875" style="459" customWidth="1"/>
    <col min="12803" max="12803" width="28" style="459" customWidth="1"/>
    <col min="12804" max="12804" width="20.625" style="459" customWidth="1"/>
    <col min="12805" max="12805" width="5.25" style="459" customWidth="1"/>
    <col min="12806" max="12806" width="6.875" style="459" customWidth="1"/>
    <col min="12807" max="12807" width="9.25" style="459" customWidth="1"/>
    <col min="12808" max="12808" width="8.5" style="459" customWidth="1"/>
    <col min="12809" max="12809" width="8.75" style="459" customWidth="1"/>
    <col min="12810" max="12810" width="10.375" style="459" customWidth="1"/>
    <col min="12811" max="12811" width="19.875" style="459" customWidth="1"/>
    <col min="12812" max="12812" width="10.25" style="459" customWidth="1"/>
    <col min="12813" max="13057" width="9" style="459"/>
    <col min="13058" max="13058" width="4.875" style="459" customWidth="1"/>
    <col min="13059" max="13059" width="28" style="459" customWidth="1"/>
    <col min="13060" max="13060" width="20.625" style="459" customWidth="1"/>
    <col min="13061" max="13061" width="5.25" style="459" customWidth="1"/>
    <col min="13062" max="13062" width="6.875" style="459" customWidth="1"/>
    <col min="13063" max="13063" width="9.25" style="459" customWidth="1"/>
    <col min="13064" max="13064" width="8.5" style="459" customWidth="1"/>
    <col min="13065" max="13065" width="8.75" style="459" customWidth="1"/>
    <col min="13066" max="13066" width="10.375" style="459" customWidth="1"/>
    <col min="13067" max="13067" width="19.875" style="459" customWidth="1"/>
    <col min="13068" max="13068" width="10.25" style="459" customWidth="1"/>
    <col min="13069" max="13313" width="9" style="459"/>
    <col min="13314" max="13314" width="4.875" style="459" customWidth="1"/>
    <col min="13315" max="13315" width="28" style="459" customWidth="1"/>
    <col min="13316" max="13316" width="20.625" style="459" customWidth="1"/>
    <col min="13317" max="13317" width="5.25" style="459" customWidth="1"/>
    <col min="13318" max="13318" width="6.875" style="459" customWidth="1"/>
    <col min="13319" max="13319" width="9.25" style="459" customWidth="1"/>
    <col min="13320" max="13320" width="8.5" style="459" customWidth="1"/>
    <col min="13321" max="13321" width="8.75" style="459" customWidth="1"/>
    <col min="13322" max="13322" width="10.375" style="459" customWidth="1"/>
    <col min="13323" max="13323" width="19.875" style="459" customWidth="1"/>
    <col min="13324" max="13324" width="10.25" style="459" customWidth="1"/>
    <col min="13325" max="13569" width="9" style="459"/>
    <col min="13570" max="13570" width="4.875" style="459" customWidth="1"/>
    <col min="13571" max="13571" width="28" style="459" customWidth="1"/>
    <col min="13572" max="13572" width="20.625" style="459" customWidth="1"/>
    <col min="13573" max="13573" width="5.25" style="459" customWidth="1"/>
    <col min="13574" max="13574" width="6.875" style="459" customWidth="1"/>
    <col min="13575" max="13575" width="9.25" style="459" customWidth="1"/>
    <col min="13576" max="13576" width="8.5" style="459" customWidth="1"/>
    <col min="13577" max="13577" width="8.75" style="459" customWidth="1"/>
    <col min="13578" max="13578" width="10.375" style="459" customWidth="1"/>
    <col min="13579" max="13579" width="19.875" style="459" customWidth="1"/>
    <col min="13580" max="13580" width="10.25" style="459" customWidth="1"/>
    <col min="13581" max="13825" width="9" style="459"/>
    <col min="13826" max="13826" width="4.875" style="459" customWidth="1"/>
    <col min="13827" max="13827" width="28" style="459" customWidth="1"/>
    <col min="13828" max="13828" width="20.625" style="459" customWidth="1"/>
    <col min="13829" max="13829" width="5.25" style="459" customWidth="1"/>
    <col min="13830" max="13830" width="6.875" style="459" customWidth="1"/>
    <col min="13831" max="13831" width="9.25" style="459" customWidth="1"/>
    <col min="13832" max="13832" width="8.5" style="459" customWidth="1"/>
    <col min="13833" max="13833" width="8.75" style="459" customWidth="1"/>
    <col min="13834" max="13834" width="10.375" style="459" customWidth="1"/>
    <col min="13835" max="13835" width="19.875" style="459" customWidth="1"/>
    <col min="13836" max="13836" width="10.25" style="459" customWidth="1"/>
    <col min="13837" max="14081" width="9" style="459"/>
    <col min="14082" max="14082" width="4.875" style="459" customWidth="1"/>
    <col min="14083" max="14083" width="28" style="459" customWidth="1"/>
    <col min="14084" max="14084" width="20.625" style="459" customWidth="1"/>
    <col min="14085" max="14085" width="5.25" style="459" customWidth="1"/>
    <col min="14086" max="14086" width="6.875" style="459" customWidth="1"/>
    <col min="14087" max="14087" width="9.25" style="459" customWidth="1"/>
    <col min="14088" max="14088" width="8.5" style="459" customWidth="1"/>
    <col min="14089" max="14089" width="8.75" style="459" customWidth="1"/>
    <col min="14090" max="14090" width="10.375" style="459" customWidth="1"/>
    <col min="14091" max="14091" width="19.875" style="459" customWidth="1"/>
    <col min="14092" max="14092" width="10.25" style="459" customWidth="1"/>
    <col min="14093" max="14337" width="9" style="459"/>
    <col min="14338" max="14338" width="4.875" style="459" customWidth="1"/>
    <col min="14339" max="14339" width="28" style="459" customWidth="1"/>
    <col min="14340" max="14340" width="20.625" style="459" customWidth="1"/>
    <col min="14341" max="14341" width="5.25" style="459" customWidth="1"/>
    <col min="14342" max="14342" width="6.875" style="459" customWidth="1"/>
    <col min="14343" max="14343" width="9.25" style="459" customWidth="1"/>
    <col min="14344" max="14344" width="8.5" style="459" customWidth="1"/>
    <col min="14345" max="14345" width="8.75" style="459" customWidth="1"/>
    <col min="14346" max="14346" width="10.375" style="459" customWidth="1"/>
    <col min="14347" max="14347" width="19.875" style="459" customWidth="1"/>
    <col min="14348" max="14348" width="10.25" style="459" customWidth="1"/>
    <col min="14349" max="14593" width="9" style="459"/>
    <col min="14594" max="14594" width="4.875" style="459" customWidth="1"/>
    <col min="14595" max="14595" width="28" style="459" customWidth="1"/>
    <col min="14596" max="14596" width="20.625" style="459" customWidth="1"/>
    <col min="14597" max="14597" width="5.25" style="459" customWidth="1"/>
    <col min="14598" max="14598" width="6.875" style="459" customWidth="1"/>
    <col min="14599" max="14599" width="9.25" style="459" customWidth="1"/>
    <col min="14600" max="14600" width="8.5" style="459" customWidth="1"/>
    <col min="14601" max="14601" width="8.75" style="459" customWidth="1"/>
    <col min="14602" max="14602" width="10.375" style="459" customWidth="1"/>
    <col min="14603" max="14603" width="19.875" style="459" customWidth="1"/>
    <col min="14604" max="14604" width="10.25" style="459" customWidth="1"/>
    <col min="14605" max="14849" width="9" style="459"/>
    <col min="14850" max="14850" width="4.875" style="459" customWidth="1"/>
    <col min="14851" max="14851" width="28" style="459" customWidth="1"/>
    <col min="14852" max="14852" width="20.625" style="459" customWidth="1"/>
    <col min="14853" max="14853" width="5.25" style="459" customWidth="1"/>
    <col min="14854" max="14854" width="6.875" style="459" customWidth="1"/>
    <col min="14855" max="14855" width="9.25" style="459" customWidth="1"/>
    <col min="14856" max="14856" width="8.5" style="459" customWidth="1"/>
    <col min="14857" max="14857" width="8.75" style="459" customWidth="1"/>
    <col min="14858" max="14858" width="10.375" style="459" customWidth="1"/>
    <col min="14859" max="14859" width="19.875" style="459" customWidth="1"/>
    <col min="14860" max="14860" width="10.25" style="459" customWidth="1"/>
    <col min="14861" max="15105" width="9" style="459"/>
    <col min="15106" max="15106" width="4.875" style="459" customWidth="1"/>
    <col min="15107" max="15107" width="28" style="459" customWidth="1"/>
    <col min="15108" max="15108" width="20.625" style="459" customWidth="1"/>
    <col min="15109" max="15109" width="5.25" style="459" customWidth="1"/>
    <col min="15110" max="15110" width="6.875" style="459" customWidth="1"/>
    <col min="15111" max="15111" width="9.25" style="459" customWidth="1"/>
    <col min="15112" max="15112" width="8.5" style="459" customWidth="1"/>
    <col min="15113" max="15113" width="8.75" style="459" customWidth="1"/>
    <col min="15114" max="15114" width="10.375" style="459" customWidth="1"/>
    <col min="15115" max="15115" width="19.875" style="459" customWidth="1"/>
    <col min="15116" max="15116" width="10.25" style="459" customWidth="1"/>
    <col min="15117" max="15361" width="9" style="459"/>
    <col min="15362" max="15362" width="4.875" style="459" customWidth="1"/>
    <col min="15363" max="15363" width="28" style="459" customWidth="1"/>
    <col min="15364" max="15364" width="20.625" style="459" customWidth="1"/>
    <col min="15365" max="15365" width="5.25" style="459" customWidth="1"/>
    <col min="15366" max="15366" width="6.875" style="459" customWidth="1"/>
    <col min="15367" max="15367" width="9.25" style="459" customWidth="1"/>
    <col min="15368" max="15368" width="8.5" style="459" customWidth="1"/>
    <col min="15369" max="15369" width="8.75" style="459" customWidth="1"/>
    <col min="15370" max="15370" width="10.375" style="459" customWidth="1"/>
    <col min="15371" max="15371" width="19.875" style="459" customWidth="1"/>
    <col min="15372" max="15372" width="10.25" style="459" customWidth="1"/>
    <col min="15373" max="15617" width="9" style="459"/>
    <col min="15618" max="15618" width="4.875" style="459" customWidth="1"/>
    <col min="15619" max="15619" width="28" style="459" customWidth="1"/>
    <col min="15620" max="15620" width="20.625" style="459" customWidth="1"/>
    <col min="15621" max="15621" width="5.25" style="459" customWidth="1"/>
    <col min="15622" max="15622" width="6.875" style="459" customWidth="1"/>
    <col min="15623" max="15623" width="9.25" style="459" customWidth="1"/>
    <col min="15624" max="15624" width="8.5" style="459" customWidth="1"/>
    <col min="15625" max="15625" width="8.75" style="459" customWidth="1"/>
    <col min="15626" max="15626" width="10.375" style="459" customWidth="1"/>
    <col min="15627" max="15627" width="19.875" style="459" customWidth="1"/>
    <col min="15628" max="15628" width="10.25" style="459" customWidth="1"/>
    <col min="15629" max="15873" width="9" style="459"/>
    <col min="15874" max="15874" width="4.875" style="459" customWidth="1"/>
    <col min="15875" max="15875" width="28" style="459" customWidth="1"/>
    <col min="15876" max="15876" width="20.625" style="459" customWidth="1"/>
    <col min="15877" max="15877" width="5.25" style="459" customWidth="1"/>
    <col min="15878" max="15878" width="6.875" style="459" customWidth="1"/>
    <col min="15879" max="15879" width="9.25" style="459" customWidth="1"/>
    <col min="15880" max="15880" width="8.5" style="459" customWidth="1"/>
    <col min="15881" max="15881" width="8.75" style="459" customWidth="1"/>
    <col min="15882" max="15882" width="10.375" style="459" customWidth="1"/>
    <col min="15883" max="15883" width="19.875" style="459" customWidth="1"/>
    <col min="15884" max="15884" width="10.25" style="459" customWidth="1"/>
    <col min="15885" max="16129" width="9" style="459"/>
    <col min="16130" max="16130" width="4.875" style="459" customWidth="1"/>
    <col min="16131" max="16131" width="28" style="459" customWidth="1"/>
    <col min="16132" max="16132" width="20.625" style="459" customWidth="1"/>
    <col min="16133" max="16133" width="5.25" style="459" customWidth="1"/>
    <col min="16134" max="16134" width="6.875" style="459" customWidth="1"/>
    <col min="16135" max="16135" width="9.25" style="459" customWidth="1"/>
    <col min="16136" max="16136" width="8.5" style="459" customWidth="1"/>
    <col min="16137" max="16137" width="8.75" style="459" customWidth="1"/>
    <col min="16138" max="16138" width="10.375" style="459" customWidth="1"/>
    <col min="16139" max="16139" width="19.875" style="459" customWidth="1"/>
    <col min="16140" max="16140" width="10.25" style="459" customWidth="1"/>
    <col min="16141" max="16384" width="9" style="459"/>
  </cols>
  <sheetData>
    <row r="1" spans="1:14" s="445" customFormat="1" ht="16.5">
      <c r="A1" s="1028" t="s">
        <v>2</v>
      </c>
      <c r="B1" s="1028"/>
      <c r="C1" s="443"/>
      <c r="D1" s="443"/>
      <c r="E1" s="443"/>
      <c r="F1" s="443"/>
      <c r="G1" s="443"/>
      <c r="H1" s="443"/>
      <c r="I1" s="443"/>
      <c r="J1" s="443"/>
      <c r="K1" s="444" t="s">
        <v>79</v>
      </c>
    </row>
    <row r="2" spans="1:14" s="445" customFormat="1" ht="16.5">
      <c r="A2" s="1029" t="s">
        <v>114</v>
      </c>
      <c r="B2" s="1029"/>
      <c r="C2" s="1029"/>
      <c r="D2" s="1029"/>
      <c r="E2" s="1029"/>
      <c r="F2" s="1029"/>
      <c r="G2" s="1029"/>
      <c r="H2" s="1029"/>
      <c r="I2" s="1029"/>
      <c r="J2" s="1029"/>
      <c r="K2" s="1029"/>
    </row>
    <row r="3" spans="1:14" s="445" customFormat="1" ht="16.5">
      <c r="A3" s="446"/>
      <c r="B3" s="446"/>
      <c r="C3" s="447"/>
      <c r="D3" s="447"/>
      <c r="E3" s="447"/>
      <c r="F3" s="447"/>
      <c r="G3" s="447"/>
      <c r="H3" s="447"/>
      <c r="I3" s="447"/>
      <c r="J3" s="447"/>
      <c r="K3" s="447"/>
    </row>
    <row r="4" spans="1:14" s="445" customFormat="1" ht="56.25" customHeight="1">
      <c r="A4" s="1027" t="s">
        <v>600</v>
      </c>
      <c r="B4" s="1027"/>
      <c r="C4" s="1027"/>
      <c r="D4" s="1027"/>
      <c r="E4" s="1027"/>
      <c r="F4" s="1027"/>
      <c r="G4" s="1027"/>
      <c r="H4" s="1027"/>
      <c r="I4" s="1027"/>
      <c r="J4" s="1027"/>
      <c r="K4" s="1027"/>
    </row>
    <row r="5" spans="1:14" s="451" customFormat="1" ht="58.5" customHeight="1">
      <c r="A5" s="448" t="s">
        <v>0</v>
      </c>
      <c r="B5" s="448" t="s">
        <v>100</v>
      </c>
      <c r="C5" s="448" t="s">
        <v>57</v>
      </c>
      <c r="D5" s="448" t="s">
        <v>52</v>
      </c>
      <c r="E5" s="421" t="s">
        <v>259</v>
      </c>
      <c r="F5" s="421" t="s">
        <v>394</v>
      </c>
      <c r="G5" s="421" t="s">
        <v>395</v>
      </c>
      <c r="H5" s="421" t="s">
        <v>110</v>
      </c>
      <c r="I5" s="449" t="s">
        <v>106</v>
      </c>
      <c r="J5" s="449" t="s">
        <v>107</v>
      </c>
      <c r="K5" s="450" t="s">
        <v>6</v>
      </c>
    </row>
    <row r="6" spans="1:14" s="451" customFormat="1" ht="45" customHeight="1">
      <c r="A6" s="452">
        <v>1</v>
      </c>
      <c r="B6" s="453" t="s">
        <v>491</v>
      </c>
      <c r="C6" s="452" t="s">
        <v>483</v>
      </c>
      <c r="D6" s="452" t="s">
        <v>307</v>
      </c>
      <c r="E6" s="454">
        <v>4</v>
      </c>
      <c r="F6" s="454">
        <v>0</v>
      </c>
      <c r="G6" s="454">
        <v>0</v>
      </c>
      <c r="H6" s="454">
        <v>4</v>
      </c>
      <c r="I6" s="455">
        <v>2000000</v>
      </c>
      <c r="J6" s="456">
        <f>H6*I6</f>
        <v>8000000</v>
      </c>
      <c r="K6" s="396" t="s">
        <v>485</v>
      </c>
    </row>
    <row r="7" spans="1:14" s="451" customFormat="1" ht="58.5" customHeight="1">
      <c r="A7" s="452">
        <v>2</v>
      </c>
      <c r="B7" s="453" t="s">
        <v>486</v>
      </c>
      <c r="C7" s="452" t="s">
        <v>483</v>
      </c>
      <c r="D7" s="452" t="s">
        <v>307</v>
      </c>
      <c r="E7" s="454">
        <v>0</v>
      </c>
      <c r="F7" s="454">
        <v>4</v>
      </c>
      <c r="G7" s="454">
        <v>0</v>
      </c>
      <c r="H7" s="454">
        <v>4</v>
      </c>
      <c r="I7" s="455">
        <v>2000000</v>
      </c>
      <c r="J7" s="456">
        <f>H7*I7</f>
        <v>8000000</v>
      </c>
      <c r="K7" s="396" t="s">
        <v>487</v>
      </c>
    </row>
    <row r="8" spans="1:14" s="451" customFormat="1" ht="58.5" customHeight="1">
      <c r="A8" s="452">
        <v>3</v>
      </c>
      <c r="B8" s="453" t="s">
        <v>488</v>
      </c>
      <c r="C8" s="452" t="s">
        <v>483</v>
      </c>
      <c r="D8" s="452" t="s">
        <v>307</v>
      </c>
      <c r="E8" s="454">
        <v>0</v>
      </c>
      <c r="F8" s="454">
        <v>0</v>
      </c>
      <c r="G8" s="454">
        <v>4</v>
      </c>
      <c r="H8" s="454">
        <v>4</v>
      </c>
      <c r="I8" s="455">
        <v>2000000</v>
      </c>
      <c r="J8" s="456">
        <f>H8*I8</f>
        <v>8000000</v>
      </c>
      <c r="K8" s="396" t="s">
        <v>492</v>
      </c>
    </row>
    <row r="9" spans="1:14" s="451" customFormat="1" ht="54" customHeight="1">
      <c r="A9" s="452">
        <v>4</v>
      </c>
      <c r="B9" s="453" t="s">
        <v>489</v>
      </c>
      <c r="C9" s="452" t="s">
        <v>483</v>
      </c>
      <c r="D9" s="452" t="s">
        <v>307</v>
      </c>
      <c r="E9" s="454">
        <v>0</v>
      </c>
      <c r="F9" s="454">
        <v>0</v>
      </c>
      <c r="G9" s="454">
        <v>1</v>
      </c>
      <c r="H9" s="454">
        <v>1</v>
      </c>
      <c r="I9" s="455">
        <v>1000000</v>
      </c>
      <c r="J9" s="456">
        <f>H9*I9</f>
        <v>1000000</v>
      </c>
      <c r="K9" s="396" t="s">
        <v>493</v>
      </c>
    </row>
    <row r="10" spans="1:14">
      <c r="A10" s="1031" t="s">
        <v>191</v>
      </c>
      <c r="B10" s="1032"/>
      <c r="C10" s="1032"/>
      <c r="D10" s="1032"/>
      <c r="E10" s="1032"/>
      <c r="F10" s="1032"/>
      <c r="G10" s="1032"/>
      <c r="H10" s="1032"/>
      <c r="I10" s="1033"/>
      <c r="J10" s="457">
        <f>SUM(J6:J9)</f>
        <v>25000000</v>
      </c>
      <c r="K10" s="458"/>
    </row>
    <row r="11" spans="1:14">
      <c r="A11" s="1034" t="s">
        <v>490</v>
      </c>
      <c r="B11" s="1035"/>
      <c r="C11" s="1035"/>
      <c r="D11" s="1035"/>
      <c r="E11" s="1035"/>
      <c r="F11" s="1035"/>
      <c r="G11" s="1035"/>
      <c r="H11" s="1035"/>
      <c r="I11" s="1035"/>
      <c r="J11" s="1035"/>
      <c r="K11" s="1036"/>
    </row>
    <row r="12" spans="1:14" s="462" customFormat="1" ht="26.25" customHeight="1">
      <c r="A12" s="460"/>
      <c r="B12" s="461"/>
      <c r="C12" s="460"/>
      <c r="E12" s="463"/>
      <c r="F12" s="463"/>
      <c r="G12" s="463"/>
      <c r="H12" s="1039" t="s">
        <v>413</v>
      </c>
      <c r="I12" s="1039"/>
      <c r="J12" s="1039"/>
      <c r="K12" s="1039"/>
      <c r="L12" s="463"/>
      <c r="M12" s="463"/>
      <c r="N12" s="463"/>
    </row>
    <row r="13" spans="1:14" s="388" customFormat="1" ht="34.5" customHeight="1">
      <c r="A13" s="1038" t="s">
        <v>205</v>
      </c>
      <c r="B13" s="1038"/>
      <c r="C13" s="1038" t="s">
        <v>206</v>
      </c>
      <c r="D13" s="1038"/>
      <c r="E13" s="1038" t="s">
        <v>311</v>
      </c>
      <c r="F13" s="1038"/>
      <c r="G13" s="1038"/>
      <c r="H13" s="1038" t="s">
        <v>30</v>
      </c>
      <c r="I13" s="1038"/>
      <c r="J13" s="1038"/>
      <c r="K13" s="1038"/>
      <c r="L13" s="464"/>
      <c r="M13" s="464"/>
      <c r="N13" s="464"/>
    </row>
    <row r="14" spans="1:14" s="388" customFormat="1" ht="16.5">
      <c r="A14" s="465"/>
      <c r="B14" s="466"/>
      <c r="C14" s="438"/>
      <c r="D14" s="466"/>
      <c r="E14" s="438"/>
      <c r="F14" s="438"/>
      <c r="G14" s="438"/>
      <c r="H14" s="438"/>
      <c r="I14" s="438"/>
      <c r="J14" s="438"/>
      <c r="K14" s="467"/>
      <c r="L14" s="408"/>
    </row>
    <row r="15" spans="1:14" s="388" customFormat="1" ht="25.5" customHeight="1">
      <c r="A15" s="465"/>
      <c r="B15" s="466"/>
      <c r="C15" s="438"/>
      <c r="D15" s="466"/>
      <c r="E15" s="438"/>
      <c r="F15" s="438"/>
      <c r="G15" s="438"/>
      <c r="H15" s="438"/>
      <c r="I15" s="438"/>
      <c r="J15" s="438"/>
      <c r="K15" s="467"/>
      <c r="L15" s="408"/>
    </row>
    <row r="16" spans="1:14" s="388" customFormat="1" ht="16.5">
      <c r="A16" s="431" t="s">
        <v>302</v>
      </c>
      <c r="B16" s="431"/>
      <c r="C16" s="431"/>
      <c r="D16" s="431" t="s">
        <v>303</v>
      </c>
      <c r="E16" s="431"/>
      <c r="F16" s="431"/>
      <c r="G16" s="431"/>
      <c r="H16" s="431"/>
      <c r="I16" s="1037" t="s">
        <v>149</v>
      </c>
      <c r="J16" s="1037"/>
      <c r="K16" s="1037"/>
      <c r="L16" s="464"/>
      <c r="M16" s="464"/>
      <c r="N16" s="464"/>
    </row>
    <row r="17" spans="1:11" s="470" customFormat="1" ht="15">
      <c r="A17" s="468"/>
      <c r="B17" s="468"/>
      <c r="C17" s="468"/>
      <c r="D17" s="469"/>
      <c r="I17" s="469"/>
      <c r="J17" s="469"/>
      <c r="K17" s="471"/>
    </row>
    <row r="18" spans="1:11" s="470" customFormat="1" ht="15">
      <c r="A18" s="468"/>
      <c r="B18" s="468"/>
      <c r="C18" s="468"/>
      <c r="D18" s="469"/>
      <c r="I18" s="469"/>
      <c r="J18" s="469"/>
      <c r="K18" s="471"/>
    </row>
  </sheetData>
  <mergeCells count="12">
    <mergeCell ref="I16:K16"/>
    <mergeCell ref="A13:B13"/>
    <mergeCell ref="C13:D13"/>
    <mergeCell ref="E13:G13"/>
    <mergeCell ref="H12:K12"/>
    <mergeCell ref="H13:K13"/>
    <mergeCell ref="C2:K2"/>
    <mergeCell ref="A10:I10"/>
    <mergeCell ref="A11:K11"/>
    <mergeCell ref="A4:K4"/>
    <mergeCell ref="A1:B1"/>
    <mergeCell ref="A2:B2"/>
  </mergeCells>
  <pageMargins left="0.45" right="0.2" top="0.75" bottom="0.5" header="0.3" footer="0.3"/>
  <pageSetup firstPageNumber="52" orientation="landscape" useFirstPageNumber="1" horizontalDpi="4294967295" verticalDpi="4294967295"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view="pageBreakPreview" topLeftCell="A46" zoomScale="96" zoomScaleNormal="100" zoomScaleSheetLayoutView="96" workbookViewId="0">
      <selection activeCell="B66" sqref="B66"/>
    </sheetView>
  </sheetViews>
  <sheetFormatPr defaultRowHeight="15"/>
  <cols>
    <col min="1" max="1" width="5" style="475" customWidth="1"/>
    <col min="2" max="2" width="48.375" style="475" customWidth="1"/>
    <col min="3" max="3" width="9" style="474"/>
    <col min="4" max="4" width="10" style="475" customWidth="1"/>
    <col min="5" max="5" width="9" style="475"/>
    <col min="6" max="6" width="10" style="475" customWidth="1"/>
    <col min="7" max="7" width="12" style="475" customWidth="1"/>
    <col min="8" max="8" width="11.75" style="475" customWidth="1"/>
    <col min="9" max="9" width="13.625" style="475" customWidth="1"/>
    <col min="10" max="10" width="9" style="497"/>
    <col min="11" max="16384" width="9" style="475"/>
  </cols>
  <sheetData>
    <row r="1" spans="1:10" ht="16.5">
      <c r="A1" s="1040" t="s">
        <v>2</v>
      </c>
      <c r="B1" s="1040"/>
      <c r="I1" s="476" t="s">
        <v>90</v>
      </c>
      <c r="J1" s="477"/>
    </row>
    <row r="2" spans="1:10" ht="16.5">
      <c r="A2" s="1042" t="s">
        <v>114</v>
      </c>
      <c r="B2" s="1042"/>
      <c r="C2" s="1045"/>
      <c r="D2" s="1045"/>
      <c r="E2" s="1045"/>
      <c r="F2" s="1045"/>
      <c r="G2" s="1045"/>
      <c r="H2" s="1045"/>
      <c r="I2" s="1045"/>
      <c r="J2" s="477"/>
    </row>
    <row r="3" spans="1:10" ht="60" customHeight="1">
      <c r="A3" s="1043" t="s">
        <v>581</v>
      </c>
      <c r="B3" s="1043"/>
      <c r="C3" s="1043"/>
      <c r="D3" s="1043"/>
      <c r="E3" s="1043"/>
      <c r="F3" s="1043"/>
      <c r="G3" s="1043"/>
      <c r="H3" s="1043"/>
      <c r="I3" s="1043"/>
      <c r="J3" s="477"/>
    </row>
    <row r="4" spans="1:10" ht="31.5">
      <c r="A4" s="478" t="s">
        <v>0</v>
      </c>
      <c r="B4" s="478" t="s">
        <v>100</v>
      </c>
      <c r="C4" s="478" t="s">
        <v>52</v>
      </c>
      <c r="D4" s="478" t="s">
        <v>151</v>
      </c>
      <c r="E4" s="478" t="s">
        <v>259</v>
      </c>
      <c r="F4" s="478" t="s">
        <v>326</v>
      </c>
      <c r="G4" s="478" t="s">
        <v>327</v>
      </c>
      <c r="H4" s="478" t="s">
        <v>101</v>
      </c>
      <c r="I4" s="478" t="s">
        <v>6</v>
      </c>
      <c r="J4" s="479"/>
    </row>
    <row r="5" spans="1:10" ht="16.5">
      <c r="A5" s="480">
        <v>1</v>
      </c>
      <c r="B5" s="481" t="s">
        <v>484</v>
      </c>
      <c r="C5" s="480" t="s">
        <v>87</v>
      </c>
      <c r="D5" s="480">
        <v>30</v>
      </c>
      <c r="E5" s="480">
        <v>7</v>
      </c>
      <c r="F5" s="480">
        <v>7</v>
      </c>
      <c r="G5" s="480">
        <v>7</v>
      </c>
      <c r="H5" s="482">
        <f>SUM(D5:G5)</f>
        <v>51</v>
      </c>
      <c r="I5" s="480"/>
      <c r="J5" s="477"/>
    </row>
    <row r="6" spans="1:10" ht="16.5">
      <c r="A6" s="483">
        <v>2</v>
      </c>
      <c r="B6" s="484" t="s">
        <v>328</v>
      </c>
      <c r="C6" s="483" t="s">
        <v>87</v>
      </c>
      <c r="D6" s="485">
        <v>15</v>
      </c>
      <c r="E6" s="485">
        <v>7</v>
      </c>
      <c r="F6" s="485">
        <v>7</v>
      </c>
      <c r="G6" s="485">
        <v>7</v>
      </c>
      <c r="H6" s="482">
        <f t="shared" ref="H6:H54" si="0">SUM(D6:G6)</f>
        <v>36</v>
      </c>
      <c r="I6" s="485"/>
      <c r="J6" s="477"/>
    </row>
    <row r="7" spans="1:10" ht="16.5">
      <c r="A7" s="485">
        <v>3</v>
      </c>
      <c r="B7" s="486" t="s">
        <v>329</v>
      </c>
      <c r="C7" s="485" t="s">
        <v>87</v>
      </c>
      <c r="D7" s="485">
        <v>10</v>
      </c>
      <c r="E7" s="485">
        <v>1</v>
      </c>
      <c r="F7" s="485">
        <v>1</v>
      </c>
      <c r="G7" s="485">
        <v>1</v>
      </c>
      <c r="H7" s="482">
        <f t="shared" si="0"/>
        <v>13</v>
      </c>
      <c r="I7" s="485"/>
      <c r="J7" s="477"/>
    </row>
    <row r="8" spans="1:10" ht="16.5">
      <c r="A8" s="483">
        <v>4</v>
      </c>
      <c r="B8" s="486" t="s">
        <v>330</v>
      </c>
      <c r="C8" s="485" t="s">
        <v>53</v>
      </c>
      <c r="D8" s="485">
        <v>10</v>
      </c>
      <c r="E8" s="485">
        <v>7</v>
      </c>
      <c r="F8" s="485">
        <v>7</v>
      </c>
      <c r="G8" s="485">
        <v>7</v>
      </c>
      <c r="H8" s="482">
        <f t="shared" si="0"/>
        <v>31</v>
      </c>
      <c r="I8" s="485"/>
      <c r="J8" s="477"/>
    </row>
    <row r="9" spans="1:10" ht="16.5">
      <c r="A9" s="485">
        <v>5</v>
      </c>
      <c r="B9" s="486" t="s">
        <v>331</v>
      </c>
      <c r="C9" s="485" t="s">
        <v>332</v>
      </c>
      <c r="D9" s="485">
        <v>10</v>
      </c>
      <c r="E9" s="485">
        <v>7</v>
      </c>
      <c r="F9" s="485">
        <v>7</v>
      </c>
      <c r="G9" s="485">
        <v>7</v>
      </c>
      <c r="H9" s="482">
        <f t="shared" si="0"/>
        <v>31</v>
      </c>
      <c r="I9" s="485"/>
      <c r="J9" s="477"/>
    </row>
    <row r="10" spans="1:10" ht="16.5">
      <c r="A10" s="483">
        <v>6</v>
      </c>
      <c r="B10" s="486" t="s">
        <v>333</v>
      </c>
      <c r="C10" s="485" t="s">
        <v>332</v>
      </c>
      <c r="D10" s="485">
        <v>10</v>
      </c>
      <c r="E10" s="485">
        <v>7</v>
      </c>
      <c r="F10" s="485">
        <v>7</v>
      </c>
      <c r="G10" s="485">
        <v>7</v>
      </c>
      <c r="H10" s="482">
        <f>SUM(D10:G10)</f>
        <v>31</v>
      </c>
      <c r="I10" s="485"/>
      <c r="J10" s="477"/>
    </row>
    <row r="11" spans="1:10" ht="16.5">
      <c r="A11" s="485">
        <v>7</v>
      </c>
      <c r="B11" s="486" t="s">
        <v>334</v>
      </c>
      <c r="C11" s="485" t="s">
        <v>332</v>
      </c>
      <c r="D11" s="485">
        <v>10</v>
      </c>
      <c r="E11" s="485">
        <v>7</v>
      </c>
      <c r="F11" s="485">
        <v>7</v>
      </c>
      <c r="G11" s="485">
        <v>7</v>
      </c>
      <c r="H11" s="482">
        <f>SUM(D11:G11)</f>
        <v>31</v>
      </c>
      <c r="I11" s="485"/>
      <c r="J11" s="477"/>
    </row>
    <row r="12" spans="1:10" ht="16.5">
      <c r="A12" s="483">
        <v>8</v>
      </c>
      <c r="B12" s="486" t="s">
        <v>335</v>
      </c>
      <c r="C12" s="485" t="s">
        <v>332</v>
      </c>
      <c r="D12" s="485">
        <v>20</v>
      </c>
      <c r="E12" s="485">
        <v>0</v>
      </c>
      <c r="F12" s="485">
        <v>0</v>
      </c>
      <c r="G12" s="485">
        <v>0</v>
      </c>
      <c r="H12" s="482">
        <f t="shared" si="0"/>
        <v>20</v>
      </c>
      <c r="I12" s="485"/>
      <c r="J12" s="477"/>
    </row>
    <row r="13" spans="1:10" ht="16.5">
      <c r="A13" s="485">
        <v>9</v>
      </c>
      <c r="B13" s="486" t="s">
        <v>336</v>
      </c>
      <c r="C13" s="485" t="s">
        <v>332</v>
      </c>
      <c r="D13" s="485">
        <v>20</v>
      </c>
      <c r="E13" s="485">
        <v>0</v>
      </c>
      <c r="F13" s="485">
        <v>0</v>
      </c>
      <c r="G13" s="485">
        <v>0</v>
      </c>
      <c r="H13" s="482">
        <f t="shared" si="0"/>
        <v>20</v>
      </c>
      <c r="I13" s="485"/>
      <c r="J13" s="477"/>
    </row>
    <row r="14" spans="1:10" ht="16.5">
      <c r="A14" s="483">
        <v>10</v>
      </c>
      <c r="B14" s="486" t="s">
        <v>337</v>
      </c>
      <c r="C14" s="485" t="s">
        <v>53</v>
      </c>
      <c r="D14" s="485">
        <v>200</v>
      </c>
      <c r="E14" s="485">
        <v>0</v>
      </c>
      <c r="F14" s="485">
        <v>0</v>
      </c>
      <c r="G14" s="485">
        <v>0</v>
      </c>
      <c r="H14" s="482">
        <f t="shared" si="0"/>
        <v>200</v>
      </c>
      <c r="I14" s="485"/>
      <c r="J14" s="477"/>
    </row>
    <row r="15" spans="1:10" ht="15.75" customHeight="1">
      <c r="A15" s="485">
        <v>11</v>
      </c>
      <c r="B15" s="487" t="s">
        <v>338</v>
      </c>
      <c r="C15" s="485" t="s">
        <v>53</v>
      </c>
      <c r="D15" s="485">
        <v>50</v>
      </c>
      <c r="E15" s="485">
        <v>35</v>
      </c>
      <c r="F15" s="485">
        <v>35</v>
      </c>
      <c r="G15" s="485">
        <v>35</v>
      </c>
      <c r="H15" s="482">
        <f t="shared" si="0"/>
        <v>155</v>
      </c>
      <c r="I15" s="485"/>
      <c r="J15" s="477"/>
    </row>
    <row r="16" spans="1:10" ht="16.5">
      <c r="A16" s="483">
        <v>12</v>
      </c>
      <c r="B16" s="486" t="s">
        <v>339</v>
      </c>
      <c r="C16" s="485" t="s">
        <v>59</v>
      </c>
      <c r="D16" s="485">
        <v>25</v>
      </c>
      <c r="E16" s="485">
        <v>0</v>
      </c>
      <c r="F16" s="485">
        <v>0</v>
      </c>
      <c r="G16" s="485">
        <v>0</v>
      </c>
      <c r="H16" s="482">
        <f t="shared" si="0"/>
        <v>25</v>
      </c>
      <c r="I16" s="485"/>
      <c r="J16" s="477"/>
    </row>
    <row r="17" spans="1:10" ht="16.5">
      <c r="A17" s="485">
        <v>13</v>
      </c>
      <c r="B17" s="486" t="s">
        <v>340</v>
      </c>
      <c r="C17" s="485" t="s">
        <v>53</v>
      </c>
      <c r="D17" s="485">
        <v>10</v>
      </c>
      <c r="E17" s="485">
        <v>0</v>
      </c>
      <c r="F17" s="485">
        <v>0</v>
      </c>
      <c r="G17" s="485">
        <v>0</v>
      </c>
      <c r="H17" s="482">
        <f t="shared" si="0"/>
        <v>10</v>
      </c>
      <c r="I17" s="485"/>
      <c r="J17" s="477"/>
    </row>
    <row r="18" spans="1:10" ht="16.5">
      <c r="A18" s="483">
        <v>14</v>
      </c>
      <c r="B18" s="486" t="s">
        <v>341</v>
      </c>
      <c r="C18" s="485" t="s">
        <v>53</v>
      </c>
      <c r="D18" s="485">
        <v>50</v>
      </c>
      <c r="E18" s="485">
        <v>30</v>
      </c>
      <c r="F18" s="485">
        <v>10</v>
      </c>
      <c r="G18" s="485">
        <v>10</v>
      </c>
      <c r="H18" s="482">
        <f t="shared" si="0"/>
        <v>100</v>
      </c>
      <c r="I18" s="485"/>
      <c r="J18" s="477"/>
    </row>
    <row r="19" spans="1:10" ht="16.5">
      <c r="A19" s="485">
        <v>15</v>
      </c>
      <c r="B19" s="487" t="s">
        <v>342</v>
      </c>
      <c r="C19" s="485" t="s">
        <v>53</v>
      </c>
      <c r="D19" s="485">
        <v>10</v>
      </c>
      <c r="E19" s="485">
        <v>0</v>
      </c>
      <c r="F19" s="485">
        <v>0</v>
      </c>
      <c r="G19" s="485">
        <v>0</v>
      </c>
      <c r="H19" s="482">
        <f t="shared" si="0"/>
        <v>10</v>
      </c>
      <c r="I19" s="485"/>
      <c r="J19" s="477"/>
    </row>
    <row r="20" spans="1:10" ht="16.5">
      <c r="A20" s="483">
        <v>16</v>
      </c>
      <c r="B20" s="486" t="s">
        <v>343</v>
      </c>
      <c r="C20" s="485" t="s">
        <v>53</v>
      </c>
      <c r="D20" s="485">
        <v>24</v>
      </c>
      <c r="E20" s="485">
        <v>0</v>
      </c>
      <c r="F20" s="485">
        <v>0</v>
      </c>
      <c r="G20" s="485">
        <v>0</v>
      </c>
      <c r="H20" s="482">
        <f t="shared" si="0"/>
        <v>24</v>
      </c>
      <c r="I20" s="485"/>
      <c r="J20" s="477"/>
    </row>
    <row r="21" spans="1:10" ht="16.5">
      <c r="A21" s="485">
        <v>17</v>
      </c>
      <c r="B21" s="486" t="s">
        <v>344</v>
      </c>
      <c r="C21" s="485" t="s">
        <v>53</v>
      </c>
      <c r="D21" s="485">
        <v>24</v>
      </c>
      <c r="E21" s="485">
        <v>0</v>
      </c>
      <c r="F21" s="485">
        <v>0</v>
      </c>
      <c r="G21" s="485">
        <v>0</v>
      </c>
      <c r="H21" s="482">
        <f t="shared" si="0"/>
        <v>24</v>
      </c>
      <c r="I21" s="485"/>
      <c r="J21" s="477"/>
    </row>
    <row r="22" spans="1:10" ht="16.5">
      <c r="A22" s="483">
        <v>18</v>
      </c>
      <c r="B22" s="486" t="s">
        <v>345</v>
      </c>
      <c r="C22" s="485" t="s">
        <v>53</v>
      </c>
      <c r="D22" s="485">
        <v>50</v>
      </c>
      <c r="E22" s="485">
        <v>30</v>
      </c>
      <c r="F22" s="485">
        <v>10</v>
      </c>
      <c r="G22" s="485">
        <v>10</v>
      </c>
      <c r="H22" s="482">
        <f t="shared" si="0"/>
        <v>100</v>
      </c>
      <c r="I22" s="485"/>
      <c r="J22" s="477"/>
    </row>
    <row r="23" spans="1:10" ht="16.5">
      <c r="A23" s="485">
        <v>19</v>
      </c>
      <c r="B23" s="486" t="s">
        <v>346</v>
      </c>
      <c r="C23" s="485" t="s">
        <v>53</v>
      </c>
      <c r="D23" s="485">
        <v>30</v>
      </c>
      <c r="E23" s="485">
        <v>20</v>
      </c>
      <c r="F23" s="485">
        <v>10</v>
      </c>
      <c r="G23" s="485">
        <v>10</v>
      </c>
      <c r="H23" s="482">
        <f t="shared" si="0"/>
        <v>70</v>
      </c>
      <c r="I23" s="485"/>
      <c r="J23" s="477"/>
    </row>
    <row r="24" spans="1:10" ht="16.5">
      <c r="A24" s="483">
        <v>20</v>
      </c>
      <c r="B24" s="486" t="s">
        <v>347</v>
      </c>
      <c r="C24" s="485" t="s">
        <v>53</v>
      </c>
      <c r="D24" s="485">
        <v>30</v>
      </c>
      <c r="E24" s="485">
        <v>20</v>
      </c>
      <c r="F24" s="485">
        <v>10</v>
      </c>
      <c r="G24" s="485">
        <v>10</v>
      </c>
      <c r="H24" s="482">
        <f t="shared" si="0"/>
        <v>70</v>
      </c>
      <c r="I24" s="485"/>
      <c r="J24" s="477"/>
    </row>
    <row r="25" spans="1:10" ht="16.5">
      <c r="A25" s="485">
        <v>21</v>
      </c>
      <c r="B25" s="486" t="s">
        <v>348</v>
      </c>
      <c r="C25" s="485" t="s">
        <v>53</v>
      </c>
      <c r="D25" s="485">
        <v>24</v>
      </c>
      <c r="E25" s="485">
        <v>0</v>
      </c>
      <c r="F25" s="485">
        <v>0</v>
      </c>
      <c r="G25" s="485">
        <v>0</v>
      </c>
      <c r="H25" s="482">
        <f t="shared" si="0"/>
        <v>24</v>
      </c>
      <c r="I25" s="485"/>
      <c r="J25" s="477"/>
    </row>
    <row r="26" spans="1:10" ht="16.5">
      <c r="A26" s="483">
        <v>22</v>
      </c>
      <c r="B26" s="486" t="s">
        <v>349</v>
      </c>
      <c r="C26" s="485" t="s">
        <v>53</v>
      </c>
      <c r="D26" s="485">
        <v>0</v>
      </c>
      <c r="E26" s="485">
        <v>0</v>
      </c>
      <c r="F26" s="485">
        <v>0</v>
      </c>
      <c r="G26" s="485">
        <v>0</v>
      </c>
      <c r="H26" s="482">
        <f t="shared" si="0"/>
        <v>0</v>
      </c>
      <c r="I26" s="485"/>
      <c r="J26" s="477"/>
    </row>
    <row r="27" spans="1:10" ht="16.5">
      <c r="A27" s="485">
        <v>23</v>
      </c>
      <c r="B27" s="486" t="s">
        <v>350</v>
      </c>
      <c r="C27" s="485" t="s">
        <v>58</v>
      </c>
      <c r="D27" s="485">
        <v>20</v>
      </c>
      <c r="E27" s="485">
        <v>0</v>
      </c>
      <c r="F27" s="485">
        <v>0</v>
      </c>
      <c r="G27" s="485">
        <v>0</v>
      </c>
      <c r="H27" s="482">
        <f t="shared" si="0"/>
        <v>20</v>
      </c>
      <c r="I27" s="485"/>
      <c r="J27" s="477"/>
    </row>
    <row r="28" spans="1:10" ht="16.5">
      <c r="A28" s="483">
        <v>24</v>
      </c>
      <c r="B28" s="486" t="s">
        <v>351</v>
      </c>
      <c r="C28" s="485" t="s">
        <v>58</v>
      </c>
      <c r="D28" s="485">
        <v>20</v>
      </c>
      <c r="E28" s="485">
        <v>0</v>
      </c>
      <c r="F28" s="485">
        <v>0</v>
      </c>
      <c r="G28" s="485">
        <v>0</v>
      </c>
      <c r="H28" s="482">
        <f t="shared" si="0"/>
        <v>20</v>
      </c>
      <c r="I28" s="485"/>
      <c r="J28" s="477"/>
    </row>
    <row r="29" spans="1:10" ht="16.5">
      <c r="A29" s="485">
        <v>25</v>
      </c>
      <c r="B29" s="486" t="s">
        <v>352</v>
      </c>
      <c r="C29" s="485" t="s">
        <v>54</v>
      </c>
      <c r="D29" s="485">
        <v>24</v>
      </c>
      <c r="E29" s="485">
        <v>7</v>
      </c>
      <c r="F29" s="485">
        <v>7</v>
      </c>
      <c r="G29" s="485">
        <v>7</v>
      </c>
      <c r="H29" s="482">
        <f t="shared" si="0"/>
        <v>45</v>
      </c>
      <c r="I29" s="485"/>
      <c r="J29" s="477"/>
    </row>
    <row r="30" spans="1:10" ht="16.5">
      <c r="A30" s="483">
        <v>26</v>
      </c>
      <c r="B30" s="486" t="s">
        <v>353</v>
      </c>
      <c r="C30" s="485" t="s">
        <v>54</v>
      </c>
      <c r="D30" s="485">
        <v>24</v>
      </c>
      <c r="E30" s="485">
        <v>7</v>
      </c>
      <c r="F30" s="485">
        <v>7</v>
      </c>
      <c r="G30" s="485">
        <v>7</v>
      </c>
      <c r="H30" s="482">
        <f t="shared" si="0"/>
        <v>45</v>
      </c>
      <c r="I30" s="485"/>
      <c r="J30" s="477"/>
    </row>
    <row r="31" spans="1:10" ht="16.5">
      <c r="A31" s="485">
        <v>27</v>
      </c>
      <c r="B31" s="486" t="s">
        <v>354</v>
      </c>
      <c r="C31" s="485" t="s">
        <v>54</v>
      </c>
      <c r="D31" s="485">
        <v>24</v>
      </c>
      <c r="E31" s="485">
        <v>7</v>
      </c>
      <c r="F31" s="485">
        <v>7</v>
      </c>
      <c r="G31" s="485">
        <v>7</v>
      </c>
      <c r="H31" s="482">
        <f t="shared" si="0"/>
        <v>45</v>
      </c>
      <c r="I31" s="485"/>
      <c r="J31" s="477"/>
    </row>
    <row r="32" spans="1:10" ht="16.5">
      <c r="A32" s="483">
        <v>28</v>
      </c>
      <c r="B32" s="486" t="s">
        <v>355</v>
      </c>
      <c r="C32" s="485" t="s">
        <v>59</v>
      </c>
      <c r="D32" s="485">
        <v>15</v>
      </c>
      <c r="E32" s="485">
        <v>5</v>
      </c>
      <c r="F32" s="485">
        <v>5</v>
      </c>
      <c r="G32" s="485">
        <v>5</v>
      </c>
      <c r="H32" s="482">
        <f t="shared" si="0"/>
        <v>30</v>
      </c>
      <c r="I32" s="485"/>
      <c r="J32" s="477"/>
    </row>
    <row r="33" spans="1:10" ht="16.5">
      <c r="A33" s="485">
        <v>29</v>
      </c>
      <c r="B33" s="486" t="s">
        <v>356</v>
      </c>
      <c r="C33" s="485" t="s">
        <v>59</v>
      </c>
      <c r="D33" s="485">
        <v>10</v>
      </c>
      <c r="E33" s="485">
        <v>0</v>
      </c>
      <c r="F33" s="485">
        <v>0</v>
      </c>
      <c r="G33" s="485">
        <v>20</v>
      </c>
      <c r="H33" s="482">
        <f t="shared" si="0"/>
        <v>30</v>
      </c>
      <c r="I33" s="485"/>
      <c r="J33" s="477"/>
    </row>
    <row r="34" spans="1:10" ht="16.5">
      <c r="A34" s="483">
        <v>30</v>
      </c>
      <c r="B34" s="486" t="s">
        <v>357</v>
      </c>
      <c r="C34" s="485" t="s">
        <v>59</v>
      </c>
      <c r="D34" s="485">
        <v>2</v>
      </c>
      <c r="E34" s="485">
        <v>0</v>
      </c>
      <c r="F34" s="485">
        <v>0</v>
      </c>
      <c r="G34" s="485">
        <v>0</v>
      </c>
      <c r="H34" s="482">
        <f t="shared" si="0"/>
        <v>2</v>
      </c>
      <c r="I34" s="485"/>
      <c r="J34" s="477"/>
    </row>
    <row r="35" spans="1:10" ht="16.5">
      <c r="A35" s="485">
        <v>31</v>
      </c>
      <c r="B35" s="486" t="s">
        <v>358</v>
      </c>
      <c r="C35" s="485" t="s">
        <v>59</v>
      </c>
      <c r="D35" s="485">
        <v>5</v>
      </c>
      <c r="E35" s="485">
        <v>0</v>
      </c>
      <c r="F35" s="485">
        <v>0</v>
      </c>
      <c r="G35" s="485">
        <v>7</v>
      </c>
      <c r="H35" s="482">
        <f t="shared" si="0"/>
        <v>12</v>
      </c>
      <c r="I35" s="485"/>
      <c r="J35" s="477"/>
    </row>
    <row r="36" spans="1:10" ht="16.5">
      <c r="A36" s="483">
        <v>32</v>
      </c>
      <c r="B36" s="486" t="s">
        <v>359</v>
      </c>
      <c r="C36" s="485" t="s">
        <v>59</v>
      </c>
      <c r="D36" s="485">
        <v>10</v>
      </c>
      <c r="E36" s="485">
        <v>0</v>
      </c>
      <c r="F36" s="485">
        <v>6</v>
      </c>
      <c r="G36" s="485">
        <v>2</v>
      </c>
      <c r="H36" s="482">
        <f t="shared" si="0"/>
        <v>18</v>
      </c>
      <c r="I36" s="485"/>
      <c r="J36" s="477"/>
    </row>
    <row r="37" spans="1:10" ht="16.5">
      <c r="A37" s="485">
        <v>33</v>
      </c>
      <c r="B37" s="486" t="s">
        <v>360</v>
      </c>
      <c r="C37" s="485" t="s">
        <v>59</v>
      </c>
      <c r="D37" s="485">
        <v>10</v>
      </c>
      <c r="E37" s="485">
        <v>0</v>
      </c>
      <c r="F37" s="485">
        <v>6</v>
      </c>
      <c r="G37" s="485">
        <v>2</v>
      </c>
      <c r="H37" s="482">
        <f t="shared" si="0"/>
        <v>18</v>
      </c>
      <c r="I37" s="485"/>
      <c r="J37" s="477"/>
    </row>
    <row r="38" spans="1:10" ht="16.5">
      <c r="A38" s="483">
        <v>34</v>
      </c>
      <c r="B38" s="486" t="s">
        <v>361</v>
      </c>
      <c r="C38" s="485" t="s">
        <v>59</v>
      </c>
      <c r="D38" s="485">
        <v>10</v>
      </c>
      <c r="E38" s="485">
        <v>0</v>
      </c>
      <c r="F38" s="485">
        <v>6</v>
      </c>
      <c r="G38" s="485">
        <v>2</v>
      </c>
      <c r="H38" s="482">
        <f t="shared" si="0"/>
        <v>18</v>
      </c>
      <c r="I38" s="485"/>
      <c r="J38" s="477"/>
    </row>
    <row r="39" spans="1:10" ht="16.5">
      <c r="A39" s="485">
        <v>35</v>
      </c>
      <c r="B39" s="486" t="s">
        <v>362</v>
      </c>
      <c r="C39" s="485" t="s">
        <v>59</v>
      </c>
      <c r="D39" s="485">
        <v>10</v>
      </c>
      <c r="E39" s="485">
        <v>0</v>
      </c>
      <c r="F39" s="485">
        <v>0</v>
      </c>
      <c r="G39" s="485">
        <v>2</v>
      </c>
      <c r="H39" s="482">
        <f t="shared" si="0"/>
        <v>12</v>
      </c>
      <c r="I39" s="485"/>
      <c r="J39" s="477"/>
    </row>
    <row r="40" spans="1:10" ht="16.5">
      <c r="A40" s="483">
        <v>36</v>
      </c>
      <c r="B40" s="486" t="s">
        <v>363</v>
      </c>
      <c r="C40" s="485" t="s">
        <v>59</v>
      </c>
      <c r="D40" s="485">
        <v>5</v>
      </c>
      <c r="E40" s="485">
        <v>0</v>
      </c>
      <c r="F40" s="485">
        <v>0</v>
      </c>
      <c r="G40" s="485">
        <v>2</v>
      </c>
      <c r="H40" s="482">
        <f t="shared" si="0"/>
        <v>7</v>
      </c>
      <c r="I40" s="485"/>
      <c r="J40" s="477"/>
    </row>
    <row r="41" spans="1:10" ht="16.5">
      <c r="A41" s="485">
        <v>37</v>
      </c>
      <c r="B41" s="486" t="s">
        <v>364</v>
      </c>
      <c r="C41" s="485" t="s">
        <v>59</v>
      </c>
      <c r="D41" s="485">
        <v>0</v>
      </c>
      <c r="E41" s="485">
        <v>0</v>
      </c>
      <c r="F41" s="485">
        <v>0</v>
      </c>
      <c r="G41" s="485">
        <v>5</v>
      </c>
      <c r="H41" s="482">
        <f t="shared" si="0"/>
        <v>5</v>
      </c>
      <c r="I41" s="485"/>
      <c r="J41" s="477"/>
    </row>
    <row r="42" spans="1:10" ht="16.5">
      <c r="A42" s="483">
        <v>38</v>
      </c>
      <c r="B42" s="486" t="s">
        <v>365</v>
      </c>
      <c r="C42" s="485" t="s">
        <v>59</v>
      </c>
      <c r="D42" s="485">
        <v>0</v>
      </c>
      <c r="E42" s="485">
        <v>0</v>
      </c>
      <c r="F42" s="485">
        <v>0</v>
      </c>
      <c r="G42" s="485">
        <v>5</v>
      </c>
      <c r="H42" s="482">
        <f t="shared" si="0"/>
        <v>5</v>
      </c>
      <c r="I42" s="485"/>
      <c r="J42" s="477"/>
    </row>
    <row r="43" spans="1:10" ht="16.5">
      <c r="A43" s="485">
        <v>39</v>
      </c>
      <c r="B43" s="486" t="s">
        <v>366</v>
      </c>
      <c r="C43" s="485" t="s">
        <v>59</v>
      </c>
      <c r="D43" s="485">
        <v>0</v>
      </c>
      <c r="E43" s="485">
        <v>0</v>
      </c>
      <c r="F43" s="485">
        <v>0</v>
      </c>
      <c r="G43" s="485">
        <v>5</v>
      </c>
      <c r="H43" s="482">
        <f t="shared" si="0"/>
        <v>5</v>
      </c>
      <c r="I43" s="485"/>
      <c r="J43" s="477"/>
    </row>
    <row r="44" spans="1:10" ht="16.5">
      <c r="A44" s="483">
        <v>40</v>
      </c>
      <c r="B44" s="486" t="s">
        <v>367</v>
      </c>
      <c r="C44" s="485" t="s">
        <v>59</v>
      </c>
      <c r="D44" s="485">
        <v>5</v>
      </c>
      <c r="E44" s="485">
        <v>9</v>
      </c>
      <c r="F44" s="485">
        <v>5</v>
      </c>
      <c r="G44" s="485">
        <v>7</v>
      </c>
      <c r="H44" s="482">
        <f t="shared" si="0"/>
        <v>26</v>
      </c>
      <c r="I44" s="485"/>
      <c r="J44" s="477"/>
    </row>
    <row r="45" spans="1:10" ht="16.5">
      <c r="A45" s="485">
        <v>41</v>
      </c>
      <c r="B45" s="486" t="s">
        <v>368</v>
      </c>
      <c r="C45" s="485" t="s">
        <v>59</v>
      </c>
      <c r="D45" s="485">
        <v>5</v>
      </c>
      <c r="E45" s="485">
        <v>0</v>
      </c>
      <c r="F45" s="485">
        <v>2</v>
      </c>
      <c r="G45" s="485">
        <v>7</v>
      </c>
      <c r="H45" s="482">
        <f t="shared" si="0"/>
        <v>14</v>
      </c>
      <c r="I45" s="485"/>
      <c r="J45" s="477"/>
    </row>
    <row r="46" spans="1:10" ht="16.5">
      <c r="A46" s="483">
        <v>42</v>
      </c>
      <c r="B46" s="486" t="s">
        <v>369</v>
      </c>
      <c r="C46" s="485" t="s">
        <v>53</v>
      </c>
      <c r="D46" s="485">
        <v>5</v>
      </c>
      <c r="E46" s="485">
        <v>0</v>
      </c>
      <c r="F46" s="485">
        <v>0</v>
      </c>
      <c r="G46" s="485">
        <v>3</v>
      </c>
      <c r="H46" s="482">
        <f t="shared" si="0"/>
        <v>8</v>
      </c>
      <c r="I46" s="485"/>
      <c r="J46" s="477"/>
    </row>
    <row r="47" spans="1:10" ht="16.5">
      <c r="A47" s="485">
        <v>43</v>
      </c>
      <c r="B47" s="486" t="s">
        <v>370</v>
      </c>
      <c r="C47" s="485" t="s">
        <v>53</v>
      </c>
      <c r="D47" s="485">
        <v>0</v>
      </c>
      <c r="E47" s="485">
        <v>0</v>
      </c>
      <c r="F47" s="485">
        <v>0</v>
      </c>
      <c r="G47" s="485">
        <v>3</v>
      </c>
      <c r="H47" s="482">
        <f t="shared" si="0"/>
        <v>3</v>
      </c>
      <c r="I47" s="485"/>
      <c r="J47" s="477"/>
    </row>
    <row r="48" spans="1:10" ht="16.5">
      <c r="A48" s="483">
        <v>44</v>
      </c>
      <c r="B48" s="486" t="s">
        <v>371</v>
      </c>
      <c r="C48" s="485" t="s">
        <v>53</v>
      </c>
      <c r="D48" s="485">
        <v>0</v>
      </c>
      <c r="E48" s="485">
        <v>0</v>
      </c>
      <c r="F48" s="485">
        <v>8</v>
      </c>
      <c r="G48" s="485">
        <v>7</v>
      </c>
      <c r="H48" s="857">
        <f t="shared" si="0"/>
        <v>15</v>
      </c>
      <c r="I48" s="486"/>
      <c r="J48" s="477"/>
    </row>
    <row r="49" spans="1:10" ht="16.5">
      <c r="A49" s="480">
        <v>45</v>
      </c>
      <c r="B49" s="481" t="s">
        <v>372</v>
      </c>
      <c r="C49" s="480" t="s">
        <v>53</v>
      </c>
      <c r="D49" s="480">
        <v>10</v>
      </c>
      <c r="E49" s="480">
        <v>0</v>
      </c>
      <c r="F49" s="480">
        <v>5</v>
      </c>
      <c r="G49" s="480">
        <v>5</v>
      </c>
      <c r="H49" s="482">
        <f t="shared" si="0"/>
        <v>20</v>
      </c>
      <c r="I49" s="481"/>
      <c r="J49" s="477"/>
    </row>
    <row r="50" spans="1:10" ht="16.5">
      <c r="A50" s="483">
        <v>46</v>
      </c>
      <c r="B50" s="486" t="s">
        <v>373</v>
      </c>
      <c r="C50" s="485" t="s">
        <v>374</v>
      </c>
      <c r="D50" s="485">
        <v>5</v>
      </c>
      <c r="E50" s="485">
        <v>9</v>
      </c>
      <c r="F50" s="485">
        <v>8</v>
      </c>
      <c r="G50" s="485">
        <v>8</v>
      </c>
      <c r="H50" s="482">
        <f t="shared" si="0"/>
        <v>30</v>
      </c>
      <c r="I50" s="485"/>
      <c r="J50" s="477"/>
    </row>
    <row r="51" spans="1:10" ht="16.5">
      <c r="A51" s="485">
        <v>47</v>
      </c>
      <c r="B51" s="486" t="s">
        <v>375</v>
      </c>
      <c r="C51" s="485" t="s">
        <v>374</v>
      </c>
      <c r="D51" s="485">
        <v>5</v>
      </c>
      <c r="E51" s="485">
        <v>9</v>
      </c>
      <c r="F51" s="485">
        <v>0</v>
      </c>
      <c r="G51" s="485">
        <v>8</v>
      </c>
      <c r="H51" s="482">
        <f t="shared" si="0"/>
        <v>22</v>
      </c>
      <c r="I51" s="485"/>
      <c r="J51" s="477"/>
    </row>
    <row r="52" spans="1:10" ht="16.5">
      <c r="A52" s="483">
        <v>48</v>
      </c>
      <c r="B52" s="486" t="s">
        <v>376</v>
      </c>
      <c r="C52" s="485" t="s">
        <v>87</v>
      </c>
      <c r="D52" s="485">
        <v>3</v>
      </c>
      <c r="E52" s="485">
        <v>9</v>
      </c>
      <c r="F52" s="485">
        <v>2</v>
      </c>
      <c r="G52" s="485">
        <v>1</v>
      </c>
      <c r="H52" s="482">
        <f t="shared" si="0"/>
        <v>15</v>
      </c>
      <c r="I52" s="485"/>
      <c r="J52" s="477"/>
    </row>
    <row r="53" spans="1:10" ht="16.5">
      <c r="A53" s="485">
        <v>49</v>
      </c>
      <c r="B53" s="486" t="s">
        <v>377</v>
      </c>
      <c r="C53" s="485" t="s">
        <v>53</v>
      </c>
      <c r="D53" s="485">
        <v>5</v>
      </c>
      <c r="E53" s="485">
        <v>0</v>
      </c>
      <c r="F53" s="485">
        <v>0</v>
      </c>
      <c r="G53" s="485">
        <v>0</v>
      </c>
      <c r="H53" s="482">
        <f t="shared" si="0"/>
        <v>5</v>
      </c>
      <c r="I53" s="485"/>
      <c r="J53" s="477"/>
    </row>
    <row r="54" spans="1:10" ht="16.5">
      <c r="A54" s="483">
        <v>50</v>
      </c>
      <c r="B54" s="486" t="s">
        <v>378</v>
      </c>
      <c r="C54" s="485" t="s">
        <v>53</v>
      </c>
      <c r="D54" s="485">
        <v>5</v>
      </c>
      <c r="E54" s="485">
        <v>0</v>
      </c>
      <c r="F54" s="485">
        <v>0</v>
      </c>
      <c r="G54" s="485">
        <v>7</v>
      </c>
      <c r="H54" s="482">
        <f t="shared" si="0"/>
        <v>12</v>
      </c>
      <c r="I54" s="485"/>
      <c r="J54" s="477"/>
    </row>
    <row r="55" spans="1:10" ht="16.5">
      <c r="A55" s="485">
        <v>51</v>
      </c>
      <c r="B55" s="486" t="s">
        <v>379</v>
      </c>
      <c r="C55" s="485" t="s">
        <v>380</v>
      </c>
      <c r="D55" s="485">
        <v>20</v>
      </c>
      <c r="E55" s="485">
        <v>0</v>
      </c>
      <c r="F55" s="485">
        <v>0</v>
      </c>
      <c r="G55" s="485">
        <v>10</v>
      </c>
      <c r="H55" s="482">
        <f t="shared" ref="H55:H62" si="1">SUM(D55:G55)</f>
        <v>30</v>
      </c>
      <c r="I55" s="485"/>
      <c r="J55" s="477"/>
    </row>
    <row r="56" spans="1:10" ht="16.5">
      <c r="A56" s="483">
        <v>52</v>
      </c>
      <c r="B56" s="486" t="s">
        <v>381</v>
      </c>
      <c r="C56" s="485" t="s">
        <v>53</v>
      </c>
      <c r="D56" s="485">
        <v>3</v>
      </c>
      <c r="E56" s="485">
        <v>0</v>
      </c>
      <c r="F56" s="485">
        <v>0</v>
      </c>
      <c r="G56" s="485">
        <v>7</v>
      </c>
      <c r="H56" s="482">
        <f t="shared" si="1"/>
        <v>10</v>
      </c>
      <c r="I56" s="485"/>
      <c r="J56" s="477"/>
    </row>
    <row r="57" spans="1:10" ht="16.5">
      <c r="A57" s="485">
        <v>53</v>
      </c>
      <c r="B57" s="486" t="s">
        <v>382</v>
      </c>
      <c r="C57" s="485" t="s">
        <v>53</v>
      </c>
      <c r="D57" s="485">
        <v>3</v>
      </c>
      <c r="E57" s="485">
        <v>1</v>
      </c>
      <c r="F57" s="485">
        <v>0</v>
      </c>
      <c r="G57" s="485">
        <v>3</v>
      </c>
      <c r="H57" s="482">
        <f t="shared" si="1"/>
        <v>7</v>
      </c>
      <c r="I57" s="485"/>
      <c r="J57" s="477"/>
    </row>
    <row r="58" spans="1:10" ht="16.5">
      <c r="A58" s="483">
        <v>54</v>
      </c>
      <c r="B58" s="484" t="s">
        <v>383</v>
      </c>
      <c r="C58" s="483" t="s">
        <v>53</v>
      </c>
      <c r="D58" s="485">
        <v>30</v>
      </c>
      <c r="E58" s="485">
        <v>0</v>
      </c>
      <c r="F58" s="485">
        <v>48</v>
      </c>
      <c r="G58" s="485">
        <v>0</v>
      </c>
      <c r="H58" s="482">
        <f t="shared" si="1"/>
        <v>78</v>
      </c>
      <c r="I58" s="485"/>
      <c r="J58" s="477"/>
    </row>
    <row r="59" spans="1:10" ht="16.5">
      <c r="A59" s="485">
        <v>55</v>
      </c>
      <c r="B59" s="484" t="s">
        <v>102</v>
      </c>
      <c r="C59" s="483" t="s">
        <v>53</v>
      </c>
      <c r="D59" s="485">
        <v>5</v>
      </c>
      <c r="E59" s="485">
        <v>0</v>
      </c>
      <c r="F59" s="485">
        <v>0</v>
      </c>
      <c r="G59" s="485">
        <v>0</v>
      </c>
      <c r="H59" s="482">
        <f t="shared" si="1"/>
        <v>5</v>
      </c>
      <c r="I59" s="485"/>
      <c r="J59" s="477"/>
    </row>
    <row r="60" spans="1:10" ht="16.5">
      <c r="A60" s="483">
        <v>56</v>
      </c>
      <c r="B60" s="486" t="s">
        <v>103</v>
      </c>
      <c r="C60" s="483" t="s">
        <v>53</v>
      </c>
      <c r="D60" s="485">
        <v>0</v>
      </c>
      <c r="E60" s="485">
        <v>0</v>
      </c>
      <c r="F60" s="485">
        <v>8</v>
      </c>
      <c r="G60" s="485">
        <v>0</v>
      </c>
      <c r="H60" s="482">
        <f t="shared" si="1"/>
        <v>8</v>
      </c>
      <c r="I60" s="485"/>
      <c r="J60" s="477"/>
    </row>
    <row r="61" spans="1:10" ht="16.5">
      <c r="A61" s="485">
        <v>57</v>
      </c>
      <c r="B61" s="486" t="s">
        <v>384</v>
      </c>
      <c r="C61" s="483" t="s">
        <v>152</v>
      </c>
      <c r="D61" s="485">
        <v>50</v>
      </c>
      <c r="E61" s="485">
        <v>0</v>
      </c>
      <c r="F61" s="485">
        <v>0</v>
      </c>
      <c r="G61" s="485">
        <v>0</v>
      </c>
      <c r="H61" s="482">
        <f t="shared" si="1"/>
        <v>50</v>
      </c>
      <c r="I61" s="485"/>
      <c r="J61" s="477"/>
    </row>
    <row r="62" spans="1:10" ht="16.5">
      <c r="A62" s="491">
        <v>58</v>
      </c>
      <c r="B62" s="488" t="s">
        <v>385</v>
      </c>
      <c r="C62" s="491" t="s">
        <v>386</v>
      </c>
      <c r="D62" s="489">
        <v>50</v>
      </c>
      <c r="E62" s="489">
        <v>0</v>
      </c>
      <c r="F62" s="489">
        <v>0</v>
      </c>
      <c r="G62" s="489">
        <v>0</v>
      </c>
      <c r="H62" s="490">
        <f t="shared" si="1"/>
        <v>50</v>
      </c>
      <c r="I62" s="489"/>
      <c r="J62" s="477"/>
    </row>
    <row r="63" spans="1:10" ht="16.5">
      <c r="A63" s="492"/>
      <c r="B63" s="493"/>
      <c r="C63" s="494"/>
      <c r="D63" s="494"/>
      <c r="E63" s="494"/>
      <c r="F63" s="1041" t="s">
        <v>419</v>
      </c>
      <c r="G63" s="1041"/>
      <c r="H63" s="1041"/>
      <c r="I63" s="1041"/>
      <c r="J63" s="477"/>
    </row>
    <row r="64" spans="1:10" ht="15.75">
      <c r="B64" s="495" t="s">
        <v>728</v>
      </c>
      <c r="C64" s="1042" t="s">
        <v>310</v>
      </c>
      <c r="D64" s="1042"/>
      <c r="E64" s="1042"/>
      <c r="F64" s="496"/>
      <c r="G64" s="1042" t="s">
        <v>232</v>
      </c>
      <c r="H64" s="1042"/>
      <c r="I64" s="1042"/>
    </row>
    <row r="65" spans="1:9" ht="15.75">
      <c r="B65" s="496"/>
      <c r="C65" s="498"/>
      <c r="D65" s="496"/>
      <c r="E65" s="496"/>
      <c r="F65" s="496"/>
      <c r="G65" s="496"/>
      <c r="H65" s="496"/>
      <c r="I65" s="496"/>
    </row>
    <row r="67" spans="1:9" ht="22.5" customHeight="1"/>
    <row r="68" spans="1:9" ht="15.75">
      <c r="B68" s="499"/>
      <c r="C68" s="1044" t="s">
        <v>150</v>
      </c>
      <c r="D68" s="1044"/>
      <c r="E68" s="1044"/>
      <c r="G68" s="1042" t="s">
        <v>119</v>
      </c>
      <c r="H68" s="1042"/>
      <c r="I68" s="1042"/>
    </row>
    <row r="69" spans="1:9">
      <c r="A69" s="500"/>
    </row>
    <row r="70" spans="1:9">
      <c r="A70" s="500"/>
    </row>
  </sheetData>
  <mergeCells count="9">
    <mergeCell ref="A1:B1"/>
    <mergeCell ref="F63:I63"/>
    <mergeCell ref="C64:E64"/>
    <mergeCell ref="A3:I3"/>
    <mergeCell ref="C68:E68"/>
    <mergeCell ref="G68:I68"/>
    <mergeCell ref="G64:I64"/>
    <mergeCell ref="A2:B2"/>
    <mergeCell ref="C2:I2"/>
  </mergeCells>
  <pageMargins left="0.45" right="0.45" top="0.75" bottom="0.5" header="0.3" footer="0.3"/>
  <pageSetup paperSize="9" firstPageNumber="53" orientation="landscape" useFirstPageNumber="1" horizontalDpi="4294967295" verticalDpi="4294967295" r:id="rId1"/>
  <headerFooter>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view="pageBreakPreview" zoomScale="98" zoomScaleNormal="100" zoomScaleSheetLayoutView="98" workbookViewId="0">
      <selection activeCell="G14" sqref="G14"/>
    </sheetView>
  </sheetViews>
  <sheetFormatPr defaultColWidth="9" defaultRowHeight="21.95" customHeight="1"/>
  <cols>
    <col min="1" max="1" width="5.25" style="512" bestFit="1" customWidth="1"/>
    <col min="2" max="2" width="48.875" style="513" customWidth="1"/>
    <col min="3" max="3" width="11.625" style="513" customWidth="1"/>
    <col min="4" max="4" width="11.5" style="502" customWidth="1"/>
    <col min="5" max="5" width="12.125" style="511" bestFit="1" customWidth="1"/>
    <col min="6" max="6" width="13.625" style="515" customWidth="1"/>
    <col min="7" max="7" width="16.625" style="507" customWidth="1"/>
    <col min="8" max="16384" width="9" style="371"/>
  </cols>
  <sheetData>
    <row r="1" spans="1:9" ht="21.95" customHeight="1">
      <c r="A1" s="1046" t="s">
        <v>2</v>
      </c>
      <c r="B1" s="1046"/>
      <c r="C1" s="501"/>
      <c r="E1" s="210"/>
      <c r="F1" s="210"/>
      <c r="G1" s="503" t="s">
        <v>91</v>
      </c>
    </row>
    <row r="2" spans="1:9" ht="21.95" customHeight="1">
      <c r="A2" s="1047" t="s">
        <v>154</v>
      </c>
      <c r="B2" s="1047"/>
      <c r="C2" s="504"/>
      <c r="D2" s="1048"/>
      <c r="E2" s="1049"/>
      <c r="F2" s="1049"/>
      <c r="G2" s="1049"/>
    </row>
    <row r="3" spans="1:9" ht="21.95" customHeight="1">
      <c r="A3" s="504"/>
      <c r="B3" s="504"/>
      <c r="C3" s="504"/>
      <c r="D3" s="505"/>
      <c r="E3" s="506"/>
      <c r="F3" s="506"/>
    </row>
    <row r="4" spans="1:9" ht="54" customHeight="1">
      <c r="A4" s="1050" t="s">
        <v>577</v>
      </c>
      <c r="B4" s="1050"/>
      <c r="C4" s="1050"/>
      <c r="D4" s="1050"/>
      <c r="E4" s="1050"/>
      <c r="F4" s="1050"/>
      <c r="G4" s="1050"/>
    </row>
    <row r="5" spans="1:9" ht="39.75" customHeight="1">
      <c r="A5" s="581" t="s">
        <v>35</v>
      </c>
      <c r="B5" s="581" t="s">
        <v>61</v>
      </c>
      <c r="C5" s="581" t="s">
        <v>51</v>
      </c>
      <c r="D5" s="581" t="s">
        <v>52</v>
      </c>
      <c r="E5" s="858" t="s">
        <v>60</v>
      </c>
      <c r="F5" s="858" t="s">
        <v>47</v>
      </c>
      <c r="G5" s="858" t="s">
        <v>6</v>
      </c>
    </row>
    <row r="6" spans="1:9" ht="31.5" customHeight="1">
      <c r="A6" s="859">
        <v>1</v>
      </c>
      <c r="B6" s="860" t="s">
        <v>718</v>
      </c>
      <c r="C6" s="859">
        <v>2</v>
      </c>
      <c r="D6" s="859" t="s">
        <v>307</v>
      </c>
      <c r="E6" s="571">
        <v>5000000</v>
      </c>
      <c r="F6" s="861">
        <f>E6*C6</f>
        <v>10000000</v>
      </c>
      <c r="G6" s="862" t="s">
        <v>720</v>
      </c>
    </row>
    <row r="7" spans="1:9" s="35" customFormat="1" ht="21.95" customHeight="1">
      <c r="A7" s="863">
        <v>1</v>
      </c>
      <c r="B7" s="641" t="s">
        <v>464</v>
      </c>
      <c r="C7" s="864">
        <v>24</v>
      </c>
      <c r="D7" s="642" t="s">
        <v>307</v>
      </c>
      <c r="E7" s="642">
        <v>300000</v>
      </c>
      <c r="F7" s="865">
        <f>E7*C7</f>
        <v>7200000</v>
      </c>
      <c r="G7" s="866" t="s">
        <v>308</v>
      </c>
    </row>
    <row r="8" spans="1:9" s="35" customFormat="1" ht="21.95" customHeight="1">
      <c r="A8" s="867">
        <v>2</v>
      </c>
      <c r="B8" s="868" t="s">
        <v>582</v>
      </c>
      <c r="C8" s="869">
        <v>24</v>
      </c>
      <c r="D8" s="870" t="s">
        <v>307</v>
      </c>
      <c r="E8" s="870">
        <v>300000</v>
      </c>
      <c r="F8" s="871">
        <f>E8*C8</f>
        <v>7200000</v>
      </c>
      <c r="G8" s="872" t="s">
        <v>308</v>
      </c>
    </row>
    <row r="9" spans="1:9" s="508" customFormat="1" ht="21.95" customHeight="1">
      <c r="A9" s="1052" t="s">
        <v>62</v>
      </c>
      <c r="B9" s="1053"/>
      <c r="C9" s="1053"/>
      <c r="D9" s="1053"/>
      <c r="E9" s="1054"/>
      <c r="F9" s="873">
        <f>SUM(F6:F8)</f>
        <v>24400000</v>
      </c>
      <c r="G9" s="874"/>
    </row>
    <row r="10" spans="1:9" ht="21.95" customHeight="1">
      <c r="A10" s="1011" t="s">
        <v>719</v>
      </c>
      <c r="B10" s="1011"/>
      <c r="C10" s="1011"/>
      <c r="D10" s="1011"/>
      <c r="E10" s="1011"/>
      <c r="F10" s="1011"/>
      <c r="G10" s="1011"/>
    </row>
    <row r="11" spans="1:9" ht="21.95" customHeight="1">
      <c r="A11" s="875"/>
      <c r="B11" s="875"/>
      <c r="C11" s="875"/>
      <c r="D11" s="1055" t="s">
        <v>465</v>
      </c>
      <c r="E11" s="1055"/>
      <c r="F11" s="1055"/>
      <c r="G11" s="1055"/>
      <c r="H11" s="509"/>
      <c r="I11" s="509"/>
    </row>
    <row r="12" spans="1:9" ht="21.95" customHeight="1">
      <c r="A12" s="876" t="s">
        <v>63</v>
      </c>
      <c r="B12" s="876"/>
      <c r="C12" s="1056" t="s">
        <v>309</v>
      </c>
      <c r="D12" s="1056"/>
      <c r="E12" s="1056"/>
      <c r="F12" s="1051" t="s">
        <v>30</v>
      </c>
      <c r="G12" s="1051"/>
      <c r="H12" s="510"/>
      <c r="I12" s="510"/>
    </row>
    <row r="13" spans="1:9" ht="21.95" customHeight="1">
      <c r="A13" s="875"/>
      <c r="B13" s="875"/>
      <c r="C13" s="877"/>
      <c r="D13" s="877"/>
      <c r="E13" s="877"/>
      <c r="F13" s="376"/>
      <c r="G13" s="376"/>
    </row>
    <row r="14" spans="1:9" ht="21.95" customHeight="1">
      <c r="A14" s="878"/>
      <c r="B14" s="878"/>
      <c r="C14" s="879"/>
      <c r="D14" s="880"/>
      <c r="E14" s="881"/>
      <c r="F14" s="376"/>
      <c r="G14" s="376"/>
    </row>
    <row r="15" spans="1:9" ht="21.95" customHeight="1">
      <c r="A15" s="878"/>
      <c r="B15" s="878"/>
      <c r="C15" s="879"/>
      <c r="D15" s="880"/>
      <c r="E15" s="881"/>
      <c r="F15" s="376"/>
      <c r="G15" s="376"/>
    </row>
    <row r="16" spans="1:9" ht="21.95" customHeight="1">
      <c r="A16" s="745"/>
      <c r="B16" s="374"/>
      <c r="C16" s="879"/>
      <c r="D16" s="880"/>
      <c r="E16" s="516"/>
      <c r="F16" s="376"/>
      <c r="G16" s="376"/>
    </row>
    <row r="17" spans="1:7" ht="21.95" customHeight="1">
      <c r="A17" s="745"/>
      <c r="B17" s="374"/>
      <c r="C17" s="879"/>
      <c r="D17" s="880"/>
      <c r="E17" s="516"/>
      <c r="F17" s="376"/>
      <c r="G17" s="376"/>
    </row>
    <row r="18" spans="1:7" ht="21.95" customHeight="1">
      <c r="A18" s="745"/>
      <c r="B18" s="374"/>
      <c r="C18" s="1056" t="s">
        <v>155</v>
      </c>
      <c r="D18" s="1056"/>
      <c r="E18" s="1056"/>
      <c r="F18" s="1051" t="s">
        <v>149</v>
      </c>
      <c r="G18" s="1051"/>
    </row>
    <row r="23" spans="1:7" ht="21.95" customHeight="1">
      <c r="A23" s="514"/>
      <c r="B23" s="371"/>
      <c r="C23" s="371"/>
      <c r="D23" s="512"/>
      <c r="E23" s="507"/>
      <c r="F23" s="507"/>
    </row>
    <row r="24" spans="1:7" ht="21.95" customHeight="1">
      <c r="A24" s="514"/>
      <c r="B24" s="371"/>
      <c r="C24" s="371"/>
      <c r="D24" s="512"/>
      <c r="E24" s="507"/>
      <c r="F24" s="507"/>
    </row>
    <row r="25" spans="1:7" ht="21.95" customHeight="1">
      <c r="A25" s="514"/>
      <c r="B25" s="371"/>
      <c r="C25" s="371"/>
      <c r="D25" s="512"/>
      <c r="E25" s="507"/>
      <c r="F25" s="507"/>
    </row>
  </sheetData>
  <mergeCells count="11">
    <mergeCell ref="F18:G18"/>
    <mergeCell ref="A9:E9"/>
    <mergeCell ref="D11:G11"/>
    <mergeCell ref="A10:G10"/>
    <mergeCell ref="C12:E12"/>
    <mergeCell ref="C18:E18"/>
    <mergeCell ref="A1:B1"/>
    <mergeCell ref="A2:B2"/>
    <mergeCell ref="D2:G2"/>
    <mergeCell ref="A4:G4"/>
    <mergeCell ref="F12:G12"/>
  </mergeCells>
  <pageMargins left="0.45" right="0.45" top="0.75" bottom="0.5" header="0.3" footer="0.3"/>
  <pageSetup firstPageNumber="56" orientation="landscape" useFirstPageNumber="1" horizontalDpi="4294967295" verticalDpi="4294967295"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8</vt:i4>
      </vt:variant>
    </vt:vector>
  </HeadingPairs>
  <TitlesOfParts>
    <vt:vector size="26" baseType="lpstr">
      <vt:lpstr>Biểu 2</vt:lpstr>
      <vt:lpstr>Biểu 3</vt:lpstr>
      <vt:lpstr> Biểu 4. </vt:lpstr>
      <vt:lpstr>Biểu 4.1</vt:lpstr>
      <vt:lpstr>Biểu 5</vt:lpstr>
      <vt:lpstr>Biểu 5.1</vt:lpstr>
      <vt:lpstr>Biểu 5.2</vt:lpstr>
      <vt:lpstr>Biểu 5.3</vt:lpstr>
      <vt:lpstr>Biểu 5.4</vt:lpstr>
      <vt:lpstr>Biểu 5.5</vt:lpstr>
      <vt:lpstr>Biểu 5.6</vt:lpstr>
      <vt:lpstr>Biểu 5.7</vt:lpstr>
      <vt:lpstr>Biểu 6</vt:lpstr>
      <vt:lpstr>Biểu 8</vt:lpstr>
      <vt:lpstr>Biểu 9</vt:lpstr>
      <vt:lpstr>Biểu 10</vt:lpstr>
      <vt:lpstr>Số liệu Sinh viên toàn trường</vt:lpstr>
      <vt:lpstr>Lịch Đào tạo tại CSII</vt:lpstr>
      <vt:lpstr>'Biểu 2'!Print_Titles</vt:lpstr>
      <vt:lpstr>'Biểu 3'!Print_Titles</vt:lpstr>
      <vt:lpstr>'Biểu 4.1'!Print_Titles</vt:lpstr>
      <vt:lpstr>'Biểu 5.1'!Print_Titles</vt:lpstr>
      <vt:lpstr>'Biểu 5.2'!Print_Titles</vt:lpstr>
      <vt:lpstr>'Biểu 5.3'!Print_Titles</vt:lpstr>
      <vt:lpstr>'Biểu 5.5'!Print_Titles</vt:lpstr>
      <vt:lpstr>'Biểu 6'!Print_Titles</vt:lpstr>
    </vt:vector>
  </TitlesOfParts>
  <Company>Vinh University, Centre for Practice &amp; Experiment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Hong Quang</dc:creator>
  <cp:lastModifiedBy>Vinhuni</cp:lastModifiedBy>
  <cp:lastPrinted>2020-09-07T10:10:41Z</cp:lastPrinted>
  <dcterms:created xsi:type="dcterms:W3CDTF">2013-10-07T10:17:53Z</dcterms:created>
  <dcterms:modified xsi:type="dcterms:W3CDTF">2020-09-10T08:41:19Z</dcterms:modified>
</cp:coreProperties>
</file>