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filterPrivacy="1"/>
  <xr:revisionPtr revIDLastSave="0" documentId="13_ncr:1_{EBAD9183-3D4C-6144-982C-4EFC5D4D70FC}" xr6:coauthVersionLast="47" xr6:coauthVersionMax="47" xr10:uidLastSave="{00000000-0000-0000-0000-000000000000}"/>
  <bookViews>
    <workbookView xWindow="0" yWindow="500" windowWidth="33600" windowHeight="19260" xr2:uid="{00000000-000D-0000-FFFF-FFFF00000000}"/>
  </bookViews>
  <sheets>
    <sheet name="Bang PN cho HP" sheetId="2" r:id="rId1"/>
    <sheet name="Bang PN PLO cho CLO" sheetId="4" r:id="rId2"/>
  </sheets>
  <definedNames>
    <definedName name="_xlnm._FilterDatabase" localSheetId="0" hidden="1">'Bang PN cho HP'!$D$7:$S$82</definedName>
    <definedName name="_xlnm._FilterDatabase" localSheetId="1" hidden="1">'Bang PN PLO cho CLO'!$E$6:$T$224</definedName>
    <definedName name="OLE_LINK1" localSheetId="0">'Bang PN cho HP'!#REF!</definedName>
    <definedName name="OLE_LINK1" localSheetId="1">'Bang PN PLO cho CLO'!#REF!</definedName>
    <definedName name="OLE_LINK59" localSheetId="0">'Bang PN cho HP'!#REF!</definedName>
    <definedName name="OLE_LINK59" localSheetId="1">'Bang PN PLO cho CLO'!$C$12</definedName>
    <definedName name="OLE_LINK68" localSheetId="0">'Bang PN cho HP'!$F$8</definedName>
    <definedName name="OLE_LINK68" localSheetId="1">'Bang PN PLO cho CLO'!$G$7</definedName>
    <definedName name="_xlnm.Print_Titles" localSheetId="0">'Bang PN cho HP'!$5:$6</definedName>
    <definedName name="_xlnm.Print_Titles" localSheetId="1">'Bang PN PLO cho CLO'!$5:$7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5" i="4" l="1"/>
  <c r="E213" i="4"/>
  <c r="E8" i="4" s="1"/>
  <c r="K79" i="2"/>
  <c r="K81" i="2"/>
  <c r="L214" i="4"/>
  <c r="L213" i="4"/>
  <c r="K80" i="2"/>
  <c r="K82" i="2"/>
  <c r="K11" i="2" s="1"/>
  <c r="M213" i="4"/>
  <c r="M8" i="4" s="1"/>
  <c r="L80" i="2"/>
  <c r="L79" i="2"/>
  <c r="L10" i="2" s="1"/>
  <c r="I213" i="4"/>
  <c r="I8" i="4" s="1"/>
  <c r="I79" i="2"/>
  <c r="I81" i="2" s="1"/>
  <c r="I12" i="2" s="1"/>
  <c r="I80" i="2"/>
  <c r="I82" i="2" s="1"/>
  <c r="I11" i="2" s="1"/>
  <c r="G80" i="2"/>
  <c r="G9" i="2" s="1"/>
  <c r="J80" i="2"/>
  <c r="J82" i="2" s="1"/>
  <c r="J11" i="2" s="1"/>
  <c r="J79" i="2"/>
  <c r="J10" i="2" s="1"/>
  <c r="D80" i="2"/>
  <c r="D9" i="2" s="1"/>
  <c r="D79" i="2"/>
  <c r="D12" i="2" s="1"/>
  <c r="H80" i="2"/>
  <c r="H82" i="2" s="1"/>
  <c r="H11" i="2" s="1"/>
  <c r="G79" i="2"/>
  <c r="G81" i="2" s="1"/>
  <c r="M79" i="2"/>
  <c r="M81" i="2"/>
  <c r="M12" i="2" s="1"/>
  <c r="O79" i="2"/>
  <c r="O10" i="2" s="1"/>
  <c r="N79" i="2"/>
  <c r="N10" i="2" s="1"/>
  <c r="K10" i="2"/>
  <c r="H79" i="2"/>
  <c r="H81" i="2" s="1"/>
  <c r="H12" i="2" s="1"/>
  <c r="F79" i="2"/>
  <c r="F10" i="2" s="1"/>
  <c r="E79" i="2"/>
  <c r="E10" i="2" s="1"/>
  <c r="F82" i="2"/>
  <c r="F11" i="2" s="1"/>
  <c r="F81" i="2"/>
  <c r="F12" i="2" s="1"/>
  <c r="F80" i="2"/>
  <c r="F9" i="2" s="1"/>
  <c r="E214" i="4"/>
  <c r="M82" i="2"/>
  <c r="M11" i="2" s="1"/>
  <c r="R81" i="2"/>
  <c r="R12" i="2" s="1"/>
  <c r="R79" i="2"/>
  <c r="R10" i="2" s="1"/>
  <c r="E81" i="2"/>
  <c r="E12" i="2" s="1"/>
  <c r="E80" i="2"/>
  <c r="E82" i="2" s="1"/>
  <c r="E11" i="2" s="1"/>
  <c r="S82" i="2"/>
  <c r="S11" i="2" s="1"/>
  <c r="R82" i="2"/>
  <c r="R11" i="2" s="1"/>
  <c r="Q82" i="2"/>
  <c r="Q11" i="2" s="1"/>
  <c r="P82" i="2"/>
  <c r="P11" i="2" s="1"/>
  <c r="O82" i="2"/>
  <c r="O11" i="2" s="1"/>
  <c r="N82" i="2"/>
  <c r="N11" i="2" s="1"/>
  <c r="L82" i="2"/>
  <c r="L11" i="2" s="1"/>
  <c r="D82" i="2"/>
  <c r="S81" i="2"/>
  <c r="S12" i="2" s="1"/>
  <c r="Q81" i="2"/>
  <c r="Q12" i="2" s="1"/>
  <c r="P81" i="2"/>
  <c r="P12" i="2" s="1"/>
  <c r="O81" i="2"/>
  <c r="O12" i="2" s="1"/>
  <c r="N81" i="2"/>
  <c r="N12" i="2" s="1"/>
  <c r="L81" i="2"/>
  <c r="L12" i="2" s="1"/>
  <c r="D81" i="2"/>
  <c r="P79" i="2"/>
  <c r="P10" i="2" s="1"/>
  <c r="Q79" i="2"/>
  <c r="Q10" i="2" s="1"/>
  <c r="S79" i="2"/>
  <c r="S10" i="2" s="1"/>
  <c r="M80" i="2"/>
  <c r="N80" i="2"/>
  <c r="O80" i="2"/>
  <c r="P80" i="2"/>
  <c r="Q80" i="2"/>
  <c r="R80" i="2"/>
  <c r="S80" i="2"/>
  <c r="S9" i="2" s="1"/>
  <c r="T80" i="2"/>
  <c r="T9" i="2" s="1"/>
  <c r="F214" i="4"/>
  <c r="G214" i="4"/>
  <c r="H214" i="4"/>
  <c r="I214" i="4"/>
  <c r="J214" i="4"/>
  <c r="K214" i="4"/>
  <c r="M214" i="4"/>
  <c r="N214" i="4"/>
  <c r="O214" i="4"/>
  <c r="P214" i="4"/>
  <c r="P9" i="4" s="1"/>
  <c r="Q214" i="4"/>
  <c r="R214" i="4"/>
  <c r="S214" i="4"/>
  <c r="T214" i="4"/>
  <c r="T216" i="4"/>
  <c r="T11" i="4" s="1"/>
  <c r="Q216" i="4"/>
  <c r="Q11" i="4" s="1"/>
  <c r="R216" i="4"/>
  <c r="R11" i="4" s="1"/>
  <c r="S216" i="4"/>
  <c r="S11" i="4" s="1"/>
  <c r="F213" i="4"/>
  <c r="G213" i="4"/>
  <c r="H213" i="4"/>
  <c r="J213" i="4"/>
  <c r="K213" i="4"/>
  <c r="N213" i="4"/>
  <c r="O213" i="4"/>
  <c r="P213" i="4"/>
  <c r="Q213" i="4"/>
  <c r="R213" i="4"/>
  <c r="S213" i="4"/>
  <c r="T213" i="4"/>
  <c r="K12" i="2" l="1"/>
  <c r="J81" i="2"/>
  <c r="J12" i="2" s="1"/>
  <c r="H10" i="2"/>
  <c r="G10" i="2"/>
  <c r="I10" i="2"/>
  <c r="G82" i="2"/>
  <c r="G11" i="2" s="1"/>
  <c r="G12" i="2"/>
  <c r="F216" i="4"/>
  <c r="G216" i="4"/>
  <c r="H216" i="4"/>
  <c r="I216" i="4"/>
  <c r="J216" i="4"/>
  <c r="K216" i="4"/>
  <c r="L216" i="4"/>
  <c r="M216" i="4"/>
  <c r="N216" i="4"/>
  <c r="O216" i="4"/>
  <c r="P216" i="4"/>
  <c r="F215" i="4"/>
  <c r="G215" i="4"/>
  <c r="I215" i="4"/>
  <c r="J215" i="4"/>
  <c r="K215" i="4"/>
  <c r="L215" i="4"/>
  <c r="M215" i="4"/>
  <c r="N215" i="4"/>
  <c r="O215" i="4"/>
  <c r="O10" i="4" s="1"/>
  <c r="P215" i="4"/>
  <c r="Q215" i="4"/>
  <c r="R215" i="4"/>
  <c r="S215" i="4"/>
  <c r="T215" i="4"/>
  <c r="E216" i="4"/>
  <c r="E11" i="4" s="1"/>
  <c r="E9" i="4"/>
  <c r="E215" i="4"/>
  <c r="E10" i="4" s="1"/>
  <c r="P11" i="4" l="1"/>
  <c r="O11" i="4"/>
  <c r="N11" i="4"/>
  <c r="M11" i="4"/>
  <c r="L11" i="4"/>
  <c r="K11" i="4"/>
  <c r="J11" i="4"/>
  <c r="I11" i="4"/>
  <c r="H11" i="4"/>
  <c r="G11" i="4"/>
  <c r="F11" i="4"/>
  <c r="T10" i="4"/>
  <c r="S10" i="4"/>
  <c r="R10" i="4"/>
  <c r="Q10" i="4"/>
  <c r="P10" i="4"/>
  <c r="N10" i="4"/>
  <c r="M10" i="4"/>
  <c r="L10" i="4"/>
  <c r="K10" i="4"/>
  <c r="J10" i="4"/>
  <c r="I10" i="4"/>
  <c r="H10" i="4"/>
  <c r="G10" i="4"/>
  <c r="F10" i="4"/>
  <c r="U214" i="4" l="1"/>
  <c r="T9" i="4"/>
  <c r="S9" i="4"/>
  <c r="R9" i="4"/>
  <c r="Q9" i="4"/>
  <c r="O9" i="4"/>
  <c r="N9" i="4"/>
  <c r="M9" i="4"/>
  <c r="L9" i="4"/>
  <c r="K9" i="4"/>
  <c r="J9" i="4"/>
  <c r="I9" i="4"/>
  <c r="H9" i="4"/>
  <c r="G9" i="4"/>
  <c r="F9" i="4"/>
  <c r="T8" i="4"/>
  <c r="S8" i="4"/>
  <c r="R8" i="4"/>
  <c r="Q8" i="4"/>
  <c r="P8" i="4"/>
  <c r="O8" i="4"/>
  <c r="N8" i="4"/>
  <c r="L8" i="4"/>
  <c r="K8" i="4"/>
  <c r="J8" i="4"/>
  <c r="H8" i="4"/>
  <c r="G8" i="4"/>
  <c r="F8" i="4"/>
  <c r="E9" i="2" l="1"/>
  <c r="H9" i="2"/>
  <c r="I9" i="2"/>
  <c r="J9" i="2"/>
  <c r="K9" i="2"/>
  <c r="L9" i="2"/>
  <c r="M9" i="2"/>
  <c r="N9" i="2"/>
  <c r="O9" i="2"/>
  <c r="P9" i="2"/>
  <c r="Q9" i="2"/>
  <c r="R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22" authorId="0" shapeId="0" xr:uid="{72A7E2F2-C285-D843-B288-8DCFCDD53D81}">
      <text>
        <r>
          <rPr>
            <b/>
            <sz val="10"/>
            <color rgb="FF000000"/>
            <rFont val="Tahoma"/>
            <family val="2"/>
          </rPr>
          <t xml:space="preserve">Author:
</t>
        </r>
      </text>
    </comment>
  </commentList>
</comments>
</file>

<file path=xl/sharedStrings.xml><?xml version="1.0" encoding="utf-8"?>
<sst xmlns="http://schemas.openxmlformats.org/spreadsheetml/2006/main" count="439" uniqueCount="144">
  <si>
    <t>Mã học phần</t>
  </si>
  <si>
    <t>CLO</t>
  </si>
  <si>
    <t>PLO</t>
  </si>
  <si>
    <t>1.1.1</t>
  </si>
  <si>
    <t>1.1.2</t>
  </si>
  <si>
    <t>1.2.1</t>
  </si>
  <si>
    <t>2.1.1</t>
  </si>
  <si>
    <t>2.1.2</t>
  </si>
  <si>
    <t>2.2.1</t>
  </si>
  <si>
    <t>2.2.2</t>
  </si>
  <si>
    <t>3.1.1</t>
  </si>
  <si>
    <t>3.2.1</t>
  </si>
  <si>
    <t>3.2.2</t>
  </si>
  <si>
    <t>4.1.1</t>
  </si>
  <si>
    <t>4.2.1</t>
  </si>
  <si>
    <t>4.2.2</t>
  </si>
  <si>
    <t>Lần ban hành:      01</t>
  </si>
  <si>
    <t>Ngày ban hành: 11/2023</t>
  </si>
  <si>
    <t xml:space="preserve">          BỘ GIÁO DỤC VÀ ĐÀO TẠO
       TRƯỜNG ĐẠI HỌC VINH</t>
  </si>
  <si>
    <t xml:space="preserve">2.1.1.1 </t>
  </si>
  <si>
    <t xml:space="preserve">2.2.1.1 </t>
  </si>
  <si>
    <t xml:space="preserve">4.2.4.1 </t>
  </si>
  <si>
    <t xml:space="preserve">1.1.1.1 </t>
  </si>
  <si>
    <t xml:space="preserve">3.2.2.1 </t>
  </si>
  <si>
    <t>3.2.2.3</t>
  </si>
  <si>
    <t xml:space="preserve">1.1.2.1 </t>
  </si>
  <si>
    <t>3.2.1.1</t>
  </si>
  <si>
    <t>4.2.2.1</t>
  </si>
  <si>
    <t>4.2.4.1</t>
  </si>
  <si>
    <t>4.2.3.1</t>
  </si>
  <si>
    <t>2.2.1.1</t>
  </si>
  <si>
    <t xml:space="preserve">3.1.2 </t>
  </si>
  <si>
    <t xml:space="preserve">4.2.3 </t>
  </si>
  <si>
    <t xml:space="preserve">4.2.4 </t>
  </si>
  <si>
    <t xml:space="preserve"> TỔNG %</t>
  </si>
  <si>
    <t>Trọng số % của  CLO</t>
  </si>
  <si>
    <t>Ghi chú:</t>
  </si>
  <si>
    <t xml:space="preserve"> - Hàng số 7 là giá trị điểm năng lực trung bình tối thiểu của các PLO</t>
  </si>
  <si>
    <t>các C</t>
  </si>
  <si>
    <t>Trọng số</t>
  </si>
  <si>
    <t>MNL</t>
  </si>
  <si>
    <t>Điểm NLTB</t>
  </si>
  <si>
    <t>Loại hình HP</t>
  </si>
  <si>
    <t>Bắt buộc 1</t>
  </si>
  <si>
    <t>Bắt buộc 2</t>
  </si>
  <si>
    <t>Bắt buộc 3</t>
  </si>
  <si>
    <t>Bắt buộc 4</t>
  </si>
  <si>
    <t>Bắt buộc 5</t>
  </si>
  <si>
    <t>Bắt buộc 6</t>
  </si>
  <si>
    <t>Tự chọn 1</t>
  </si>
  <si>
    <t>Tự chọn 2</t>
  </si>
  <si>
    <t>Tự chọn 3</t>
  </si>
  <si>
    <t>Tự chọn 4</t>
  </si>
  <si>
    <t>Bắt buộc 7</t>
  </si>
  <si>
    <t>Bắt buộc 8</t>
  </si>
  <si>
    <t>Bắt buộc 9</t>
  </si>
  <si>
    <t>Bắt buộc  2</t>
  </si>
  <si>
    <t>NC- Tự chọn 5</t>
  </si>
  <si>
    <t>NC- Tự chọn 6</t>
  </si>
  <si>
    <t>ƯD- Tự chọn 5</t>
  </si>
  <si>
    <t>ƯD- Tự chọn 6</t>
  </si>
  <si>
    <t>Luận văn TN</t>
  </si>
  <si>
    <t>ĐNL</t>
  </si>
  <si>
    <t>NC</t>
  </si>
  <si>
    <t>ƯD</t>
  </si>
  <si>
    <t>NC-Tự chọn 5</t>
  </si>
  <si>
    <t>NC-Tự chọn 6</t>
  </si>
  <si>
    <t>ƯD-Tự chọn 5</t>
  </si>
  <si>
    <t>ƯD-Tự chọn 6</t>
  </si>
  <si>
    <t>Luận văn  TN</t>
  </si>
  <si>
    <t>TB điểm NL</t>
  </si>
  <si>
    <t xml:space="preserve"> %</t>
  </si>
  <si>
    <t xml:space="preserve">ĐTB </t>
  </si>
  <si>
    <t>%</t>
  </si>
  <si>
    <t>4.1.1.1</t>
  </si>
  <si>
    <t>3.1.2.1</t>
  </si>
  <si>
    <t>4.2.1.1</t>
  </si>
  <si>
    <t xml:space="preserve"> - Nếu muốn thêm hàng trong 1 học phần để thêm CĐR thì để con trot vào một hàng màu trắng trong học phần và insert hàng. Nếu cần xoá bớt hàng để xoá bớt CĐR thì xoá một hàng màu trắng để công thức tính % và điểm năng lực trung bình không thay đổi'</t>
  </si>
  <si>
    <t>Lần ban hành: 01</t>
  </si>
  <si>
    <t>Số trang:       7</t>
  </si>
  <si>
    <t>Số trang:              16</t>
  </si>
  <si>
    <t xml:space="preserve"> - Hàng số 8 là tổng trọng số % của các CLO của các học phần đáp ứng PLO theo định hướng NC, tổng trọng số  phải băng 100%</t>
  </si>
  <si>
    <t xml:space="preserve"> - Trong 1 học phần tổng % các CLO đáp ứng một PLO bằng % PLO phân nhiệm cho học phần;Tổ hợp điểm năng lực của các CLO theo trọng số % lớn hơn hoặc bằng tích giữa điểm năng lực và trọng số % của PLO phân nhiệm cho học phần 
</t>
  </si>
  <si>
    <t xml:space="preserve"> - Hàng số 10  là tổng trọng số % của các CLO của các học phần đáp ứng PLO theo định hướng ƯD, tổng trọng số  phải băng 100%</t>
  </si>
  <si>
    <t xml:space="preserve"> - Hàng sô 9 là điểm năng lực trung bình phân nhiệm PLO cho các CLO. Giá trị này bằng tổ hợp điểm năng lực tối thiểu theo trọng số của các CLO đáp ứng PLO theo định hướng NC. Yêu cầu điểm năng lực trung bình phải lớn hơn hoặc bằng điểm năng lực trung bình tối thiểu (hàng 7) của PLO</t>
  </si>
  <si>
    <t xml:space="preserve"> - Hàng sô 11 là điểm năng lực trung bình phân nhiệm PLO cho các CLO. Giá trị này bằng tổ hợp điểm năng lực tối thiểu theo trọng số của các CLO đáp ứng PLO theo định hướng ƯD. Yêu cầu điểm năng lực trung bình phải lớn hơn hoặc bằng điểm năng lực trung bình tối thiểu (hàng 7) của PLO</t>
  </si>
  <si>
    <t xml:space="preserve">BẢNG PHÂN NHIỆM PLO CHO CÁC HỌC PHẦN  
CHƯƠNG TRÌNH ĐÀO TẠO TRÌNH ĐỘ THẠC SĨ
Chuyên ngành: Địa lí học </t>
  </si>
  <si>
    <t>Thực tập và đồ án TN</t>
  </si>
  <si>
    <t xml:space="preserve">1.1.1.2 </t>
  </si>
  <si>
    <t>3.2.2.2</t>
  </si>
  <si>
    <t>3.2.2.4</t>
  </si>
  <si>
    <t>2.1.1.1</t>
  </si>
  <si>
    <t>1.1.2.2</t>
  </si>
  <si>
    <t>1.1.2.3</t>
  </si>
  <si>
    <t>2.1.2.1</t>
  </si>
  <si>
    <t>1.2.1.1</t>
  </si>
  <si>
    <t>1.2.1.2</t>
  </si>
  <si>
    <t>1.2.1.3</t>
  </si>
  <si>
    <t>3.2.2.1</t>
  </si>
  <si>
    <t>4.1.2.1</t>
  </si>
  <si>
    <t>PHI81001</t>
  </si>
  <si>
    <t>ENG81002</t>
  </si>
  <si>
    <t>SEG82003</t>
  </si>
  <si>
    <t>SEG82004</t>
  </si>
  <si>
    <t>SEG82005</t>
  </si>
  <si>
    <t>SEG82006</t>
  </si>
  <si>
    <t>SEG82007</t>
  </si>
  <si>
    <t>SEG82008</t>
  </si>
  <si>
    <t>SEG82009</t>
  </si>
  <si>
    <t>SEG82010</t>
  </si>
  <si>
    <t>SEG82011</t>
  </si>
  <si>
    <t>SEG82012</t>
  </si>
  <si>
    <t>SEG82013</t>
  </si>
  <si>
    <t>SEG82014</t>
  </si>
  <si>
    <t>SEG83015</t>
  </si>
  <si>
    <t>SEG83016</t>
  </si>
  <si>
    <t>SEG83017</t>
  </si>
  <si>
    <t>SEG83018</t>
  </si>
  <si>
    <t>SEG83019</t>
  </si>
  <si>
    <t>SEG83022</t>
  </si>
  <si>
    <t>SEG83023</t>
  </si>
  <si>
    <t>SEG83020</t>
  </si>
  <si>
    <t>SEG83021</t>
  </si>
  <si>
    <t>SEG83024</t>
  </si>
  <si>
    <t>SEG83025</t>
  </si>
  <si>
    <t>SEG83026</t>
  </si>
  <si>
    <t>SEG83027</t>
  </si>
  <si>
    <t>3.1.1.1</t>
  </si>
  <si>
    <t xml:space="preserve">1.1.2.2 </t>
  </si>
  <si>
    <t xml:space="preserve">1.1.2.3 </t>
  </si>
  <si>
    <t xml:space="preserve">2.1.2.1 </t>
  </si>
  <si>
    <t xml:space="preserve">1.2.1.1 </t>
  </si>
  <si>
    <t>1.1.1.1</t>
  </si>
  <si>
    <t xml:space="preserve">3.2.1.1 </t>
  </si>
  <si>
    <t xml:space="preserve">2.2.2.1 </t>
  </si>
  <si>
    <t>2.2.2.1</t>
  </si>
  <si>
    <t>MNL (NC)</t>
  </si>
  <si>
    <t>Trọng số (NC)</t>
  </si>
  <si>
    <t>MNL (ƯD)</t>
  </si>
  <si>
    <t>Trọng số (ƯD)</t>
  </si>
  <si>
    <t>1.1.1.3</t>
  </si>
  <si>
    <t>1.1.1.4</t>
  </si>
  <si>
    <t>2.1.1.2</t>
  </si>
  <si>
    <t>3.2.1.2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</si>
</sst>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9"/>
      <color theme="1"/>
      <name val="Times New Roman"/>
      <family val="1"/>
    </font>
    <font>
      <b/>
      <sz val="12"/>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b/>
      <sz val="12"/>
      <color theme="1"/>
      <name val="Times New Roman"/>
      <family val="1"/>
    </font>
    <font>
      <sz val="11"/>
      <color theme="1"/>
      <name val="Times New Roman"/>
      <family val="1"/>
    </font>
    <font>
      <b/>
      <sz val="12"/>
      <name val="Times New Roman"/>
      <family val="1"/>
    </font>
    <font>
      <b/>
      <sz val="9"/>
      <name val="Times New Roman"/>
      <family val="1"/>
    </font>
    <font>
      <b/>
      <sz val="10"/>
      <name val="Times New Roman"/>
      <family val="1"/>
    </font>
    <font>
      <sz val="10"/>
      <name val="Times New Roman"/>
      <family val="1"/>
    </font>
    <font>
      <sz val="9"/>
      <color theme="1"/>
      <name val="Times New Roman"/>
      <family val="1"/>
    </font>
    <font>
      <b/>
      <sz val="10"/>
      <color rgb="FF000000"/>
      <name val="Tahoma"/>
      <family val="2"/>
    </font>
    <font>
      <b/>
      <sz val="10"/>
      <color rgb="FF000000"/>
      <name val="Times New Roman"/>
      <family val="1"/>
    </font>
    <font>
      <sz val="10"/>
      <color rgb="FF000000"/>
      <name val="Times New Roman"/>
      <family val="1"/>
    </font>
  </fonts>
  <fills count="21">
    <fill>
      <patternFill patternType="none"/>
    </fill>
    <fill>
      <patternFill patternType="gray125"/>
    </fill>
    <fill>
      <patternFill patternType="solid">
        <fgColor rgb="FFC6D9F1"/>
        <bgColor indexed="64"/>
      </patternFill>
    </fill>
    <fill>
      <patternFill patternType="solid">
        <fgColor rgb="FFFFF3CD"/>
        <bgColor indexed="64"/>
      </patternFill>
    </fill>
    <fill>
      <patternFill patternType="solid">
        <fgColor rgb="FFD6E3BC"/>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3CD"/>
        <bgColor rgb="FF000000"/>
      </patternFill>
    </fill>
    <fill>
      <patternFill patternType="solid">
        <fgColor rgb="FFFFFFFF"/>
        <bgColor rgb="FF000000"/>
      </patternFill>
    </fill>
    <fill>
      <patternFill patternType="solid">
        <fgColor rgb="FFE2EFDA"/>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ck">
        <color rgb="FFC00000"/>
      </top>
      <bottom style="medium">
        <color indexed="64"/>
      </bottom>
      <diagonal/>
    </border>
    <border>
      <left style="medium">
        <color indexed="64"/>
      </left>
      <right style="medium">
        <color indexed="64"/>
      </right>
      <top style="medium">
        <color indexed="64"/>
      </top>
      <bottom style="thick">
        <color rgb="FFC00000"/>
      </bottom>
      <diagonal/>
    </border>
    <border>
      <left style="medium">
        <color indexed="64"/>
      </left>
      <right style="medium">
        <color indexed="64"/>
      </right>
      <top/>
      <bottom style="thick">
        <color rgb="FFC00000"/>
      </bottom>
      <diagonal/>
    </border>
    <border>
      <left style="medium">
        <color indexed="64"/>
      </left>
      <right style="thin">
        <color indexed="64"/>
      </right>
      <top/>
      <bottom style="thick">
        <color rgb="FFC00000"/>
      </bottom>
      <diagonal/>
    </border>
    <border>
      <left style="medium">
        <color indexed="64"/>
      </left>
      <right/>
      <top/>
      <bottom/>
      <diagonal/>
    </border>
    <border>
      <left/>
      <right style="medium">
        <color indexed="64"/>
      </right>
      <top/>
      <bottom/>
      <diagonal/>
    </border>
    <border>
      <left style="medium">
        <color indexed="64"/>
      </left>
      <right style="medium">
        <color indexed="64"/>
      </right>
      <top style="thick">
        <color rgb="FFC00000"/>
      </top>
      <bottom/>
      <diagonal/>
    </border>
    <border>
      <left/>
      <right/>
      <top style="medium">
        <color indexed="64"/>
      </top>
      <bottom/>
      <diagonal/>
    </border>
    <border>
      <left/>
      <right style="medium">
        <color indexed="64"/>
      </right>
      <top style="thick">
        <color rgb="FFC00000"/>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top/>
      <bottom style="thick">
        <color rgb="FFC00000"/>
      </bottom>
      <diagonal/>
    </border>
    <border>
      <left style="thick">
        <color indexed="64"/>
      </left>
      <right/>
      <top style="medium">
        <color indexed="64"/>
      </top>
      <bottom/>
      <diagonal/>
    </border>
    <border>
      <left/>
      <right style="medium">
        <color indexed="64"/>
      </right>
      <top/>
      <bottom style="thick">
        <color rgb="FFC00000"/>
      </bottom>
      <diagonal/>
    </border>
    <border>
      <left style="thin">
        <color indexed="64"/>
      </left>
      <right style="thin">
        <color indexed="64"/>
      </right>
      <top/>
      <bottom style="thin">
        <color indexed="64"/>
      </bottom>
      <diagonal/>
    </border>
    <border>
      <left style="medium">
        <color indexed="64"/>
      </left>
      <right/>
      <top style="medium">
        <color indexed="64"/>
      </top>
      <bottom style="thick">
        <color rgb="FFC00000"/>
      </bottom>
      <diagonal/>
    </border>
  </borders>
  <cellStyleXfs count="2">
    <xf numFmtId="0" fontId="0" fillId="0" borderId="0"/>
    <xf numFmtId="9" fontId="9" fillId="0" borderId="0" applyFont="0" applyFill="0" applyBorder="0" applyAlignment="0" applyProtection="0"/>
  </cellStyleXfs>
  <cellXfs count="360">
    <xf numFmtId="0" fontId="0" fillId="0" borderId="0" xfId="0"/>
    <xf numFmtId="9" fontId="0" fillId="0" borderId="0" xfId="0" applyNumberFormat="1"/>
    <xf numFmtId="0" fontId="0" fillId="0" borderId="0" xfId="0" applyAlignment="1">
      <alignment wrapText="1"/>
    </xf>
    <xf numFmtId="0" fontId="3" fillId="5" borderId="10" xfId="0" applyFont="1" applyFill="1" applyBorder="1" applyAlignment="1">
      <alignment horizontal="center" vertical="center" textRotation="180" wrapText="1"/>
    </xf>
    <xf numFmtId="0" fontId="0" fillId="0" borderId="10" xfId="0" applyBorder="1"/>
    <xf numFmtId="0" fontId="1" fillId="5" borderId="10" xfId="0" applyFont="1" applyFill="1" applyBorder="1" applyAlignment="1">
      <alignment horizontal="center" vertical="center" textRotation="180" wrapText="1"/>
    </xf>
    <xf numFmtId="0" fontId="1" fillId="5" borderId="10" xfId="0" applyFont="1" applyFill="1" applyBorder="1" applyAlignment="1">
      <alignment vertical="center" textRotation="180" wrapText="1"/>
    </xf>
    <xf numFmtId="0" fontId="0" fillId="0" borderId="10" xfId="0" applyBorder="1" applyAlignment="1">
      <alignment vertical="center" wrapText="1"/>
    </xf>
    <xf numFmtId="0" fontId="1" fillId="5" borderId="10" xfId="0" applyFont="1" applyFill="1" applyBorder="1" applyAlignment="1">
      <alignment horizontal="center" vertical="center" wrapText="1"/>
    </xf>
    <xf numFmtId="9" fontId="1" fillId="7" borderId="10" xfId="0" applyNumberFormat="1" applyFont="1" applyFill="1" applyBorder="1" applyAlignment="1">
      <alignment horizontal="center" vertical="center" wrapText="1"/>
    </xf>
    <xf numFmtId="0" fontId="3" fillId="8" borderId="10" xfId="0" applyFont="1" applyFill="1" applyBorder="1" applyAlignment="1">
      <alignment horizontal="center" vertical="center" wrapText="1"/>
    </xf>
    <xf numFmtId="0" fontId="1" fillId="6" borderId="10" xfId="0" applyFont="1" applyFill="1" applyBorder="1" applyAlignment="1">
      <alignment horizontal="center" vertical="center" wrapText="1"/>
    </xf>
    <xf numFmtId="2" fontId="0" fillId="8" borderId="10" xfId="0" applyNumberFormat="1" applyFill="1" applyBorder="1"/>
    <xf numFmtId="9" fontId="1" fillId="6" borderId="10" xfId="0" applyNumberFormat="1" applyFont="1" applyFill="1" applyBorder="1" applyAlignment="1">
      <alignment horizontal="center" vertical="center" wrapText="1"/>
    </xf>
    <xf numFmtId="0" fontId="2" fillId="6" borderId="10" xfId="0" applyFont="1" applyFill="1" applyBorder="1" applyAlignment="1">
      <alignment horizontal="center" vertical="center" wrapText="1"/>
    </xf>
    <xf numFmtId="0" fontId="0" fillId="6" borderId="10" xfId="0" applyFill="1" applyBorder="1" applyAlignment="1">
      <alignment vertical="center" wrapText="1"/>
    </xf>
    <xf numFmtId="0" fontId="1" fillId="11" borderId="10"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0" fillId="0" borderId="0" xfId="0" applyAlignment="1">
      <alignment vertical="center" wrapText="1"/>
    </xf>
    <xf numFmtId="0" fontId="3" fillId="5" borderId="10" xfId="0" applyFont="1" applyFill="1" applyBorder="1" applyAlignment="1">
      <alignment horizontal="center" vertical="center" wrapText="1"/>
    </xf>
    <xf numFmtId="164" fontId="2" fillId="5" borderId="10" xfId="0" applyNumberFormat="1" applyFont="1" applyFill="1" applyBorder="1" applyAlignment="1">
      <alignment horizontal="center" vertical="center" wrapText="1"/>
    </xf>
    <xf numFmtId="9" fontId="2" fillId="5" borderId="10" xfId="1" applyFont="1" applyFill="1" applyBorder="1" applyAlignment="1">
      <alignment horizontal="center" vertical="center" wrapText="1"/>
    </xf>
    <xf numFmtId="2" fontId="1" fillId="6" borderId="10" xfId="0" applyNumberFormat="1" applyFont="1" applyFill="1" applyBorder="1" applyAlignment="1">
      <alignment horizontal="center" vertical="center" wrapText="1"/>
    </xf>
    <xf numFmtId="0" fontId="0" fillId="0" borderId="0" xfId="0" applyAlignment="1">
      <alignment vertical="center"/>
    </xf>
    <xf numFmtId="9" fontId="1" fillId="3" borderId="13" xfId="0" applyNumberFormat="1"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6" borderId="10" xfId="0" applyFont="1" applyFill="1" applyBorder="1"/>
    <xf numFmtId="9" fontId="0" fillId="6" borderId="10" xfId="0" applyNumberFormat="1" applyFill="1" applyBorder="1"/>
    <xf numFmtId="2" fontId="0" fillId="6" borderId="10" xfId="0" applyNumberFormat="1" applyFill="1" applyBorder="1"/>
    <xf numFmtId="2" fontId="1" fillId="6" borderId="11" xfId="0" applyNumberFormat="1" applyFont="1" applyFill="1" applyBorder="1" applyAlignment="1">
      <alignment horizontal="center" vertical="center" wrapText="1"/>
    </xf>
    <xf numFmtId="0" fontId="2" fillId="15" borderId="20"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0" fillId="0" borderId="13" xfId="0" applyBorder="1" applyAlignment="1">
      <alignment vertical="center" wrapText="1"/>
    </xf>
    <xf numFmtId="0" fontId="0" fillId="0" borderId="21" xfId="0" applyBorder="1" applyAlignment="1">
      <alignment vertical="center" wrapText="1"/>
    </xf>
    <xf numFmtId="0" fontId="0" fillId="6" borderId="21" xfId="0" applyFill="1" applyBorder="1" applyAlignment="1">
      <alignment vertical="center" wrapText="1"/>
    </xf>
    <xf numFmtId="0" fontId="1" fillId="2" borderId="13" xfId="0" applyFont="1" applyFill="1" applyBorder="1" applyAlignment="1">
      <alignment horizontal="center" vertical="center" wrapText="1"/>
    </xf>
    <xf numFmtId="9" fontId="1" fillId="2" borderId="13"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3" borderId="21" xfId="0" applyFont="1" applyFill="1" applyBorder="1" applyAlignment="1">
      <alignment horizontal="center" vertical="center" wrapText="1"/>
    </xf>
    <xf numFmtId="9" fontId="1" fillId="3" borderId="21" xfId="0" applyNumberFormat="1"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2" fillId="13" borderId="21"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 fillId="8" borderId="20" xfId="0" applyFont="1" applyFill="1" applyBorder="1" applyAlignment="1">
      <alignment horizontal="center" vertical="center" wrapText="1"/>
    </xf>
    <xf numFmtId="9" fontId="1" fillId="8" borderId="20" xfId="0" applyNumberFormat="1" applyFont="1" applyFill="1" applyBorder="1" applyAlignment="1">
      <alignment horizontal="center" vertical="center" wrapText="1"/>
    </xf>
    <xf numFmtId="0" fontId="2" fillId="8" borderId="20" xfId="0" applyFont="1" applyFill="1" applyBorder="1" applyAlignment="1">
      <alignment horizontal="center" vertical="center" wrapText="1"/>
    </xf>
    <xf numFmtId="9" fontId="1" fillId="8" borderId="11" xfId="0"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16" borderId="21" xfId="0" applyFont="1" applyFill="1" applyBorder="1" applyAlignment="1">
      <alignment horizontal="center" vertical="center" wrapText="1"/>
    </xf>
    <xf numFmtId="0" fontId="5" fillId="0" borderId="0" xfId="0" applyFont="1" applyAlignment="1">
      <alignment horizontal="center" vertical="top"/>
    </xf>
    <xf numFmtId="9" fontId="1" fillId="6" borderId="11" xfId="0" applyNumberFormat="1" applyFont="1" applyFill="1" applyBorder="1" applyAlignment="1">
      <alignment horizontal="center" vertical="center" wrapText="1"/>
    </xf>
    <xf numFmtId="0" fontId="2" fillId="8" borderId="22" xfId="0" applyFont="1" applyFill="1" applyBorder="1" applyAlignment="1">
      <alignment horizontal="center" vertical="center" wrapText="1"/>
    </xf>
    <xf numFmtId="9" fontId="1" fillId="16" borderId="20" xfId="0" applyNumberFormat="1" applyFont="1" applyFill="1" applyBorder="1" applyAlignment="1">
      <alignment horizontal="center" vertical="center" wrapText="1"/>
    </xf>
    <xf numFmtId="0" fontId="2" fillId="16" borderId="2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9" fontId="1" fillId="6" borderId="13" xfId="0" applyNumberFormat="1" applyFont="1" applyFill="1" applyBorder="1" applyAlignment="1">
      <alignment horizontal="center" vertical="center" wrapText="1"/>
    </xf>
    <xf numFmtId="0" fontId="1" fillId="8" borderId="22" xfId="0" applyFont="1" applyFill="1" applyBorder="1" applyAlignment="1">
      <alignment horizontal="center" vertical="center" wrapText="1"/>
    </xf>
    <xf numFmtId="0" fontId="0" fillId="0" borderId="11" xfId="0" applyBorder="1" applyAlignment="1">
      <alignment vertical="center" wrapText="1"/>
    </xf>
    <xf numFmtId="0" fontId="12" fillId="0" borderId="0" xfId="0" applyFont="1" applyAlignment="1">
      <alignment horizontal="center" vertical="center"/>
    </xf>
    <xf numFmtId="0" fontId="2" fillId="14" borderId="13" xfId="0" applyFont="1" applyFill="1" applyBorder="1" applyAlignment="1">
      <alignment horizontal="center" vertical="center" wrapText="1"/>
    </xf>
    <xf numFmtId="0" fontId="2" fillId="14" borderId="21" xfId="0" applyFont="1" applyFill="1" applyBorder="1" applyAlignment="1">
      <alignment horizontal="center" vertical="center" wrapText="1"/>
    </xf>
    <xf numFmtId="0" fontId="1" fillId="9" borderId="13" xfId="0" applyFont="1" applyFill="1" applyBorder="1" applyAlignment="1">
      <alignment horizontal="center" vertical="center" wrapText="1"/>
    </xf>
    <xf numFmtId="9" fontId="1" fillId="9" borderId="13" xfId="0" applyNumberFormat="1" applyFont="1" applyFill="1" applyBorder="1" applyAlignment="1">
      <alignment horizontal="center" vertical="center" wrapText="1"/>
    </xf>
    <xf numFmtId="0" fontId="2" fillId="9" borderId="13" xfId="0" applyFont="1" applyFill="1" applyBorder="1" applyAlignment="1">
      <alignment horizontal="center" vertical="center" wrapText="1"/>
    </xf>
    <xf numFmtId="0" fontId="1" fillId="9" borderId="21" xfId="0" applyFont="1" applyFill="1" applyBorder="1" applyAlignment="1">
      <alignment horizontal="center" vertical="center" wrapText="1"/>
    </xf>
    <xf numFmtId="9" fontId="1" fillId="9" borderId="21" xfId="0" applyNumberFormat="1" applyFont="1" applyFill="1" applyBorder="1" applyAlignment="1">
      <alignment horizontal="center" vertical="center" wrapText="1"/>
    </xf>
    <xf numFmtId="0" fontId="2" fillId="9" borderId="21"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 fillId="10" borderId="23" xfId="0" applyFont="1" applyFill="1" applyBorder="1" applyAlignment="1">
      <alignment horizontal="center" vertical="center" wrapText="1"/>
    </xf>
    <xf numFmtId="9" fontId="1" fillId="10" borderId="22" xfId="0" applyNumberFormat="1" applyFont="1" applyFill="1" applyBorder="1" applyAlignment="1">
      <alignment horizontal="center" vertical="center" wrapText="1"/>
    </xf>
    <xf numFmtId="0" fontId="2" fillId="10" borderId="22" xfId="0" applyFont="1" applyFill="1" applyBorder="1" applyAlignment="1">
      <alignment horizontal="center" vertical="center" wrapText="1"/>
    </xf>
    <xf numFmtId="9" fontId="2" fillId="5" borderId="13" xfId="0" applyNumberFormat="1" applyFont="1" applyFill="1" applyBorder="1" applyAlignment="1">
      <alignment horizontal="center" vertical="center" wrapText="1"/>
    </xf>
    <xf numFmtId="9" fontId="2" fillId="5" borderId="10" xfId="0" applyNumberFormat="1" applyFont="1" applyFill="1" applyBorder="1" applyAlignment="1">
      <alignment horizontal="center" vertical="center" wrapText="1"/>
    </xf>
    <xf numFmtId="164" fontId="1" fillId="6" borderId="10" xfId="0" applyNumberFormat="1" applyFont="1" applyFill="1" applyBorder="1" applyAlignment="1">
      <alignment horizontal="center" vertical="center" wrapText="1"/>
    </xf>
    <xf numFmtId="0" fontId="1" fillId="8" borderId="10" xfId="0" applyFont="1" applyFill="1" applyBorder="1" applyAlignment="1">
      <alignment horizontal="center" vertical="center" wrapText="1"/>
    </xf>
    <xf numFmtId="9" fontId="2" fillId="8" borderId="10" xfId="0" applyNumberFormat="1" applyFont="1" applyFill="1" applyBorder="1" applyAlignment="1">
      <alignment horizontal="center" vertical="center" wrapText="1"/>
    </xf>
    <xf numFmtId="0" fontId="1" fillId="13" borderId="10" xfId="0" applyFont="1" applyFill="1" applyBorder="1" applyAlignment="1">
      <alignment horizontal="center" vertical="center" wrapText="1"/>
    </xf>
    <xf numFmtId="164" fontId="2" fillId="13" borderId="10" xfId="0" applyNumberFormat="1" applyFont="1" applyFill="1" applyBorder="1" applyAlignment="1">
      <alignment horizontal="center" vertical="center" wrapText="1"/>
    </xf>
    <xf numFmtId="9" fontId="2" fillId="13" borderId="10" xfId="1" applyFont="1" applyFill="1" applyBorder="1" applyAlignment="1">
      <alignment horizontal="center" vertical="center" wrapText="1"/>
    </xf>
    <xf numFmtId="164" fontId="2" fillId="14" borderId="10" xfId="0" applyNumberFormat="1" applyFont="1" applyFill="1" applyBorder="1" applyAlignment="1">
      <alignment horizontal="center" vertical="center" wrapText="1"/>
    </xf>
    <xf numFmtId="0" fontId="1" fillId="14" borderId="10" xfId="0" applyFont="1" applyFill="1" applyBorder="1" applyAlignment="1">
      <alignment horizontal="center" vertical="center" wrapText="1"/>
    </xf>
    <xf numFmtId="164" fontId="2" fillId="8" borderId="10" xfId="0" applyNumberFormat="1" applyFont="1" applyFill="1" applyBorder="1" applyAlignment="1">
      <alignment horizontal="center" vertical="center" wrapText="1"/>
    </xf>
    <xf numFmtId="0" fontId="4" fillId="16" borderId="10" xfId="0" applyFont="1" applyFill="1" applyBorder="1" applyAlignment="1">
      <alignment horizontal="center" vertical="center" wrapText="1"/>
    </xf>
    <xf numFmtId="164" fontId="4" fillId="16" borderId="10" xfId="0" applyNumberFormat="1" applyFont="1" applyFill="1" applyBorder="1" applyAlignment="1">
      <alignment horizontal="center" vertical="center" wrapText="1"/>
    </xf>
    <xf numFmtId="9" fontId="4" fillId="16" borderId="10" xfId="1" applyFont="1" applyFill="1" applyBorder="1" applyAlignment="1">
      <alignment horizontal="center" vertical="center" wrapText="1"/>
    </xf>
    <xf numFmtId="164" fontId="1" fillId="7" borderId="10" xfId="0" applyNumberFormat="1" applyFont="1" applyFill="1" applyBorder="1" applyAlignment="1">
      <alignment horizontal="center" vertical="center" wrapText="1"/>
    </xf>
    <xf numFmtId="9" fontId="1" fillId="7" borderId="10" xfId="1" applyFont="1" applyFill="1" applyBorder="1" applyAlignment="1">
      <alignment horizontal="center" vertical="center" wrapText="1"/>
    </xf>
    <xf numFmtId="2" fontId="2" fillId="14" borderId="10" xfId="0" applyNumberFormat="1" applyFont="1" applyFill="1" applyBorder="1" applyAlignment="1">
      <alignment horizontal="center" vertical="center" wrapText="1"/>
    </xf>
    <xf numFmtId="9" fontId="2" fillId="14" borderId="10" xfId="1" applyFont="1" applyFill="1" applyBorder="1" applyAlignment="1">
      <alignment horizontal="center" vertical="center" wrapText="1"/>
    </xf>
    <xf numFmtId="2" fontId="2" fillId="11" borderId="10" xfId="0" applyNumberFormat="1" applyFont="1" applyFill="1" applyBorder="1" applyAlignment="1">
      <alignment horizontal="center" vertical="center" wrapText="1"/>
    </xf>
    <xf numFmtId="2" fontId="2" fillId="11" borderId="10" xfId="0" applyNumberFormat="1" applyFont="1" applyFill="1" applyBorder="1" applyAlignment="1">
      <alignment vertical="center" wrapText="1"/>
    </xf>
    <xf numFmtId="9" fontId="2" fillId="11" borderId="10" xfId="1" applyFont="1" applyFill="1" applyBorder="1" applyAlignment="1">
      <alignment horizontal="center" vertical="center" wrapText="1"/>
    </xf>
    <xf numFmtId="9" fontId="2" fillId="11" borderId="10" xfId="1" applyFont="1" applyFill="1" applyBorder="1" applyAlignment="1">
      <alignment vertical="center" wrapText="1"/>
    </xf>
    <xf numFmtId="9" fontId="2" fillId="8" borderId="10" xfId="1" applyFont="1" applyFill="1" applyBorder="1" applyAlignment="1">
      <alignment horizontal="center" vertical="center" wrapText="1"/>
    </xf>
    <xf numFmtId="0" fontId="1" fillId="16" borderId="10" xfId="0" applyFont="1" applyFill="1" applyBorder="1" applyAlignment="1">
      <alignment horizontal="center" vertical="center" wrapText="1"/>
    </xf>
    <xf numFmtId="164" fontId="2" fillId="16" borderId="10" xfId="0" applyNumberFormat="1" applyFont="1" applyFill="1" applyBorder="1" applyAlignment="1">
      <alignment horizontal="center" vertical="center" wrapText="1"/>
    </xf>
    <xf numFmtId="9" fontId="2" fillId="16" borderId="10" xfId="1" applyFont="1" applyFill="1" applyBorder="1" applyAlignment="1">
      <alignment horizontal="center" vertical="center" wrapText="1"/>
    </xf>
    <xf numFmtId="0" fontId="1" fillId="15" borderId="10" xfId="0" applyFont="1" applyFill="1" applyBorder="1" applyAlignment="1">
      <alignment horizontal="center" vertical="center" wrapText="1"/>
    </xf>
    <xf numFmtId="164" fontId="2" fillId="15" borderId="10" xfId="0" applyNumberFormat="1" applyFont="1" applyFill="1" applyBorder="1" applyAlignment="1">
      <alignment horizontal="center" vertical="center" wrapText="1"/>
    </xf>
    <xf numFmtId="9" fontId="2" fillId="15" borderId="10" xfId="1" applyFont="1" applyFill="1" applyBorder="1" applyAlignment="1">
      <alignment horizontal="center" vertical="center" wrapText="1"/>
    </xf>
    <xf numFmtId="0" fontId="1" fillId="12" borderId="10" xfId="0" applyFont="1" applyFill="1" applyBorder="1" applyAlignment="1">
      <alignment horizontal="center" vertical="center" wrapText="1"/>
    </xf>
    <xf numFmtId="2" fontId="2" fillId="12" borderId="10" xfId="0" applyNumberFormat="1" applyFont="1" applyFill="1" applyBorder="1" applyAlignment="1">
      <alignment horizontal="center" vertical="center" wrapText="1"/>
    </xf>
    <xf numFmtId="9" fontId="2" fillId="12" borderId="10" xfId="1" applyFont="1" applyFill="1" applyBorder="1" applyAlignment="1">
      <alignment horizontal="center" vertical="center" wrapText="1"/>
    </xf>
    <xf numFmtId="2" fontId="2" fillId="8" borderId="10" xfId="0" applyNumberFormat="1" applyFont="1" applyFill="1" applyBorder="1" applyAlignment="1">
      <alignment horizontal="center" vertical="center" wrapText="1"/>
    </xf>
    <xf numFmtId="164" fontId="2" fillId="11" borderId="10" xfId="0" applyNumberFormat="1" applyFont="1" applyFill="1" applyBorder="1" applyAlignment="1">
      <alignment horizontal="center" vertical="center" wrapText="1"/>
    </xf>
    <xf numFmtId="0" fontId="15" fillId="11" borderId="10" xfId="0" applyFont="1" applyFill="1" applyBorder="1" applyAlignment="1">
      <alignment horizontal="center" vertical="center" wrapText="1"/>
    </xf>
    <xf numFmtId="164" fontId="16" fillId="11" borderId="10" xfId="0" applyNumberFormat="1" applyFont="1" applyFill="1" applyBorder="1" applyAlignment="1">
      <alignment horizontal="center" vertical="center" wrapText="1"/>
    </xf>
    <xf numFmtId="9" fontId="16" fillId="11" borderId="10" xfId="1" applyFont="1" applyFill="1" applyBorder="1" applyAlignment="1">
      <alignment horizontal="center" vertical="center" wrapText="1"/>
    </xf>
    <xf numFmtId="0" fontId="1" fillId="17" borderId="10" xfId="0" applyFont="1" applyFill="1" applyBorder="1" applyAlignment="1">
      <alignment horizontal="center" vertical="center" wrapText="1"/>
    </xf>
    <xf numFmtId="164" fontId="2" fillId="17" borderId="10" xfId="0" applyNumberFormat="1" applyFont="1" applyFill="1" applyBorder="1" applyAlignment="1">
      <alignment horizontal="center" vertical="center" wrapText="1"/>
    </xf>
    <xf numFmtId="9" fontId="2" fillId="17" borderId="10" xfId="1" applyFont="1" applyFill="1" applyBorder="1" applyAlignment="1">
      <alignment horizontal="center" vertical="center" wrapText="1"/>
    </xf>
    <xf numFmtId="0" fontId="8" fillId="5" borderId="10" xfId="0" applyFont="1" applyFill="1" applyBorder="1" applyAlignment="1">
      <alignment horizontal="center"/>
    </xf>
    <xf numFmtId="0" fontId="0" fillId="5" borderId="10" xfId="0" applyFill="1" applyBorder="1"/>
    <xf numFmtId="0" fontId="5" fillId="0" borderId="0" xfId="0" applyFont="1" applyAlignment="1">
      <alignment horizontal="center" vertical="center" wrapText="1"/>
    </xf>
    <xf numFmtId="0" fontId="6" fillId="0" borderId="0" xfId="0" applyFont="1" applyAlignment="1">
      <alignment vertical="center"/>
    </xf>
    <xf numFmtId="0" fontId="3" fillId="5" borderId="12" xfId="0" applyFont="1" applyFill="1" applyBorder="1" applyAlignment="1">
      <alignment horizontal="center" vertical="center" textRotation="180" wrapText="1"/>
    </xf>
    <xf numFmtId="0" fontId="3" fillId="5" borderId="13" xfId="0" applyFont="1" applyFill="1" applyBorder="1" applyAlignment="1">
      <alignment horizontal="center" vertical="center" textRotation="180" wrapText="1"/>
    </xf>
    <xf numFmtId="0" fontId="3" fillId="5" borderId="11" xfId="0" applyFont="1" applyFill="1" applyBorder="1" applyAlignment="1">
      <alignment horizontal="center" vertical="center" textRotation="180" wrapText="1"/>
    </xf>
    <xf numFmtId="0" fontId="6" fillId="0" borderId="2" xfId="0" applyFont="1" applyBorder="1" applyAlignment="1">
      <alignment horizontal="center" vertical="center"/>
    </xf>
    <xf numFmtId="0" fontId="6" fillId="0" borderId="1" xfId="0" applyFont="1" applyBorder="1" applyAlignment="1">
      <alignment vertical="center"/>
    </xf>
    <xf numFmtId="164" fontId="17" fillId="16" borderId="10" xfId="0" applyNumberFormat="1" applyFont="1" applyFill="1" applyBorder="1" applyAlignment="1">
      <alignment horizontal="center" vertical="center" wrapText="1"/>
    </xf>
    <xf numFmtId="9" fontId="17" fillId="16" borderId="10" xfId="1" applyFont="1" applyFill="1" applyBorder="1" applyAlignment="1">
      <alignment horizontal="center" vertical="center" wrapText="1"/>
    </xf>
    <xf numFmtId="164" fontId="2" fillId="12" borderId="10" xfId="0" applyNumberFormat="1" applyFont="1" applyFill="1" applyBorder="1" applyAlignment="1">
      <alignment horizontal="center" vertical="center" wrapText="1"/>
    </xf>
    <xf numFmtId="9" fontId="2" fillId="11" borderId="10" xfId="0" applyNumberFormat="1" applyFont="1" applyFill="1" applyBorder="1" applyAlignment="1">
      <alignment horizontal="center" vertical="center" wrapText="1"/>
    </xf>
    <xf numFmtId="164" fontId="2" fillId="7" borderId="10" xfId="0" applyNumberFormat="1" applyFont="1" applyFill="1" applyBorder="1" applyAlignment="1">
      <alignment horizontal="center" vertical="center" wrapText="1"/>
    </xf>
    <xf numFmtId="9" fontId="2" fillId="7" borderId="10" xfId="1" applyFont="1" applyFill="1" applyBorder="1" applyAlignment="1">
      <alignment horizontal="center" vertical="center" wrapText="1"/>
    </xf>
    <xf numFmtId="164" fontId="1" fillId="5" borderId="10" xfId="0" applyNumberFormat="1" applyFont="1" applyFill="1" applyBorder="1" applyAlignment="1">
      <alignment horizontal="center" vertical="center" wrapText="1"/>
    </xf>
    <xf numFmtId="9" fontId="12" fillId="5" borderId="10" xfId="0" applyNumberFormat="1" applyFont="1" applyFill="1" applyBorder="1" applyAlignment="1">
      <alignment horizontal="center" vertical="center"/>
    </xf>
    <xf numFmtId="0" fontId="0" fillId="6" borderId="15" xfId="0" applyFill="1" applyBorder="1" applyAlignment="1">
      <alignment vertical="center" wrapText="1"/>
    </xf>
    <xf numFmtId="0" fontId="2" fillId="7" borderId="1" xfId="0" applyFont="1" applyFill="1" applyBorder="1" applyAlignment="1">
      <alignment horizontal="center" vertical="center" wrapText="1"/>
    </xf>
    <xf numFmtId="0" fontId="1" fillId="16" borderId="28"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7" borderId="19" xfId="0" applyFont="1" applyFill="1" applyBorder="1" applyAlignment="1">
      <alignment horizontal="center" vertical="center" wrapText="1"/>
    </xf>
    <xf numFmtId="9" fontId="1" fillId="6" borderId="12" xfId="0" applyNumberFormat="1" applyFont="1" applyFill="1" applyBorder="1" applyAlignment="1">
      <alignment horizontal="center" vertical="center" wrapText="1"/>
    </xf>
    <xf numFmtId="9" fontId="1" fillId="7" borderId="1" xfId="0" applyNumberFormat="1" applyFont="1" applyFill="1" applyBorder="1" applyAlignment="1">
      <alignment horizontal="center" vertical="center" wrapText="1"/>
    </xf>
    <xf numFmtId="0" fontId="0" fillId="6" borderId="11" xfId="0" applyFill="1" applyBorder="1" applyAlignment="1">
      <alignment vertical="center" wrapText="1"/>
    </xf>
    <xf numFmtId="0" fontId="1" fillId="6" borderId="29" xfId="0" applyFont="1" applyFill="1" applyBorder="1" applyAlignment="1">
      <alignment horizontal="center" vertical="center" wrapText="1"/>
    </xf>
    <xf numFmtId="9" fontId="1" fillId="6" borderId="30" xfId="0" applyNumberFormat="1"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0" fillId="0" borderId="1" xfId="0" applyBorder="1"/>
    <xf numFmtId="164" fontId="2" fillId="9" borderId="13" xfId="0" applyNumberFormat="1" applyFont="1" applyFill="1" applyBorder="1" applyAlignment="1">
      <alignment horizontal="center" vertical="center" wrapText="1"/>
    </xf>
    <xf numFmtId="164" fontId="2" fillId="6" borderId="10" xfId="0" applyNumberFormat="1" applyFont="1" applyFill="1" applyBorder="1" applyAlignment="1">
      <alignment horizontal="center" vertical="center" wrapText="1"/>
    </xf>
    <xf numFmtId="164" fontId="2" fillId="6" borderId="11" xfId="0" applyNumberFormat="1" applyFont="1" applyFill="1" applyBorder="1" applyAlignment="1">
      <alignment horizontal="center" vertical="center" wrapText="1"/>
    </xf>
    <xf numFmtId="164" fontId="2" fillId="9" borderId="21" xfId="0" applyNumberFormat="1" applyFont="1" applyFill="1" applyBorder="1" applyAlignment="1">
      <alignment horizontal="center" vertical="center" wrapText="1"/>
    </xf>
    <xf numFmtId="164" fontId="2" fillId="6" borderId="13" xfId="0" applyNumberFormat="1" applyFont="1" applyFill="1" applyBorder="1" applyAlignment="1">
      <alignment horizontal="center" vertical="center" wrapText="1"/>
    </xf>
    <xf numFmtId="164" fontId="2" fillId="10" borderId="22" xfId="0" applyNumberFormat="1" applyFont="1" applyFill="1" applyBorder="1" applyAlignment="1">
      <alignment horizontal="center" vertical="center" wrapText="1"/>
    </xf>
    <xf numFmtId="9" fontId="1" fillId="7" borderId="2" xfId="0" applyNumberFormat="1" applyFont="1" applyFill="1" applyBorder="1" applyAlignment="1">
      <alignment horizontal="center" vertical="center" wrapText="1"/>
    </xf>
    <xf numFmtId="9" fontId="1" fillId="6" borderId="24" xfId="0" applyNumberFormat="1" applyFont="1" applyFill="1" applyBorder="1" applyAlignment="1">
      <alignment horizontal="center" vertical="center" wrapText="1"/>
    </xf>
    <xf numFmtId="9" fontId="1" fillId="6" borderId="3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15" borderId="1" xfId="0" applyFill="1" applyBorder="1"/>
    <xf numFmtId="9" fontId="19" fillId="18" borderId="13" xfId="0" applyNumberFormat="1" applyFont="1" applyFill="1" applyBorder="1" applyAlignment="1">
      <alignment horizontal="center" vertical="center" wrapText="1"/>
    </xf>
    <xf numFmtId="9" fontId="19" fillId="19" borderId="13" xfId="0" applyNumberFormat="1" applyFont="1" applyFill="1" applyBorder="1" applyAlignment="1">
      <alignment horizontal="center" vertical="center" wrapText="1"/>
    </xf>
    <xf numFmtId="164" fontId="12" fillId="0" borderId="0" xfId="0" applyNumberFormat="1" applyFont="1" applyAlignment="1">
      <alignment horizontal="center"/>
    </xf>
    <xf numFmtId="164" fontId="1" fillId="6" borderId="11" xfId="0" applyNumberFormat="1" applyFont="1" applyFill="1" applyBorder="1" applyAlignment="1">
      <alignment horizontal="center" vertical="center" wrapText="1"/>
    </xf>
    <xf numFmtId="9" fontId="1" fillId="6" borderId="14" xfId="0" applyNumberFormat="1" applyFont="1" applyFill="1" applyBorder="1" applyAlignment="1">
      <alignment horizontal="center" vertical="center" wrapText="1"/>
    </xf>
    <xf numFmtId="0" fontId="2" fillId="7" borderId="34" xfId="0" applyFont="1" applyFill="1" applyBorder="1" applyAlignment="1">
      <alignment horizontal="center" vertical="center" wrapText="1"/>
    </xf>
    <xf numFmtId="9" fontId="1" fillId="7" borderId="9"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9" fontId="1" fillId="6" borderId="1" xfId="0" applyNumberFormat="1" applyFont="1" applyFill="1" applyBorder="1" applyAlignment="1">
      <alignment horizontal="center" vertical="center" wrapText="1"/>
    </xf>
    <xf numFmtId="0" fontId="12" fillId="0" borderId="0" xfId="0" applyFont="1" applyAlignment="1">
      <alignment horizontal="center"/>
    </xf>
    <xf numFmtId="0" fontId="3" fillId="5" borderId="10" xfId="0" applyFont="1" applyFill="1" applyBorder="1" applyAlignment="1">
      <alignment horizontal="center" vertical="center"/>
    </xf>
    <xf numFmtId="164" fontId="3" fillId="5" borderId="10" xfId="0" applyNumberFormat="1" applyFont="1" applyFill="1" applyBorder="1" applyAlignment="1">
      <alignment horizontal="center" vertical="center"/>
    </xf>
    <xf numFmtId="0" fontId="1" fillId="7" borderId="12" xfId="0" applyFont="1" applyFill="1" applyBorder="1" applyAlignment="1">
      <alignment horizontal="center" vertical="center" textRotation="180" wrapText="1"/>
    </xf>
    <xf numFmtId="164" fontId="20" fillId="20" borderId="10" xfId="0" applyNumberFormat="1" applyFont="1" applyFill="1" applyBorder="1" applyAlignment="1">
      <alignment horizontal="center" vertical="center" wrapText="1"/>
    </xf>
    <xf numFmtId="9" fontId="20" fillId="20" borderId="13" xfId="0" applyNumberFormat="1" applyFont="1" applyFill="1" applyBorder="1" applyAlignment="1">
      <alignment horizontal="center" vertical="center" wrapText="1"/>
    </xf>
    <xf numFmtId="0" fontId="1" fillId="6" borderId="21" xfId="0" applyFont="1" applyFill="1" applyBorder="1" applyAlignment="1">
      <alignment horizontal="center" vertical="center" wrapText="1"/>
    </xf>
    <xf numFmtId="9" fontId="1" fillId="6" borderId="21" xfId="0" applyNumberFormat="1" applyFont="1" applyFill="1" applyBorder="1" applyAlignment="1">
      <alignment horizontal="center" vertical="center" wrapText="1"/>
    </xf>
    <xf numFmtId="0" fontId="2" fillId="6" borderId="21" xfId="0" applyFont="1" applyFill="1" applyBorder="1" applyAlignment="1">
      <alignment horizontal="center" vertical="center" wrapText="1"/>
    </xf>
    <xf numFmtId="164" fontId="2" fillId="6" borderId="21" xfId="0" applyNumberFormat="1" applyFont="1" applyFill="1" applyBorder="1" applyAlignment="1">
      <alignment horizontal="center" vertical="center" wrapText="1"/>
    </xf>
    <xf numFmtId="0" fontId="1" fillId="16" borderId="15" xfId="0" applyFont="1" applyFill="1" applyBorder="1" applyAlignment="1">
      <alignment horizontal="center" vertical="center" wrapText="1"/>
    </xf>
    <xf numFmtId="9" fontId="1" fillId="16" borderId="11" xfId="0" applyNumberFormat="1"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6" borderId="18"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2" xfId="0" applyFont="1" applyBorder="1" applyAlignment="1">
      <alignment horizontal="center" vertical="center" wrapText="1"/>
    </xf>
    <xf numFmtId="0" fontId="1" fillId="16" borderId="19" xfId="0" applyFont="1" applyFill="1" applyBorder="1" applyAlignment="1">
      <alignment horizontal="center" vertical="center" wrapText="1"/>
    </xf>
    <xf numFmtId="9" fontId="1" fillId="16" borderId="9" xfId="0" applyNumberFormat="1" applyFont="1" applyFill="1" applyBorder="1" applyAlignment="1">
      <alignment horizontal="center" vertical="center" wrapText="1"/>
    </xf>
    <xf numFmtId="0" fontId="2" fillId="16" borderId="35"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2" fillId="16" borderId="13" xfId="0" applyFont="1" applyFill="1" applyBorder="1" applyAlignment="1">
      <alignment vertical="center" wrapText="1"/>
    </xf>
    <xf numFmtId="0" fontId="1" fillId="16" borderId="22" xfId="0" applyFont="1" applyFill="1" applyBorder="1" applyAlignment="1">
      <alignment horizontal="center" vertical="center" wrapText="1"/>
    </xf>
    <xf numFmtId="9" fontId="1" fillId="16" borderId="32" xfId="0" applyNumberFormat="1" applyFont="1" applyFill="1" applyBorder="1" applyAlignment="1">
      <alignment horizontal="center" vertical="center" wrapText="1"/>
    </xf>
    <xf numFmtId="0" fontId="2" fillId="16" borderId="1" xfId="0" applyFont="1" applyFill="1" applyBorder="1" applyAlignment="1">
      <alignment horizontal="center" vertical="center" wrapText="1"/>
    </xf>
    <xf numFmtId="0" fontId="1" fillId="7" borderId="24" xfId="0" applyFont="1" applyFill="1" applyBorder="1" applyAlignment="1">
      <alignment horizontal="center" vertical="center" textRotation="180" wrapText="1"/>
    </xf>
    <xf numFmtId="0" fontId="1" fillId="7" borderId="0" xfId="0" applyFont="1" applyFill="1" applyAlignment="1">
      <alignment horizontal="center" vertical="center" wrapText="1"/>
    </xf>
    <xf numFmtId="0" fontId="2" fillId="7" borderId="35" xfId="0" applyFont="1" applyFill="1" applyBorder="1" applyAlignment="1">
      <alignment horizontal="center" vertical="center" wrapText="1"/>
    </xf>
    <xf numFmtId="0" fontId="2" fillId="7" borderId="25"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0" fillId="6" borderId="12" xfId="0" applyFill="1" applyBorder="1" applyAlignment="1">
      <alignment vertical="center" wrapText="1"/>
    </xf>
    <xf numFmtId="9" fontId="1" fillId="6" borderId="27"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3" xfId="0" applyFont="1" applyBorder="1" applyAlignment="1">
      <alignment horizontal="center" vertical="center" wrapText="1"/>
    </xf>
    <xf numFmtId="9" fontId="1"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11" borderId="10" xfId="0" applyFont="1" applyFill="1" applyBorder="1" applyAlignment="1">
      <alignment horizontal="center" vertical="center" textRotation="180" wrapText="1"/>
    </xf>
    <xf numFmtId="0" fontId="1" fillId="8" borderId="10" xfId="0" applyFont="1" applyFill="1" applyBorder="1" applyAlignment="1">
      <alignment horizontal="center" vertical="center" textRotation="180" wrapText="1"/>
    </xf>
    <xf numFmtId="0" fontId="4" fillId="16" borderId="10" xfId="0" applyFont="1" applyFill="1" applyBorder="1" applyAlignment="1">
      <alignment horizontal="center" vertical="center" textRotation="180" wrapText="1"/>
    </xf>
    <xf numFmtId="0" fontId="1" fillId="7" borderId="10" xfId="0" applyFont="1" applyFill="1" applyBorder="1" applyAlignment="1">
      <alignment horizontal="center" vertical="center" textRotation="180" wrapText="1"/>
    </xf>
    <xf numFmtId="0" fontId="5" fillId="0" borderId="1" xfId="0" applyFont="1" applyBorder="1" applyAlignment="1">
      <alignment horizontal="center" vertical="center" wrapText="1"/>
    </xf>
    <xf numFmtId="0" fontId="3" fillId="5" borderId="11" xfId="0" applyFont="1" applyFill="1" applyBorder="1" applyAlignment="1">
      <alignment horizontal="center" vertical="center" textRotation="180" wrapText="1"/>
    </xf>
    <xf numFmtId="0" fontId="3" fillId="5" borderId="12" xfId="0" applyFont="1" applyFill="1" applyBorder="1" applyAlignment="1">
      <alignment horizontal="center" vertical="center" textRotation="180" wrapText="1"/>
    </xf>
    <xf numFmtId="0" fontId="3" fillId="5" borderId="13" xfId="0" applyFont="1" applyFill="1" applyBorder="1" applyAlignment="1">
      <alignment horizontal="center" vertical="center" textRotation="180" wrapText="1"/>
    </xf>
    <xf numFmtId="0" fontId="11" fillId="8" borderId="10" xfId="0" applyFont="1" applyFill="1" applyBorder="1" applyAlignment="1">
      <alignment horizontal="center" vertical="center" textRotation="180"/>
    </xf>
    <xf numFmtId="0" fontId="11" fillId="16" borderId="10" xfId="0" applyFont="1" applyFill="1" applyBorder="1" applyAlignment="1">
      <alignment horizontal="center" vertical="center" textRotation="180"/>
    </xf>
    <xf numFmtId="0" fontId="11" fillId="7" borderId="10" xfId="0" applyFont="1" applyFill="1" applyBorder="1" applyAlignment="1">
      <alignment horizontal="center" vertical="center" textRotation="180"/>
    </xf>
    <xf numFmtId="0" fontId="11" fillId="11" borderId="10" xfId="0" applyFont="1" applyFill="1" applyBorder="1" applyAlignment="1">
      <alignment horizontal="center" vertical="center" textRotation="180"/>
    </xf>
    <xf numFmtId="0" fontId="1" fillId="17" borderId="10" xfId="0" applyFont="1" applyFill="1" applyBorder="1" applyAlignment="1">
      <alignment horizontal="center" vertical="center" textRotation="180" wrapText="1"/>
    </xf>
    <xf numFmtId="0" fontId="1" fillId="5" borderId="10" xfId="0" applyFont="1" applyFill="1" applyBorder="1" applyAlignment="1">
      <alignment horizontal="center" vertical="center" textRotation="180" wrapText="1"/>
    </xf>
    <xf numFmtId="0" fontId="15" fillId="11" borderId="10" xfId="0" applyFont="1" applyFill="1" applyBorder="1" applyAlignment="1">
      <alignment horizontal="center" vertical="center" textRotation="180" wrapText="1"/>
    </xf>
    <xf numFmtId="0" fontId="14" fillId="11" borderId="10" xfId="0" applyFont="1" applyFill="1" applyBorder="1" applyAlignment="1">
      <alignment horizontal="center" vertical="center" textRotation="180" wrapText="1"/>
    </xf>
    <xf numFmtId="0" fontId="7" fillId="0" borderId="7" xfId="0" applyFont="1" applyBorder="1" applyAlignment="1">
      <alignment horizontal="center" vertical="top" wrapText="1"/>
    </xf>
    <xf numFmtId="0" fontId="7" fillId="0" borderId="5" xfId="0" applyFont="1" applyBorder="1" applyAlignment="1">
      <alignment horizontal="center" vertical="top" wrapText="1"/>
    </xf>
    <xf numFmtId="0" fontId="7" fillId="0" borderId="8" xfId="0" applyFont="1" applyBorder="1" applyAlignment="1">
      <alignment horizontal="center" vertical="top" wrapText="1"/>
    </xf>
    <xf numFmtId="0" fontId="7" fillId="0" borderId="0" xfId="0" applyFont="1" applyAlignment="1">
      <alignment horizontal="center" vertical="top" wrapText="1"/>
    </xf>
    <xf numFmtId="0" fontId="7" fillId="0" borderId="9" xfId="0" applyFont="1" applyBorder="1" applyAlignment="1">
      <alignment horizontal="center" vertical="top" wrapText="1"/>
    </xf>
    <xf numFmtId="0" fontId="7" fillId="0" borderId="6" xfId="0" applyFont="1" applyBorder="1" applyAlignment="1">
      <alignment horizontal="center" vertical="top" wrapText="1"/>
    </xf>
    <xf numFmtId="0" fontId="1" fillId="14" borderId="10" xfId="0" applyFont="1" applyFill="1" applyBorder="1" applyAlignment="1">
      <alignment horizontal="center" vertical="center" textRotation="180" wrapText="1"/>
    </xf>
    <xf numFmtId="0" fontId="1" fillId="13" borderId="10" xfId="0" applyFont="1" applyFill="1" applyBorder="1" applyAlignment="1">
      <alignment horizontal="center" vertical="center" textRotation="180" wrapText="1"/>
    </xf>
    <xf numFmtId="0" fontId="1" fillId="8" borderId="11" xfId="0" applyFont="1" applyFill="1" applyBorder="1" applyAlignment="1">
      <alignment horizontal="center" vertical="center" textRotation="180" wrapText="1"/>
    </xf>
    <xf numFmtId="0" fontId="1" fillId="8" borderId="12" xfId="0" applyFont="1" applyFill="1" applyBorder="1" applyAlignment="1">
      <alignment horizontal="center" vertical="center" textRotation="180" wrapText="1"/>
    </xf>
    <xf numFmtId="0" fontId="1" fillId="8" borderId="13" xfId="0" applyFont="1" applyFill="1" applyBorder="1" applyAlignment="1">
      <alignment horizontal="center" vertical="center" textRotation="180" wrapText="1"/>
    </xf>
    <xf numFmtId="0" fontId="1" fillId="13" borderId="11" xfId="0" applyFont="1" applyFill="1" applyBorder="1" applyAlignment="1">
      <alignment horizontal="center" vertical="center" textRotation="180" wrapText="1"/>
    </xf>
    <xf numFmtId="0" fontId="1" fillId="13" borderId="12" xfId="0" applyFont="1" applyFill="1" applyBorder="1" applyAlignment="1">
      <alignment horizontal="center" vertical="center" textRotation="180" wrapText="1"/>
    </xf>
    <xf numFmtId="0" fontId="1" fillId="13" borderId="13" xfId="0" applyFont="1" applyFill="1" applyBorder="1" applyAlignment="1">
      <alignment horizontal="center" vertical="center" textRotation="180" wrapText="1"/>
    </xf>
    <xf numFmtId="0" fontId="1" fillId="15" borderId="11" xfId="0" applyFont="1" applyFill="1" applyBorder="1" applyAlignment="1">
      <alignment horizontal="center" vertical="center" textRotation="180" wrapText="1"/>
    </xf>
    <xf numFmtId="0" fontId="1" fillId="15" borderId="12" xfId="0" applyFont="1" applyFill="1" applyBorder="1" applyAlignment="1">
      <alignment horizontal="center" vertical="center" textRotation="180" wrapText="1"/>
    </xf>
    <xf numFmtId="0" fontId="1" fillId="15" borderId="13" xfId="0" applyFont="1" applyFill="1" applyBorder="1" applyAlignment="1">
      <alignment horizontal="center" vertical="center" textRotation="180" wrapText="1"/>
    </xf>
    <xf numFmtId="0" fontId="3" fillId="5" borderId="11" xfId="0" applyFont="1" applyFill="1" applyBorder="1" applyAlignment="1">
      <alignment horizontal="center" vertical="center"/>
    </xf>
    <xf numFmtId="0" fontId="3" fillId="5" borderId="13" xfId="0" applyFont="1" applyFill="1" applyBorder="1" applyAlignment="1">
      <alignment horizontal="center" vertical="center"/>
    </xf>
    <xf numFmtId="0" fontId="1" fillId="16" borderId="10" xfId="0" applyFont="1" applyFill="1" applyBorder="1" applyAlignment="1">
      <alignment horizontal="center" vertical="center" textRotation="180" wrapText="1"/>
    </xf>
    <xf numFmtId="0" fontId="1" fillId="12" borderId="10" xfId="0" applyFont="1" applyFill="1" applyBorder="1" applyAlignment="1">
      <alignment horizontal="center" vertical="center" textRotation="180" wrapText="1"/>
    </xf>
    <xf numFmtId="0" fontId="1" fillId="15" borderId="10" xfId="0" applyFont="1" applyFill="1" applyBorder="1" applyAlignment="1">
      <alignment horizontal="center" vertical="center" textRotation="180" wrapText="1"/>
    </xf>
    <xf numFmtId="0" fontId="11" fillId="15" borderId="10" xfId="0" applyFont="1" applyFill="1" applyBorder="1" applyAlignment="1">
      <alignment horizontal="center" vertical="center" textRotation="180"/>
    </xf>
    <xf numFmtId="0" fontId="11" fillId="5" borderId="10" xfId="0" applyFont="1" applyFill="1" applyBorder="1" applyAlignment="1">
      <alignment horizontal="center" vertical="center" textRotation="180"/>
    </xf>
    <xf numFmtId="0" fontId="0" fillId="0" borderId="10" xfId="0" applyBorder="1" applyAlignment="1">
      <alignment vertical="center" wrapText="1"/>
    </xf>
    <xf numFmtId="0" fontId="3" fillId="5" borderId="10" xfId="0" applyFont="1" applyFill="1" applyBorder="1" applyAlignment="1">
      <alignment horizontal="center"/>
    </xf>
    <xf numFmtId="0" fontId="3" fillId="5" borderId="11"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11" fillId="14" borderId="10" xfId="0" applyFont="1" applyFill="1" applyBorder="1" applyAlignment="1">
      <alignment horizontal="center" vertical="center" textRotation="180"/>
    </xf>
    <xf numFmtId="0" fontId="11" fillId="13" borderId="10" xfId="0" applyFont="1" applyFill="1" applyBorder="1" applyAlignment="1">
      <alignment horizontal="center" vertical="center" textRotation="180"/>
    </xf>
    <xf numFmtId="0" fontId="11" fillId="8" borderId="11" xfId="0" applyFont="1" applyFill="1" applyBorder="1" applyAlignment="1">
      <alignment horizontal="center" vertical="center" textRotation="180"/>
    </xf>
    <xf numFmtId="0" fontId="11" fillId="8" borderId="12" xfId="0" applyFont="1" applyFill="1" applyBorder="1" applyAlignment="1">
      <alignment horizontal="center" vertical="center" textRotation="180"/>
    </xf>
    <xf numFmtId="0" fontId="11" fillId="8" borderId="13" xfId="0" applyFont="1" applyFill="1" applyBorder="1" applyAlignment="1">
      <alignment horizontal="center" vertical="center" textRotation="180"/>
    </xf>
    <xf numFmtId="0" fontId="11" fillId="17" borderId="10" xfId="0" applyFont="1" applyFill="1" applyBorder="1" applyAlignment="1">
      <alignment horizontal="center" vertical="center" textRotation="180"/>
    </xf>
    <xf numFmtId="0" fontId="11" fillId="12" borderId="10" xfId="0" applyFont="1" applyFill="1" applyBorder="1" applyAlignment="1">
      <alignment horizontal="center" vertical="center" textRotation="180"/>
    </xf>
    <xf numFmtId="0" fontId="13" fillId="11" borderId="10" xfId="0" applyFont="1" applyFill="1" applyBorder="1" applyAlignment="1">
      <alignment horizontal="center" vertical="center" textRotation="180"/>
    </xf>
    <xf numFmtId="0" fontId="0" fillId="0" borderId="0" xfId="0" applyAlignment="1">
      <alignment horizontal="left" vertical="center" wrapText="1"/>
    </xf>
    <xf numFmtId="0" fontId="0" fillId="0" borderId="27" xfId="0" applyBorder="1" applyAlignment="1">
      <alignment horizontal="left" wrapText="1"/>
    </xf>
    <xf numFmtId="0" fontId="0" fillId="0" borderId="0" xfId="0" applyAlignment="1">
      <alignment horizontal="left" wrapText="1"/>
    </xf>
    <xf numFmtId="0" fontId="0" fillId="0" borderId="0" xfId="0" applyAlignment="1">
      <alignment vertical="center" wrapText="1"/>
    </xf>
    <xf numFmtId="0" fontId="0" fillId="0" borderId="0" xfId="0" applyAlignment="1">
      <alignment horizontal="left" vertical="top" wrapText="1"/>
    </xf>
    <xf numFmtId="0" fontId="1" fillId="8" borderId="20" xfId="0" applyFont="1" applyFill="1" applyBorder="1" applyAlignment="1">
      <alignment horizontal="center" vertical="center" textRotation="180" wrapText="1"/>
    </xf>
    <xf numFmtId="0" fontId="1" fillId="4" borderId="13" xfId="0" applyFont="1" applyFill="1" applyBorder="1" applyAlignment="1">
      <alignment horizontal="center" vertical="center" textRotation="180" wrapText="1"/>
    </xf>
    <xf numFmtId="0" fontId="1" fillId="4" borderId="10" xfId="0" applyFont="1" applyFill="1" applyBorder="1" applyAlignment="1">
      <alignment horizontal="center" vertical="center" textRotation="180" wrapText="1"/>
    </xf>
    <xf numFmtId="0" fontId="1" fillId="4" borderId="11" xfId="0" applyFont="1" applyFill="1" applyBorder="1" applyAlignment="1">
      <alignment horizontal="center" vertical="center" textRotation="180" wrapText="1"/>
    </xf>
    <xf numFmtId="0" fontId="1" fillId="4" borderId="21" xfId="0" applyFont="1" applyFill="1" applyBorder="1" applyAlignment="1">
      <alignment horizontal="center" vertical="center" textRotation="180" wrapText="1"/>
    </xf>
    <xf numFmtId="0" fontId="1" fillId="4" borderId="14" xfId="0" applyFont="1" applyFill="1" applyBorder="1" applyAlignment="1">
      <alignment horizontal="center" vertical="center" textRotation="180" wrapText="1"/>
    </xf>
    <xf numFmtId="0" fontId="1" fillId="4" borderId="18" xfId="0" applyFont="1" applyFill="1" applyBorder="1" applyAlignment="1">
      <alignment horizontal="center" vertical="center" textRotation="180" wrapText="1"/>
    </xf>
    <xf numFmtId="9" fontId="3" fillId="5" borderId="10" xfId="0" applyNumberFormat="1" applyFont="1" applyFill="1" applyBorder="1" applyAlignment="1">
      <alignment horizontal="center" vertical="center" wrapText="1"/>
    </xf>
    <xf numFmtId="0" fontId="3" fillId="5" borderId="11" xfId="0" applyFont="1" applyFill="1" applyBorder="1" applyAlignment="1">
      <alignment vertical="center"/>
    </xf>
    <xf numFmtId="0" fontId="3" fillId="5" borderId="12" xfId="0" applyFont="1" applyFill="1" applyBorder="1" applyAlignment="1">
      <alignment vertical="center"/>
    </xf>
    <xf numFmtId="0" fontId="3" fillId="5" borderId="13" xfId="0" applyFont="1" applyFill="1" applyBorder="1" applyAlignment="1">
      <alignment vertical="center"/>
    </xf>
    <xf numFmtId="0" fontId="3" fillId="5" borderId="10" xfId="0" applyFont="1" applyFill="1" applyBorder="1" applyAlignment="1">
      <alignment horizontal="center" vertical="center" textRotation="180" wrapText="1"/>
    </xf>
    <xf numFmtId="0" fontId="4" fillId="15" borderId="1" xfId="0" applyFont="1" applyFill="1" applyBorder="1" applyAlignment="1">
      <alignment horizontal="center" vertical="center" textRotation="180" wrapText="1"/>
    </xf>
    <xf numFmtId="0" fontId="1" fillId="7" borderId="13" xfId="0" applyFont="1" applyFill="1" applyBorder="1" applyAlignment="1">
      <alignment horizontal="center" vertical="center" textRotation="180" wrapText="1"/>
    </xf>
    <xf numFmtId="0" fontId="1" fillId="7" borderId="14" xfId="0" applyFont="1" applyFill="1" applyBorder="1" applyAlignment="1">
      <alignment horizontal="center" vertical="center" textRotation="180" wrapText="1"/>
    </xf>
    <xf numFmtId="0" fontId="1" fillId="7" borderId="18" xfId="0" applyFont="1" applyFill="1" applyBorder="1" applyAlignment="1">
      <alignment horizontal="center" vertical="center" textRotation="180" wrapText="1"/>
    </xf>
    <xf numFmtId="0" fontId="1" fillId="7" borderId="21" xfId="0" applyFont="1" applyFill="1" applyBorder="1" applyAlignment="1">
      <alignment horizontal="center" vertical="center" textRotation="180" wrapText="1"/>
    </xf>
    <xf numFmtId="0" fontId="1" fillId="7" borderId="36" xfId="0" applyFont="1" applyFill="1" applyBorder="1" applyAlignment="1">
      <alignment horizontal="center" vertical="center" textRotation="180" wrapText="1"/>
    </xf>
    <xf numFmtId="0" fontId="3" fillId="5" borderId="12" xfId="0" applyFont="1" applyFill="1" applyBorder="1" applyAlignment="1">
      <alignment horizontal="center" vertical="center"/>
    </xf>
    <xf numFmtId="0" fontId="1" fillId="3" borderId="13" xfId="0" applyFont="1" applyFill="1" applyBorder="1" applyAlignment="1">
      <alignment horizontal="center" vertical="center" textRotation="180" wrapText="1"/>
    </xf>
    <xf numFmtId="0" fontId="1" fillId="3" borderId="10" xfId="0" applyFont="1" applyFill="1" applyBorder="1" applyAlignment="1">
      <alignment horizontal="center" vertical="center" textRotation="180" wrapText="1"/>
    </xf>
    <xf numFmtId="0" fontId="1" fillId="3" borderId="21" xfId="0" applyFont="1" applyFill="1" applyBorder="1" applyAlignment="1">
      <alignment horizontal="center" vertical="center" textRotation="180"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8" borderId="21" xfId="0" applyFont="1" applyFill="1" applyBorder="1" applyAlignment="1">
      <alignment horizontal="center" vertical="center" textRotation="180"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2" borderId="26" xfId="0" applyFont="1" applyFill="1" applyBorder="1" applyAlignment="1">
      <alignment horizontal="center" vertical="center" textRotation="180" wrapText="1"/>
    </xf>
    <xf numFmtId="0" fontId="1" fillId="2" borderId="12" xfId="0" applyFont="1" applyFill="1" applyBorder="1" applyAlignment="1">
      <alignment horizontal="center" vertical="center" textRotation="180" wrapText="1"/>
    </xf>
    <xf numFmtId="0" fontId="1" fillId="2" borderId="22" xfId="0" applyFont="1" applyFill="1" applyBorder="1" applyAlignment="1">
      <alignment horizontal="center" vertical="center" textRotation="180" wrapText="1"/>
    </xf>
    <xf numFmtId="0" fontId="1" fillId="2" borderId="13" xfId="0" applyFont="1" applyFill="1" applyBorder="1" applyAlignment="1">
      <alignment horizontal="center" vertical="center" textRotation="180" wrapText="1"/>
    </xf>
    <xf numFmtId="0" fontId="11" fillId="11" borderId="13" xfId="0" applyFont="1" applyFill="1" applyBorder="1" applyAlignment="1">
      <alignment horizontal="center" vertical="center" textRotation="180"/>
    </xf>
    <xf numFmtId="0" fontId="11" fillId="11" borderId="21" xfId="0" applyFont="1" applyFill="1" applyBorder="1" applyAlignment="1">
      <alignment horizontal="center" vertical="center" textRotation="180"/>
    </xf>
    <xf numFmtId="0" fontId="1" fillId="11" borderId="13" xfId="0" applyFont="1" applyFill="1" applyBorder="1" applyAlignment="1">
      <alignment horizontal="center" vertical="center" textRotation="180" wrapText="1"/>
    </xf>
    <xf numFmtId="0" fontId="1" fillId="11" borderId="11" xfId="0" applyFont="1" applyFill="1" applyBorder="1" applyAlignment="1">
      <alignment horizontal="center" vertical="center" textRotation="180" wrapText="1"/>
    </xf>
    <xf numFmtId="0" fontId="1" fillId="11" borderId="21" xfId="0" applyFont="1" applyFill="1" applyBorder="1" applyAlignment="1">
      <alignment horizontal="center" vertical="center" textRotation="180" wrapText="1"/>
    </xf>
    <xf numFmtId="0" fontId="11" fillId="10" borderId="12" xfId="0" applyFont="1" applyFill="1" applyBorder="1" applyAlignment="1">
      <alignment horizontal="center" vertical="center" textRotation="180"/>
    </xf>
    <xf numFmtId="0" fontId="11" fillId="10" borderId="22" xfId="0" applyFont="1" applyFill="1" applyBorder="1" applyAlignment="1">
      <alignment horizontal="center" vertical="center" textRotation="180"/>
    </xf>
    <xf numFmtId="0" fontId="1" fillId="14" borderId="13" xfId="0" applyFont="1" applyFill="1" applyBorder="1" applyAlignment="1">
      <alignment horizontal="center" vertical="center" textRotation="180" wrapText="1"/>
    </xf>
    <xf numFmtId="0" fontId="1" fillId="14" borderId="21" xfId="0" applyFont="1" applyFill="1" applyBorder="1" applyAlignment="1">
      <alignment horizontal="center" vertical="center" textRotation="180" wrapText="1"/>
    </xf>
    <xf numFmtId="0" fontId="1" fillId="14" borderId="26" xfId="0" applyFont="1" applyFill="1" applyBorder="1" applyAlignment="1">
      <alignment horizontal="center" vertical="center" textRotation="180" wrapText="1"/>
    </xf>
    <xf numFmtId="0" fontId="1" fillId="14" borderId="12" xfId="0" applyFont="1" applyFill="1" applyBorder="1" applyAlignment="1">
      <alignment horizontal="center" vertical="center" textRotation="180" wrapText="1"/>
    </xf>
    <xf numFmtId="0" fontId="1" fillId="14" borderId="22" xfId="0" applyFont="1" applyFill="1" applyBorder="1" applyAlignment="1">
      <alignment horizontal="center" vertical="center" textRotation="180" wrapText="1"/>
    </xf>
    <xf numFmtId="0" fontId="1" fillId="2" borderId="10" xfId="0" applyFont="1" applyFill="1" applyBorder="1" applyAlignment="1">
      <alignment horizontal="center" vertical="center" textRotation="180" wrapText="1"/>
    </xf>
    <xf numFmtId="0" fontId="1" fillId="2" borderId="11" xfId="0" applyFont="1" applyFill="1" applyBorder="1" applyAlignment="1">
      <alignment horizontal="center" vertical="center" textRotation="180" wrapText="1"/>
    </xf>
    <xf numFmtId="0" fontId="1" fillId="2" borderId="21" xfId="0" applyFont="1" applyFill="1" applyBorder="1" applyAlignment="1">
      <alignment horizontal="center" vertical="center" textRotation="180" wrapText="1"/>
    </xf>
    <xf numFmtId="0" fontId="3" fillId="8" borderId="13" xfId="0" applyFont="1" applyFill="1" applyBorder="1" applyAlignment="1">
      <alignment horizontal="center" vertical="center" textRotation="180"/>
    </xf>
    <xf numFmtId="0" fontId="3" fillId="8" borderId="10" xfId="0" applyFont="1" applyFill="1" applyBorder="1" applyAlignment="1">
      <alignment horizontal="center" vertical="center" textRotation="180"/>
    </xf>
    <xf numFmtId="0" fontId="3" fillId="8" borderId="21" xfId="0" applyFont="1" applyFill="1" applyBorder="1" applyAlignment="1">
      <alignment horizontal="center" vertical="center" textRotation="180"/>
    </xf>
    <xf numFmtId="0" fontId="3" fillId="16" borderId="13" xfId="0" applyFont="1" applyFill="1" applyBorder="1" applyAlignment="1">
      <alignment horizontal="center" vertical="center" textRotation="180"/>
    </xf>
    <xf numFmtId="0" fontId="3" fillId="16" borderId="10" xfId="0" applyFont="1" applyFill="1" applyBorder="1" applyAlignment="1">
      <alignment horizontal="center" vertical="center" textRotation="180"/>
    </xf>
    <xf numFmtId="0" fontId="3" fillId="16" borderId="21" xfId="0" applyFont="1" applyFill="1" applyBorder="1" applyAlignment="1">
      <alignment horizontal="center" vertical="center" textRotation="180"/>
    </xf>
    <xf numFmtId="0" fontId="1" fillId="16" borderId="13" xfId="0" applyFont="1" applyFill="1" applyBorder="1" applyAlignment="1">
      <alignment horizontal="center" vertical="center" textRotation="180" wrapText="1"/>
    </xf>
    <xf numFmtId="0" fontId="1" fillId="16" borderId="21" xfId="0" applyFont="1" applyFill="1" applyBorder="1" applyAlignment="1">
      <alignment horizontal="center" vertical="center" textRotation="180" wrapText="1"/>
    </xf>
    <xf numFmtId="0" fontId="3" fillId="13" borderId="13" xfId="0" applyFont="1" applyFill="1" applyBorder="1" applyAlignment="1">
      <alignment horizontal="center" vertical="center" textRotation="180"/>
    </xf>
    <xf numFmtId="0" fontId="3" fillId="13" borderId="10" xfId="0" applyFont="1" applyFill="1" applyBorder="1" applyAlignment="1">
      <alignment horizontal="center" vertical="center" textRotation="180"/>
    </xf>
    <xf numFmtId="0" fontId="3" fillId="13" borderId="21" xfId="0" applyFont="1" applyFill="1" applyBorder="1" applyAlignment="1">
      <alignment horizontal="center" vertical="center" textRotation="180"/>
    </xf>
    <xf numFmtId="0" fontId="1" fillId="13" borderId="21" xfId="0" applyFont="1" applyFill="1" applyBorder="1" applyAlignment="1">
      <alignment horizontal="center" vertical="center" textRotation="180" wrapText="1"/>
    </xf>
    <xf numFmtId="0" fontId="3" fillId="14" borderId="13" xfId="0" applyFont="1" applyFill="1" applyBorder="1" applyAlignment="1">
      <alignment horizontal="center" vertical="center" textRotation="180"/>
    </xf>
    <xf numFmtId="0" fontId="3" fillId="14" borderId="10" xfId="0" applyFont="1" applyFill="1" applyBorder="1" applyAlignment="1">
      <alignment horizontal="center" vertical="center" textRotation="180"/>
    </xf>
    <xf numFmtId="0" fontId="3" fillId="14" borderId="21" xfId="0" applyFont="1" applyFill="1" applyBorder="1" applyAlignment="1">
      <alignment horizontal="center" vertical="center" textRotation="180"/>
    </xf>
    <xf numFmtId="0" fontId="3" fillId="9" borderId="26" xfId="0" applyFont="1" applyFill="1" applyBorder="1" applyAlignment="1">
      <alignment horizontal="center" vertical="center" textRotation="180"/>
    </xf>
    <xf numFmtId="0" fontId="3" fillId="9" borderId="12" xfId="0" applyFont="1" applyFill="1" applyBorder="1" applyAlignment="1">
      <alignment horizontal="center" vertical="center" textRotation="180"/>
    </xf>
    <xf numFmtId="0" fontId="3" fillId="9" borderId="22" xfId="0" applyFont="1" applyFill="1" applyBorder="1" applyAlignment="1">
      <alignment horizontal="center" vertical="center" textRotation="180"/>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7" borderId="12" xfId="0" applyFont="1" applyFill="1" applyBorder="1" applyAlignment="1">
      <alignment horizontal="center" vertical="center" textRotation="180" wrapText="1"/>
    </xf>
    <xf numFmtId="0" fontId="1" fillId="7" borderId="22" xfId="0" applyFont="1" applyFill="1" applyBorder="1" applyAlignment="1">
      <alignment horizontal="center" vertical="center" textRotation="180" wrapText="1"/>
    </xf>
    <xf numFmtId="0" fontId="11" fillId="12" borderId="13" xfId="0" applyFont="1" applyFill="1" applyBorder="1" applyAlignment="1">
      <alignment horizontal="center" vertical="center" textRotation="180"/>
    </xf>
    <xf numFmtId="0" fontId="11" fillId="12" borderId="11" xfId="0" applyFont="1" applyFill="1" applyBorder="1" applyAlignment="1">
      <alignment horizontal="center" vertical="center" textRotation="180"/>
    </xf>
    <xf numFmtId="0" fontId="11" fillId="12" borderId="21" xfId="0" applyFont="1" applyFill="1" applyBorder="1" applyAlignment="1">
      <alignment horizontal="center" vertical="center" textRotation="180"/>
    </xf>
    <xf numFmtId="0" fontId="1" fillId="10" borderId="12" xfId="0" applyFont="1" applyFill="1" applyBorder="1" applyAlignment="1">
      <alignment horizontal="center" vertical="center" textRotation="180" wrapText="1"/>
    </xf>
    <xf numFmtId="0" fontId="1" fillId="10" borderId="22" xfId="0" applyFont="1" applyFill="1" applyBorder="1" applyAlignment="1">
      <alignment horizontal="center" vertical="center" textRotation="180" wrapText="1"/>
    </xf>
    <xf numFmtId="0" fontId="11" fillId="7" borderId="12" xfId="0" applyFont="1" applyFill="1" applyBorder="1" applyAlignment="1">
      <alignment horizontal="center" vertical="center" textRotation="180"/>
    </xf>
    <xf numFmtId="0" fontId="11" fillId="7" borderId="22" xfId="0" applyFont="1" applyFill="1" applyBorder="1" applyAlignment="1">
      <alignment horizontal="center" vertical="center" textRotation="180"/>
    </xf>
    <xf numFmtId="0" fontId="11" fillId="11" borderId="11" xfId="0" applyFont="1" applyFill="1" applyBorder="1" applyAlignment="1">
      <alignment horizontal="center" vertical="center" textRotation="180"/>
    </xf>
    <xf numFmtId="0" fontId="1" fillId="14" borderId="11" xfId="0" applyFont="1" applyFill="1" applyBorder="1" applyAlignment="1">
      <alignment horizontal="center" vertical="center" textRotation="180" wrapText="1"/>
    </xf>
  </cellXfs>
  <cellStyles count="2">
    <cellStyle name="Normal" xfId="0" builtinId="0"/>
    <cellStyle name="Per cent" xfId="1" builtinId="5"/>
  </cellStyles>
  <dxfs count="0"/>
  <tableStyles count="0" defaultTableStyle="TableStyleMedium2" defaultPivotStyle="PivotStyleLight16"/>
  <colors>
    <mruColors>
      <color rgb="FF28C8B1"/>
      <color rgb="FFFFFFCC"/>
      <color rgb="FF8FE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1222</xdr:colOff>
      <xdr:row>0</xdr:row>
      <xdr:rowOff>133500</xdr:rowOff>
    </xdr:from>
    <xdr:to>
      <xdr:col>2</xdr:col>
      <xdr:colOff>27266</xdr:colOff>
      <xdr:row>2</xdr:row>
      <xdr:rowOff>100542</xdr:rowOff>
    </xdr:to>
    <xdr:pic>
      <xdr:nvPicPr>
        <xdr:cNvPr id="2" name="Picture 1" descr="A blue and white logo with a map and a globe&#10;&#10;Description automatically generated">
          <a:extLst>
            <a:ext uri="{FF2B5EF4-FFF2-40B4-BE49-F238E27FC236}">
              <a16:creationId xmlns:a16="http://schemas.microsoft.com/office/drawing/2014/main" id="{CECA6035-AFCD-4D6A-8684-8975488587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2" y="133500"/>
          <a:ext cx="411526" cy="4242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1222</xdr:colOff>
      <xdr:row>0</xdr:row>
      <xdr:rowOff>133500</xdr:rowOff>
    </xdr:from>
    <xdr:to>
      <xdr:col>2</xdr:col>
      <xdr:colOff>22134</xdr:colOff>
      <xdr:row>2</xdr:row>
      <xdr:rowOff>100542</xdr:rowOff>
    </xdr:to>
    <xdr:pic>
      <xdr:nvPicPr>
        <xdr:cNvPr id="2" name="Picture 1" descr="A blue and white logo with a map and a globe&#10;&#10;Description automatically generated">
          <a:extLst>
            <a:ext uri="{FF2B5EF4-FFF2-40B4-BE49-F238E27FC236}">
              <a16:creationId xmlns:a16="http://schemas.microsoft.com/office/drawing/2014/main" id="{CD5252A8-3E8D-4038-8315-FD7B802D45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462" y="133500"/>
          <a:ext cx="409832" cy="42424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9AA-1B7F-48A3-84C8-B41139F41A76}">
  <dimension ref="A1:T181"/>
  <sheetViews>
    <sheetView tabSelected="1" zoomScale="208" zoomScaleNormal="85" workbookViewId="0">
      <pane xSplit="2" ySplit="12" topLeftCell="C75" activePane="bottomRight" state="frozen"/>
      <selection pane="topRight" activeCell="C1" sqref="C1"/>
      <selection pane="bottomLeft" activeCell="A13" sqref="A13"/>
      <selection pane="bottomRight" activeCell="O77" sqref="O77"/>
    </sheetView>
  </sheetViews>
  <sheetFormatPr baseColWidth="10" defaultColWidth="8.83203125" defaultRowHeight="15" x14ac:dyDescent="0.2"/>
  <cols>
    <col min="1" max="1" width="4.83203125" style="24" customWidth="1"/>
    <col min="2" max="2" width="5.6640625" customWidth="1"/>
    <col min="3" max="3" width="8.1640625" customWidth="1"/>
    <col min="4" max="4" width="7" bestFit="1" customWidth="1"/>
    <col min="5" max="5" width="7.1640625" bestFit="1" customWidth="1"/>
    <col min="6" max="7" width="7.83203125" bestFit="1" customWidth="1"/>
    <col min="8" max="15" width="6.33203125" bestFit="1" customWidth="1"/>
    <col min="16" max="16" width="6.33203125" customWidth="1"/>
    <col min="17" max="17" width="6.33203125" bestFit="1" customWidth="1"/>
    <col min="18" max="18" width="5.5" customWidth="1"/>
    <col min="19" max="19" width="6.5" customWidth="1"/>
    <col min="20" max="20" width="0.1640625" hidden="1" customWidth="1"/>
  </cols>
  <sheetData>
    <row r="1" spans="1:20" ht="18.5" customHeight="1" x14ac:dyDescent="0.2">
      <c r="A1" s="219" t="s">
        <v>18</v>
      </c>
      <c r="B1" s="219"/>
      <c r="C1" s="219"/>
      <c r="D1" s="219"/>
      <c r="E1" s="219"/>
      <c r="F1" s="219"/>
      <c r="G1" s="231" t="s">
        <v>86</v>
      </c>
      <c r="H1" s="232"/>
      <c r="I1" s="232"/>
      <c r="J1" s="232"/>
      <c r="K1" s="232"/>
      <c r="L1" s="232"/>
      <c r="M1" s="232"/>
      <c r="N1" s="232"/>
      <c r="O1" s="232"/>
      <c r="P1" s="212" t="s">
        <v>78</v>
      </c>
      <c r="Q1" s="213"/>
      <c r="R1" s="213"/>
      <c r="S1" s="214"/>
      <c r="T1" s="131"/>
    </row>
    <row r="2" spans="1:20" ht="18.5" customHeight="1" x14ac:dyDescent="0.2">
      <c r="A2" s="219"/>
      <c r="B2" s="219"/>
      <c r="C2" s="219"/>
      <c r="D2" s="219"/>
      <c r="E2" s="219"/>
      <c r="F2" s="219"/>
      <c r="G2" s="233"/>
      <c r="H2" s="234"/>
      <c r="I2" s="234"/>
      <c r="J2" s="234"/>
      <c r="K2" s="234"/>
      <c r="L2" s="234"/>
      <c r="M2" s="234"/>
      <c r="N2" s="234"/>
      <c r="O2" s="234"/>
      <c r="P2" s="212" t="s">
        <v>17</v>
      </c>
      <c r="Q2" s="213"/>
      <c r="R2" s="213"/>
      <c r="S2" s="214"/>
      <c r="T2" s="130"/>
    </row>
    <row r="3" spans="1:20" ht="18.5" customHeight="1" x14ac:dyDescent="0.2">
      <c r="A3" s="219"/>
      <c r="B3" s="219"/>
      <c r="C3" s="219"/>
      <c r="D3" s="219"/>
      <c r="E3" s="219"/>
      <c r="F3" s="219"/>
      <c r="G3" s="235"/>
      <c r="H3" s="236"/>
      <c r="I3" s="236"/>
      <c r="J3" s="236"/>
      <c r="K3" s="236"/>
      <c r="L3" s="236"/>
      <c r="M3" s="236"/>
      <c r="N3" s="236"/>
      <c r="O3" s="236"/>
      <c r="P3" s="212" t="s">
        <v>79</v>
      </c>
      <c r="Q3" s="213"/>
      <c r="R3" s="213"/>
      <c r="S3" s="214"/>
      <c r="T3" s="130"/>
    </row>
    <row r="4" spans="1:20" ht="16.25" customHeight="1" thickBot="1" x14ac:dyDescent="0.25">
      <c r="B4" s="125"/>
      <c r="C4" s="125"/>
      <c r="D4" s="125"/>
      <c r="E4" s="125"/>
      <c r="F4" s="125"/>
      <c r="G4" s="59"/>
      <c r="H4" s="59"/>
      <c r="I4" s="59"/>
      <c r="J4" s="59"/>
      <c r="K4" s="59"/>
      <c r="L4" s="59"/>
      <c r="M4" s="59"/>
      <c r="N4" s="59"/>
      <c r="O4" s="59"/>
      <c r="P4" s="126"/>
      <c r="Q4" s="126"/>
      <c r="R4" s="126"/>
      <c r="S4" s="126"/>
    </row>
    <row r="5" spans="1:20" ht="15.5" customHeight="1" thickBot="1" x14ac:dyDescent="0.25">
      <c r="B5" s="2"/>
      <c r="C5" s="2"/>
      <c r="D5" s="2"/>
      <c r="E5" s="2"/>
      <c r="F5" s="2"/>
      <c r="T5" s="255"/>
    </row>
    <row r="6" spans="1:20" ht="15" customHeight="1" thickBot="1" x14ac:dyDescent="0.25">
      <c r="A6" s="220" t="s">
        <v>42</v>
      </c>
      <c r="B6" s="129" t="s">
        <v>0</v>
      </c>
      <c r="C6" s="3"/>
      <c r="D6" s="256" t="s">
        <v>2</v>
      </c>
      <c r="E6" s="256"/>
      <c r="F6" s="256"/>
      <c r="G6" s="256"/>
      <c r="H6" s="256"/>
      <c r="I6" s="256"/>
      <c r="J6" s="256"/>
      <c r="K6" s="256"/>
      <c r="L6" s="256"/>
      <c r="M6" s="256"/>
      <c r="N6" s="256"/>
      <c r="O6" s="256"/>
      <c r="P6" s="256"/>
      <c r="Q6" s="256"/>
      <c r="R6" s="256"/>
      <c r="S6" s="256"/>
      <c r="T6" s="255"/>
    </row>
    <row r="7" spans="1:20" ht="31.75" customHeight="1" thickBot="1" x14ac:dyDescent="0.25">
      <c r="A7" s="221"/>
      <c r="B7" s="127"/>
      <c r="C7" s="3" t="s">
        <v>2</v>
      </c>
      <c r="D7" s="5" t="s">
        <v>3</v>
      </c>
      <c r="E7" s="5" t="s">
        <v>4</v>
      </c>
      <c r="F7" s="5" t="s">
        <v>5</v>
      </c>
      <c r="G7" s="5" t="s">
        <v>6</v>
      </c>
      <c r="H7" s="5" t="s">
        <v>7</v>
      </c>
      <c r="I7" s="5" t="s">
        <v>8</v>
      </c>
      <c r="J7" s="5" t="s">
        <v>9</v>
      </c>
      <c r="K7" s="5" t="s">
        <v>10</v>
      </c>
      <c r="L7" s="5" t="s">
        <v>31</v>
      </c>
      <c r="M7" s="5" t="s">
        <v>11</v>
      </c>
      <c r="N7" s="5" t="s">
        <v>12</v>
      </c>
      <c r="O7" s="5" t="s">
        <v>13</v>
      </c>
      <c r="P7" s="5" t="s">
        <v>14</v>
      </c>
      <c r="Q7" s="5" t="s">
        <v>15</v>
      </c>
      <c r="R7" s="6" t="s">
        <v>32</v>
      </c>
      <c r="S7" s="6" t="s">
        <v>33</v>
      </c>
      <c r="T7" s="7"/>
    </row>
    <row r="8" spans="1:20" ht="16" thickBot="1" x14ac:dyDescent="0.25">
      <c r="A8" s="221"/>
      <c r="B8" s="127"/>
      <c r="C8" s="20" t="s">
        <v>62</v>
      </c>
      <c r="D8" s="8">
        <v>2.5</v>
      </c>
      <c r="E8" s="8">
        <v>2.5</v>
      </c>
      <c r="F8" s="8">
        <v>2.5</v>
      </c>
      <c r="G8" s="8">
        <v>2.5</v>
      </c>
      <c r="H8" s="8">
        <v>2.5</v>
      </c>
      <c r="I8" s="8">
        <v>2.5</v>
      </c>
      <c r="J8" s="8">
        <v>2.5</v>
      </c>
      <c r="K8" s="8">
        <v>2.5</v>
      </c>
      <c r="L8" s="8">
        <v>2.5</v>
      </c>
      <c r="M8" s="8">
        <v>2.5</v>
      </c>
      <c r="N8" s="8">
        <v>2.5</v>
      </c>
      <c r="O8" s="8">
        <v>3.5</v>
      </c>
      <c r="P8" s="8">
        <v>3.5</v>
      </c>
      <c r="Q8" s="8">
        <v>3.5</v>
      </c>
      <c r="R8" s="8">
        <v>3.5</v>
      </c>
      <c r="S8" s="8">
        <v>3.5</v>
      </c>
      <c r="T8" s="7"/>
    </row>
    <row r="9" spans="1:20" ht="16" thickBot="1" x14ac:dyDescent="0.25">
      <c r="A9" s="221"/>
      <c r="B9" s="127"/>
      <c r="C9" s="257" t="s">
        <v>63</v>
      </c>
      <c r="D9" s="9">
        <f>D80</f>
        <v>1</v>
      </c>
      <c r="E9" s="9">
        <f t="shared" ref="E9:S9" si="0">E80</f>
        <v>0.99999999999999989</v>
      </c>
      <c r="F9" s="9">
        <f>F80</f>
        <v>1</v>
      </c>
      <c r="G9" s="9">
        <f>G80</f>
        <v>1</v>
      </c>
      <c r="H9" s="9">
        <f t="shared" si="0"/>
        <v>1</v>
      </c>
      <c r="I9" s="9">
        <f t="shared" si="0"/>
        <v>1</v>
      </c>
      <c r="J9" s="9">
        <f t="shared" si="0"/>
        <v>1</v>
      </c>
      <c r="K9" s="9">
        <f t="shared" si="0"/>
        <v>1</v>
      </c>
      <c r="L9" s="9">
        <f t="shared" si="0"/>
        <v>1</v>
      </c>
      <c r="M9" s="9">
        <f t="shared" si="0"/>
        <v>1</v>
      </c>
      <c r="N9" s="9">
        <f t="shared" si="0"/>
        <v>1</v>
      </c>
      <c r="O9" s="9">
        <f t="shared" si="0"/>
        <v>0.99999999999999989</v>
      </c>
      <c r="P9" s="9">
        <f t="shared" si="0"/>
        <v>0.99999999999999989</v>
      </c>
      <c r="Q9" s="9">
        <f t="shared" si="0"/>
        <v>0.99999999999999989</v>
      </c>
      <c r="R9" s="9">
        <f t="shared" si="0"/>
        <v>0.99999999999999989</v>
      </c>
      <c r="S9" s="9">
        <f t="shared" si="0"/>
        <v>0.99999999999999989</v>
      </c>
      <c r="T9" s="9">
        <f t="shared" ref="G9:T11" si="1">T80</f>
        <v>0</v>
      </c>
    </row>
    <row r="10" spans="1:20" ht="16" thickBot="1" x14ac:dyDescent="0.25">
      <c r="A10" s="221"/>
      <c r="B10" s="127"/>
      <c r="C10" s="258"/>
      <c r="D10" s="85">
        <v>2.5</v>
      </c>
      <c r="E10" s="85">
        <f>E79</f>
        <v>2.5</v>
      </c>
      <c r="F10" s="85">
        <f>F79</f>
        <v>2.9000000000000004</v>
      </c>
      <c r="G10" s="85">
        <f>G79</f>
        <v>2.7</v>
      </c>
      <c r="H10" s="85">
        <f t="shared" ref="H10:S10" si="2">H79</f>
        <v>2.5</v>
      </c>
      <c r="I10" s="85">
        <f t="shared" si="2"/>
        <v>2.75</v>
      </c>
      <c r="J10" s="85">
        <f t="shared" si="2"/>
        <v>2.5</v>
      </c>
      <c r="K10" s="85">
        <f t="shared" si="2"/>
        <v>2.5</v>
      </c>
      <c r="L10" s="85">
        <f t="shared" si="2"/>
        <v>2.5</v>
      </c>
      <c r="M10" s="85">
        <v>2.5</v>
      </c>
      <c r="N10" s="85">
        <f t="shared" si="2"/>
        <v>2.5</v>
      </c>
      <c r="O10" s="85">
        <f t="shared" si="2"/>
        <v>3.8</v>
      </c>
      <c r="P10" s="85">
        <f t="shared" si="2"/>
        <v>3.8</v>
      </c>
      <c r="Q10" s="85">
        <f t="shared" si="2"/>
        <v>3.8</v>
      </c>
      <c r="R10" s="85">
        <f t="shared" si="2"/>
        <v>3.8</v>
      </c>
      <c r="S10" s="85">
        <f t="shared" si="2"/>
        <v>3.8</v>
      </c>
      <c r="T10" s="7"/>
    </row>
    <row r="11" spans="1:20" ht="15" customHeight="1" thickBot="1" x14ac:dyDescent="0.25">
      <c r="A11" s="221"/>
      <c r="B11" s="127"/>
      <c r="C11" s="257" t="s">
        <v>64</v>
      </c>
      <c r="D11" s="9"/>
      <c r="E11" s="9">
        <f>E82</f>
        <v>0.99999999999999989</v>
      </c>
      <c r="F11" s="9">
        <f>F82</f>
        <v>1</v>
      </c>
      <c r="G11" s="9">
        <f t="shared" si="1"/>
        <v>1</v>
      </c>
      <c r="H11" s="9">
        <f t="shared" si="1"/>
        <v>1</v>
      </c>
      <c r="I11" s="9">
        <f t="shared" si="1"/>
        <v>1</v>
      </c>
      <c r="J11" s="9">
        <f t="shared" si="1"/>
        <v>1</v>
      </c>
      <c r="K11" s="9">
        <f t="shared" si="1"/>
        <v>1</v>
      </c>
      <c r="L11" s="9">
        <f t="shared" si="1"/>
        <v>1</v>
      </c>
      <c r="M11" s="9">
        <f t="shared" si="1"/>
        <v>1</v>
      </c>
      <c r="N11" s="9">
        <f t="shared" si="1"/>
        <v>1</v>
      </c>
      <c r="O11" s="9">
        <f t="shared" si="1"/>
        <v>1</v>
      </c>
      <c r="P11" s="9">
        <f t="shared" si="1"/>
        <v>1</v>
      </c>
      <c r="Q11" s="9">
        <f t="shared" si="1"/>
        <v>1</v>
      </c>
      <c r="R11" s="9">
        <f t="shared" si="1"/>
        <v>1</v>
      </c>
      <c r="S11" s="9">
        <f t="shared" si="1"/>
        <v>1</v>
      </c>
      <c r="T11" s="7"/>
    </row>
    <row r="12" spans="1:20" ht="22.75" customHeight="1" thickBot="1" x14ac:dyDescent="0.25">
      <c r="A12" s="222"/>
      <c r="B12" s="128"/>
      <c r="C12" s="258"/>
      <c r="D12" s="85">
        <f>D79</f>
        <v>2.5</v>
      </c>
      <c r="E12" s="85">
        <f>E81</f>
        <v>2.5</v>
      </c>
      <c r="F12" s="85">
        <f>F81</f>
        <v>2.9000000000000004</v>
      </c>
      <c r="G12" s="85">
        <f>G81</f>
        <v>2.7</v>
      </c>
      <c r="H12" s="85">
        <f t="shared" ref="H12:S12" si="3">H81</f>
        <v>2.5</v>
      </c>
      <c r="I12" s="85">
        <f t="shared" si="3"/>
        <v>2.75</v>
      </c>
      <c r="J12" s="85">
        <f t="shared" si="3"/>
        <v>2.5</v>
      </c>
      <c r="K12" s="85">
        <f t="shared" si="3"/>
        <v>2.7</v>
      </c>
      <c r="L12" s="85">
        <f t="shared" si="3"/>
        <v>2.5</v>
      </c>
      <c r="M12" s="85">
        <f>M81</f>
        <v>2.5</v>
      </c>
      <c r="N12" s="85">
        <f t="shared" si="3"/>
        <v>2.5</v>
      </c>
      <c r="O12" s="85">
        <f t="shared" si="3"/>
        <v>3.5</v>
      </c>
      <c r="P12" s="85">
        <f t="shared" si="3"/>
        <v>3.8</v>
      </c>
      <c r="Q12" s="85">
        <f t="shared" si="3"/>
        <v>3.8</v>
      </c>
      <c r="R12" s="85">
        <f t="shared" si="3"/>
        <v>3.8</v>
      </c>
      <c r="S12" s="85">
        <f t="shared" si="3"/>
        <v>3.8</v>
      </c>
      <c r="T12" s="7"/>
    </row>
    <row r="13" spans="1:20" ht="35.5" customHeight="1" thickBot="1" x14ac:dyDescent="0.25">
      <c r="A13" s="223" t="s">
        <v>43</v>
      </c>
      <c r="B13" s="216" t="s">
        <v>100</v>
      </c>
      <c r="C13" s="10" t="s">
        <v>40</v>
      </c>
      <c r="D13" s="93">
        <v>2.5</v>
      </c>
      <c r="E13" s="93"/>
      <c r="F13" s="93"/>
      <c r="G13" s="93">
        <v>2.5</v>
      </c>
      <c r="H13" s="93"/>
      <c r="I13" s="93">
        <v>2.5</v>
      </c>
      <c r="J13" s="93"/>
      <c r="K13" s="93"/>
      <c r="L13" s="93"/>
      <c r="M13" s="93"/>
      <c r="N13" s="93"/>
      <c r="O13" s="93"/>
      <c r="P13" s="93"/>
      <c r="Q13" s="93"/>
      <c r="R13" s="93"/>
      <c r="S13" s="93"/>
      <c r="T13" s="7"/>
    </row>
    <row r="14" spans="1:20" ht="35.5" customHeight="1" thickBot="1" x14ac:dyDescent="0.25">
      <c r="A14" s="223"/>
      <c r="B14" s="216"/>
      <c r="C14" s="86" t="s">
        <v>39</v>
      </c>
      <c r="D14" s="87">
        <v>0.4</v>
      </c>
      <c r="E14" s="87"/>
      <c r="F14" s="87"/>
      <c r="G14" s="87">
        <v>0.15</v>
      </c>
      <c r="H14" s="87"/>
      <c r="I14" s="87">
        <v>0.15</v>
      </c>
      <c r="J14" s="87"/>
      <c r="K14" s="87"/>
      <c r="L14" s="87"/>
      <c r="M14" s="87"/>
      <c r="N14" s="87"/>
      <c r="O14" s="87"/>
      <c r="P14" s="87"/>
      <c r="Q14" s="87"/>
      <c r="R14" s="87"/>
      <c r="S14" s="87"/>
      <c r="T14" s="7"/>
    </row>
    <row r="15" spans="1:20" ht="33" customHeight="1" thickBot="1" x14ac:dyDescent="0.25">
      <c r="A15" s="224" t="s">
        <v>56</v>
      </c>
      <c r="B15" s="217" t="s">
        <v>101</v>
      </c>
      <c r="C15" s="94" t="s">
        <v>40</v>
      </c>
      <c r="D15" s="95"/>
      <c r="E15" s="95"/>
      <c r="F15" s="95"/>
      <c r="G15" s="95"/>
      <c r="H15" s="95"/>
      <c r="I15" s="95"/>
      <c r="J15" s="95"/>
      <c r="K15" s="95"/>
      <c r="L15" s="95"/>
      <c r="M15" s="95"/>
      <c r="N15" s="132">
        <v>2.5</v>
      </c>
      <c r="O15" s="95"/>
      <c r="P15" s="95"/>
      <c r="Q15" s="95"/>
      <c r="R15" s="95"/>
      <c r="S15" s="95"/>
      <c r="T15" s="7"/>
    </row>
    <row r="16" spans="1:20" ht="33" customHeight="1" thickBot="1" x14ac:dyDescent="0.25">
      <c r="A16" s="224"/>
      <c r="B16" s="217"/>
      <c r="C16" s="94" t="s">
        <v>39</v>
      </c>
      <c r="D16" s="96"/>
      <c r="E16" s="96"/>
      <c r="F16" s="96"/>
      <c r="G16" s="96"/>
      <c r="H16" s="96"/>
      <c r="I16" s="96"/>
      <c r="J16" s="96"/>
      <c r="K16" s="96"/>
      <c r="L16" s="96"/>
      <c r="M16" s="96"/>
      <c r="N16" s="133">
        <v>0.4</v>
      </c>
      <c r="O16" s="96"/>
      <c r="P16" s="96"/>
      <c r="Q16" s="96"/>
      <c r="R16" s="96"/>
      <c r="S16" s="96"/>
      <c r="T16" s="7"/>
    </row>
    <row r="17" spans="1:20" ht="33" customHeight="1" thickBot="1" x14ac:dyDescent="0.25">
      <c r="A17" s="225" t="s">
        <v>45</v>
      </c>
      <c r="B17" s="218" t="s">
        <v>102</v>
      </c>
      <c r="C17" s="18" t="s">
        <v>40</v>
      </c>
      <c r="D17" s="97"/>
      <c r="E17" s="136">
        <v>2.5</v>
      </c>
      <c r="F17" s="97"/>
      <c r="G17" s="136">
        <v>2.5</v>
      </c>
      <c r="H17" s="97"/>
      <c r="I17" s="136"/>
      <c r="J17" s="136">
        <v>2.5</v>
      </c>
      <c r="K17" s="136"/>
      <c r="L17" s="136"/>
      <c r="M17" s="136"/>
      <c r="N17" s="97"/>
      <c r="O17" s="97"/>
      <c r="P17" s="97"/>
      <c r="Q17" s="97"/>
      <c r="R17" s="97"/>
      <c r="S17" s="97"/>
      <c r="T17" s="7"/>
    </row>
    <row r="18" spans="1:20" ht="33" customHeight="1" thickBot="1" x14ac:dyDescent="0.25">
      <c r="A18" s="225"/>
      <c r="B18" s="218"/>
      <c r="C18" s="18" t="s">
        <v>39</v>
      </c>
      <c r="D18" s="98"/>
      <c r="E18" s="137">
        <v>0.15</v>
      </c>
      <c r="F18" s="98"/>
      <c r="G18" s="137">
        <v>0.15</v>
      </c>
      <c r="H18" s="98"/>
      <c r="I18" s="137"/>
      <c r="J18" s="137">
        <v>0.2</v>
      </c>
      <c r="K18" s="137"/>
      <c r="L18" s="137"/>
      <c r="M18" s="137"/>
      <c r="N18" s="98"/>
      <c r="O18" s="98"/>
      <c r="P18" s="98"/>
      <c r="Q18" s="98"/>
      <c r="R18" s="98"/>
      <c r="S18" s="18"/>
      <c r="T18" s="7"/>
    </row>
    <row r="19" spans="1:20" ht="34.75" customHeight="1" thickBot="1" x14ac:dyDescent="0.25">
      <c r="A19" s="226" t="s">
        <v>46</v>
      </c>
      <c r="B19" s="215" t="s">
        <v>103</v>
      </c>
      <c r="C19" s="16" t="s">
        <v>40</v>
      </c>
      <c r="D19" s="116">
        <v>2.5</v>
      </c>
      <c r="E19" s="116">
        <v>2.5</v>
      </c>
      <c r="F19" s="101"/>
      <c r="G19" s="116">
        <v>2.5</v>
      </c>
      <c r="H19" s="101"/>
      <c r="I19" s="116">
        <v>2.5</v>
      </c>
      <c r="J19" s="116"/>
      <c r="K19" s="116"/>
      <c r="L19" s="101"/>
      <c r="M19" s="116"/>
      <c r="N19" s="101"/>
      <c r="O19" s="101"/>
      <c r="P19" s="101"/>
      <c r="Q19" s="101"/>
      <c r="R19" s="101"/>
      <c r="S19" s="102"/>
      <c r="T19" s="7"/>
    </row>
    <row r="20" spans="1:20" ht="34.75" customHeight="1" thickBot="1" x14ac:dyDescent="0.25">
      <c r="A20" s="226"/>
      <c r="B20" s="215"/>
      <c r="C20" s="16" t="s">
        <v>39</v>
      </c>
      <c r="D20" s="103">
        <v>0.2</v>
      </c>
      <c r="E20" s="103">
        <v>0.15</v>
      </c>
      <c r="F20" s="103"/>
      <c r="G20" s="103">
        <v>0.15</v>
      </c>
      <c r="H20" s="103"/>
      <c r="I20" s="103">
        <v>0.1</v>
      </c>
      <c r="J20" s="103"/>
      <c r="K20" s="103"/>
      <c r="L20" s="103"/>
      <c r="M20" s="103"/>
      <c r="N20" s="103"/>
      <c r="O20" s="103"/>
      <c r="P20" s="103"/>
      <c r="Q20" s="103"/>
      <c r="R20" s="103"/>
      <c r="S20" s="104"/>
      <c r="T20" s="7"/>
    </row>
    <row r="21" spans="1:20" ht="34.75" customHeight="1" thickBot="1" x14ac:dyDescent="0.25">
      <c r="A21" s="223" t="s">
        <v>47</v>
      </c>
      <c r="B21" s="216" t="s">
        <v>104</v>
      </c>
      <c r="C21" s="86" t="s">
        <v>40</v>
      </c>
      <c r="D21" s="93"/>
      <c r="E21" s="93">
        <v>2.5</v>
      </c>
      <c r="F21" s="93"/>
      <c r="G21" s="93">
        <v>2.5</v>
      </c>
      <c r="H21" s="93">
        <v>2.5</v>
      </c>
      <c r="I21" s="93"/>
      <c r="J21" s="93"/>
      <c r="K21" s="93"/>
      <c r="L21" s="93"/>
      <c r="M21" s="93">
        <v>2.5</v>
      </c>
      <c r="N21" s="93"/>
      <c r="O21" s="93"/>
      <c r="P21" s="93"/>
      <c r="Q21" s="93"/>
      <c r="R21" s="93"/>
      <c r="S21" s="93"/>
      <c r="T21" s="7"/>
    </row>
    <row r="22" spans="1:20" ht="34.75" customHeight="1" thickBot="1" x14ac:dyDescent="0.25">
      <c r="A22" s="223"/>
      <c r="B22" s="216"/>
      <c r="C22" s="86" t="s">
        <v>39</v>
      </c>
      <c r="D22" s="105"/>
      <c r="E22" s="105">
        <v>0.15</v>
      </c>
      <c r="F22" s="105"/>
      <c r="G22" s="105">
        <v>0.15</v>
      </c>
      <c r="H22" s="105">
        <v>0.3</v>
      </c>
      <c r="I22" s="105"/>
      <c r="J22" s="105"/>
      <c r="K22" s="105"/>
      <c r="L22" s="105"/>
      <c r="M22" s="105">
        <v>0.2</v>
      </c>
      <c r="N22" s="105"/>
      <c r="O22" s="105"/>
      <c r="P22" s="105"/>
      <c r="Q22" s="105"/>
      <c r="R22" s="105"/>
      <c r="S22" s="105"/>
      <c r="T22" s="7"/>
    </row>
    <row r="23" spans="1:20" ht="34.75" customHeight="1" thickBot="1" x14ac:dyDescent="0.25">
      <c r="A23" s="224" t="s">
        <v>48</v>
      </c>
      <c r="B23" s="250" t="s">
        <v>105</v>
      </c>
      <c r="C23" s="106" t="s">
        <v>40</v>
      </c>
      <c r="D23" s="107"/>
      <c r="E23" s="107">
        <v>2.5</v>
      </c>
      <c r="F23" s="107"/>
      <c r="G23" s="107"/>
      <c r="H23" s="107">
        <v>2.5</v>
      </c>
      <c r="I23" s="107"/>
      <c r="J23" s="107">
        <v>2.5</v>
      </c>
      <c r="K23" s="107"/>
      <c r="L23" s="107"/>
      <c r="M23" s="107"/>
      <c r="N23" s="107"/>
      <c r="O23" s="107"/>
      <c r="P23" s="107"/>
      <c r="Q23" s="107"/>
      <c r="R23" s="107"/>
      <c r="S23" s="107"/>
      <c r="T23" s="7"/>
    </row>
    <row r="24" spans="1:20" ht="34.75" customHeight="1" thickBot="1" x14ac:dyDescent="0.25">
      <c r="A24" s="224"/>
      <c r="B24" s="250"/>
      <c r="C24" s="106" t="s">
        <v>39</v>
      </c>
      <c r="D24" s="108"/>
      <c r="E24" s="108">
        <v>0.15</v>
      </c>
      <c r="F24" s="108"/>
      <c r="G24" s="108"/>
      <c r="H24" s="108">
        <v>0.3</v>
      </c>
      <c r="I24" s="108"/>
      <c r="J24" s="108">
        <v>0.2</v>
      </c>
      <c r="K24" s="108"/>
      <c r="L24" s="108"/>
      <c r="M24" s="108"/>
      <c r="N24" s="108"/>
      <c r="O24" s="108"/>
      <c r="P24" s="108"/>
      <c r="Q24" s="108"/>
      <c r="R24" s="108"/>
      <c r="S24" s="108"/>
      <c r="T24" s="7"/>
    </row>
    <row r="25" spans="1:20" ht="34.75" customHeight="1" thickBot="1" x14ac:dyDescent="0.25">
      <c r="A25" s="261" t="s">
        <v>49</v>
      </c>
      <c r="B25" s="239" t="s">
        <v>106</v>
      </c>
      <c r="C25" s="86" t="s">
        <v>136</v>
      </c>
      <c r="D25" s="105"/>
      <c r="E25" s="93">
        <v>2.5</v>
      </c>
      <c r="F25" s="105"/>
      <c r="G25" s="105"/>
      <c r="H25" s="105"/>
      <c r="I25" s="93">
        <v>2.5</v>
      </c>
      <c r="J25" s="105"/>
      <c r="K25" s="93">
        <v>2.5</v>
      </c>
      <c r="L25" s="105"/>
      <c r="M25" s="105"/>
      <c r="N25" s="105"/>
      <c r="O25" s="105"/>
      <c r="P25" s="105"/>
      <c r="Q25" s="105"/>
      <c r="R25" s="105"/>
      <c r="S25" s="105"/>
      <c r="T25" s="7"/>
    </row>
    <row r="26" spans="1:20" ht="34.75" customHeight="1" thickBot="1" x14ac:dyDescent="0.25">
      <c r="A26" s="262"/>
      <c r="B26" s="240"/>
      <c r="C26" s="86" t="s">
        <v>137</v>
      </c>
      <c r="D26" s="105"/>
      <c r="E26" s="105">
        <v>0.1</v>
      </c>
      <c r="F26" s="105"/>
      <c r="G26" s="105"/>
      <c r="H26" s="105"/>
      <c r="I26" s="105">
        <v>0.1</v>
      </c>
      <c r="J26" s="105"/>
      <c r="K26" s="105">
        <v>0.3</v>
      </c>
      <c r="L26" s="105"/>
      <c r="M26" s="105"/>
      <c r="N26" s="105"/>
      <c r="O26" s="105"/>
      <c r="P26" s="105"/>
      <c r="Q26" s="105"/>
      <c r="R26" s="105"/>
      <c r="S26" s="105"/>
      <c r="T26" s="7"/>
    </row>
    <row r="27" spans="1:20" ht="34.75" customHeight="1" thickBot="1" x14ac:dyDescent="0.25">
      <c r="A27" s="262"/>
      <c r="B27" s="240"/>
      <c r="C27" s="86" t="s">
        <v>138</v>
      </c>
      <c r="D27" s="93"/>
      <c r="E27" s="93">
        <v>2.5</v>
      </c>
      <c r="F27" s="93"/>
      <c r="G27" s="93"/>
      <c r="H27" s="93"/>
      <c r="I27" s="93">
        <v>2.5</v>
      </c>
      <c r="J27" s="93"/>
      <c r="K27" s="93">
        <v>2.5</v>
      </c>
      <c r="L27" s="93"/>
      <c r="M27" s="93"/>
      <c r="N27" s="93"/>
      <c r="O27" s="93"/>
      <c r="P27" s="93"/>
      <c r="Q27" s="93"/>
      <c r="R27" s="93"/>
      <c r="S27" s="93"/>
      <c r="T27" s="7"/>
    </row>
    <row r="28" spans="1:20" ht="34.75" customHeight="1" thickBot="1" x14ac:dyDescent="0.25">
      <c r="A28" s="262"/>
      <c r="B28" s="241"/>
      <c r="C28" s="86" t="s">
        <v>139</v>
      </c>
      <c r="D28" s="105"/>
      <c r="E28" s="105">
        <v>0.1</v>
      </c>
      <c r="F28" s="105"/>
      <c r="G28" s="105"/>
      <c r="H28" s="105"/>
      <c r="I28" s="105">
        <v>0.1</v>
      </c>
      <c r="J28" s="105"/>
      <c r="K28" s="105">
        <v>0.25</v>
      </c>
      <c r="L28" s="105"/>
      <c r="M28" s="105"/>
      <c r="N28" s="105"/>
      <c r="O28" s="105"/>
      <c r="P28" s="105"/>
      <c r="Q28" s="105"/>
      <c r="R28" s="105"/>
      <c r="S28" s="105"/>
      <c r="T28" s="7"/>
    </row>
    <row r="29" spans="1:20" ht="34.75" customHeight="1" thickBot="1" x14ac:dyDescent="0.25">
      <c r="A29" s="262"/>
      <c r="B29" s="239" t="s">
        <v>107</v>
      </c>
      <c r="C29" s="86" t="s">
        <v>136</v>
      </c>
      <c r="D29" s="105"/>
      <c r="E29" s="93">
        <v>2.5</v>
      </c>
      <c r="F29" s="105"/>
      <c r="G29" s="105"/>
      <c r="H29" s="105"/>
      <c r="I29" s="93">
        <v>2.5</v>
      </c>
      <c r="J29" s="105"/>
      <c r="K29" s="93">
        <v>2.5</v>
      </c>
      <c r="L29" s="105"/>
      <c r="M29" s="105"/>
      <c r="N29" s="105"/>
      <c r="O29" s="105"/>
      <c r="P29" s="105"/>
      <c r="Q29" s="105"/>
      <c r="R29" s="105"/>
      <c r="S29" s="105"/>
      <c r="T29" s="7"/>
    </row>
    <row r="30" spans="1:20" ht="34.75" customHeight="1" thickBot="1" x14ac:dyDescent="0.25">
      <c r="A30" s="262"/>
      <c r="B30" s="240"/>
      <c r="C30" s="86" t="s">
        <v>137</v>
      </c>
      <c r="D30" s="105"/>
      <c r="E30" s="105">
        <v>0.1</v>
      </c>
      <c r="F30" s="105"/>
      <c r="G30" s="105"/>
      <c r="H30" s="105"/>
      <c r="I30" s="105">
        <v>0.1</v>
      </c>
      <c r="J30" s="105"/>
      <c r="K30" s="105">
        <v>0.3</v>
      </c>
      <c r="L30" s="105"/>
      <c r="M30" s="105"/>
      <c r="N30" s="105"/>
      <c r="O30" s="105"/>
      <c r="P30" s="105"/>
      <c r="Q30" s="105"/>
      <c r="R30" s="105"/>
      <c r="S30" s="105"/>
      <c r="T30" s="7"/>
    </row>
    <row r="31" spans="1:20" ht="34.75" customHeight="1" thickBot="1" x14ac:dyDescent="0.25">
      <c r="A31" s="262"/>
      <c r="B31" s="240"/>
      <c r="C31" s="86" t="s">
        <v>138</v>
      </c>
      <c r="D31" s="93"/>
      <c r="E31" s="93">
        <v>2.5</v>
      </c>
      <c r="F31" s="93"/>
      <c r="G31" s="93"/>
      <c r="H31" s="93"/>
      <c r="I31" s="93">
        <v>2.5</v>
      </c>
      <c r="J31" s="93"/>
      <c r="K31" s="93">
        <v>2.5</v>
      </c>
      <c r="L31" s="93"/>
      <c r="M31" s="93"/>
      <c r="N31" s="93"/>
      <c r="O31" s="93"/>
      <c r="P31" s="93"/>
      <c r="Q31" s="93"/>
      <c r="R31" s="93"/>
      <c r="S31" s="93"/>
      <c r="T31" s="7"/>
    </row>
    <row r="32" spans="1:20" ht="34.75" customHeight="1" thickBot="1" x14ac:dyDescent="0.25">
      <c r="A32" s="263"/>
      <c r="B32" s="241"/>
      <c r="C32" s="86" t="s">
        <v>139</v>
      </c>
      <c r="D32" s="105"/>
      <c r="E32" s="105">
        <v>0.1</v>
      </c>
      <c r="F32" s="105"/>
      <c r="G32" s="105"/>
      <c r="H32" s="105"/>
      <c r="I32" s="105">
        <v>0.1</v>
      </c>
      <c r="J32" s="105"/>
      <c r="K32" s="105">
        <v>0.25</v>
      </c>
      <c r="L32" s="105"/>
      <c r="M32" s="105"/>
      <c r="N32" s="105"/>
      <c r="O32" s="105"/>
      <c r="P32" s="105"/>
      <c r="Q32" s="105"/>
      <c r="R32" s="105"/>
      <c r="S32" s="105"/>
      <c r="T32" s="7"/>
    </row>
    <row r="33" spans="1:20" ht="34.75" customHeight="1" thickBot="1" x14ac:dyDescent="0.25">
      <c r="A33" s="260" t="s">
        <v>50</v>
      </c>
      <c r="B33" s="238" t="s">
        <v>108</v>
      </c>
      <c r="C33" s="88" t="s">
        <v>136</v>
      </c>
      <c r="D33" s="89"/>
      <c r="E33" s="89">
        <v>2.5</v>
      </c>
      <c r="F33" s="89"/>
      <c r="G33" s="89">
        <v>2.5</v>
      </c>
      <c r="H33" s="89"/>
      <c r="I33" s="89"/>
      <c r="J33" s="89"/>
      <c r="K33" s="89">
        <v>2.5</v>
      </c>
      <c r="L33" s="89"/>
      <c r="M33" s="89"/>
      <c r="N33" s="89"/>
      <c r="O33" s="89"/>
      <c r="P33" s="89"/>
      <c r="Q33" s="89"/>
      <c r="R33" s="89"/>
      <c r="S33" s="89"/>
      <c r="T33" s="7"/>
    </row>
    <row r="34" spans="1:20" ht="34.75" customHeight="1" thickBot="1" x14ac:dyDescent="0.25">
      <c r="A34" s="260"/>
      <c r="B34" s="238"/>
      <c r="C34" s="88" t="s">
        <v>137</v>
      </c>
      <c r="D34" s="89"/>
      <c r="E34" s="90">
        <v>0.1</v>
      </c>
      <c r="F34" s="90"/>
      <c r="G34" s="90">
        <v>0.1</v>
      </c>
      <c r="H34" s="89"/>
      <c r="I34" s="89"/>
      <c r="J34" s="89"/>
      <c r="K34" s="90">
        <v>0.3</v>
      </c>
      <c r="L34" s="89"/>
      <c r="M34" s="89"/>
      <c r="N34" s="89"/>
      <c r="O34" s="89"/>
      <c r="P34" s="89"/>
      <c r="Q34" s="89"/>
      <c r="R34" s="89"/>
      <c r="S34" s="89"/>
      <c r="T34" s="7"/>
    </row>
    <row r="35" spans="1:20" ht="34.75" customHeight="1" thickBot="1" x14ac:dyDescent="0.25">
      <c r="A35" s="260"/>
      <c r="B35" s="238"/>
      <c r="C35" s="88" t="s">
        <v>138</v>
      </c>
      <c r="D35" s="89"/>
      <c r="E35" s="89">
        <v>2.5</v>
      </c>
      <c r="F35" s="89"/>
      <c r="G35" s="89">
        <v>2.5</v>
      </c>
      <c r="H35" s="89"/>
      <c r="I35" s="89"/>
      <c r="J35" s="89"/>
      <c r="K35" s="89">
        <v>2.5</v>
      </c>
      <c r="L35" s="89"/>
      <c r="M35" s="89"/>
      <c r="N35" s="89"/>
      <c r="O35" s="89"/>
      <c r="P35" s="89"/>
      <c r="Q35" s="89"/>
      <c r="R35" s="89"/>
      <c r="S35" s="89"/>
      <c r="T35" s="7"/>
    </row>
    <row r="36" spans="1:20" ht="34.75" customHeight="1" thickBot="1" x14ac:dyDescent="0.25">
      <c r="A36" s="260"/>
      <c r="B36" s="238"/>
      <c r="C36" s="88" t="s">
        <v>139</v>
      </c>
      <c r="D36" s="90"/>
      <c r="E36" s="90">
        <v>0.1</v>
      </c>
      <c r="F36" s="90"/>
      <c r="G36" s="90">
        <v>0.1</v>
      </c>
      <c r="H36" s="90"/>
      <c r="I36" s="90"/>
      <c r="J36" s="90"/>
      <c r="K36" s="90">
        <v>0.25</v>
      </c>
      <c r="L36" s="90"/>
      <c r="M36" s="90"/>
      <c r="N36" s="90"/>
      <c r="O36" s="90"/>
      <c r="P36" s="90"/>
      <c r="Q36" s="90"/>
      <c r="R36" s="90"/>
      <c r="S36" s="90"/>
      <c r="T36" s="7"/>
    </row>
    <row r="37" spans="1:20" ht="34.75" customHeight="1" thickBot="1" x14ac:dyDescent="0.25">
      <c r="A37" s="260"/>
      <c r="B37" s="242" t="s">
        <v>109</v>
      </c>
      <c r="C37" s="88" t="s">
        <v>136</v>
      </c>
      <c r="D37" s="90"/>
      <c r="E37" s="89">
        <v>2.5</v>
      </c>
      <c r="F37" s="89"/>
      <c r="G37" s="89">
        <v>2.5</v>
      </c>
      <c r="H37" s="90"/>
      <c r="I37" s="90"/>
      <c r="J37" s="90"/>
      <c r="K37" s="89">
        <v>2.5</v>
      </c>
      <c r="L37" s="90"/>
      <c r="M37" s="90"/>
      <c r="N37" s="90"/>
      <c r="O37" s="90"/>
      <c r="P37" s="90"/>
      <c r="Q37" s="90"/>
      <c r="R37" s="90"/>
      <c r="S37" s="90"/>
      <c r="T37" s="7"/>
    </row>
    <row r="38" spans="1:20" ht="34.75" customHeight="1" thickBot="1" x14ac:dyDescent="0.25">
      <c r="A38" s="260"/>
      <c r="B38" s="243"/>
      <c r="C38" s="88" t="s">
        <v>137</v>
      </c>
      <c r="D38" s="90"/>
      <c r="E38" s="90">
        <v>0.1</v>
      </c>
      <c r="F38" s="90"/>
      <c r="G38" s="90">
        <v>0.1</v>
      </c>
      <c r="H38" s="90"/>
      <c r="I38" s="90"/>
      <c r="J38" s="90"/>
      <c r="K38" s="90">
        <v>0.3</v>
      </c>
      <c r="L38" s="90"/>
      <c r="M38" s="90"/>
      <c r="N38" s="90"/>
      <c r="O38" s="90"/>
      <c r="P38" s="90"/>
      <c r="Q38" s="90"/>
      <c r="R38" s="90"/>
      <c r="S38" s="90"/>
      <c r="T38" s="7"/>
    </row>
    <row r="39" spans="1:20" ht="34.75" customHeight="1" thickBot="1" x14ac:dyDescent="0.25">
      <c r="A39" s="260"/>
      <c r="B39" s="243"/>
      <c r="C39" s="88" t="s">
        <v>138</v>
      </c>
      <c r="D39" s="89"/>
      <c r="E39" s="89">
        <v>2.5</v>
      </c>
      <c r="F39" s="89"/>
      <c r="G39" s="89">
        <v>2.5</v>
      </c>
      <c r="H39" s="89"/>
      <c r="I39" s="89"/>
      <c r="J39" s="89"/>
      <c r="K39" s="89">
        <v>2.5</v>
      </c>
      <c r="L39" s="89"/>
      <c r="M39" s="89"/>
      <c r="N39" s="89"/>
      <c r="O39" s="89"/>
      <c r="P39" s="89"/>
      <c r="Q39" s="89"/>
      <c r="R39" s="89"/>
      <c r="S39" s="89"/>
      <c r="T39" s="7"/>
    </row>
    <row r="40" spans="1:20" ht="34.75" customHeight="1" thickBot="1" x14ac:dyDescent="0.25">
      <c r="A40" s="260"/>
      <c r="B40" s="244"/>
      <c r="C40" s="88" t="s">
        <v>139</v>
      </c>
      <c r="D40" s="90"/>
      <c r="E40" s="90">
        <v>0.1</v>
      </c>
      <c r="F40" s="90"/>
      <c r="G40" s="90">
        <v>0.1</v>
      </c>
      <c r="H40" s="90"/>
      <c r="I40" s="90"/>
      <c r="J40" s="90"/>
      <c r="K40" s="90">
        <v>0.25</v>
      </c>
      <c r="L40" s="90"/>
      <c r="M40" s="90"/>
      <c r="N40" s="90"/>
      <c r="O40" s="90"/>
      <c r="P40" s="90"/>
      <c r="Q40" s="90"/>
      <c r="R40" s="90"/>
      <c r="S40" s="90"/>
      <c r="T40" s="7"/>
    </row>
    <row r="41" spans="1:20" ht="34.75" customHeight="1" thickBot="1" x14ac:dyDescent="0.25">
      <c r="A41" s="259" t="s">
        <v>51</v>
      </c>
      <c r="B41" s="237" t="s">
        <v>110</v>
      </c>
      <c r="C41" s="92" t="s">
        <v>40</v>
      </c>
      <c r="D41" s="91"/>
      <c r="E41" s="91">
        <v>2.5</v>
      </c>
      <c r="F41" s="91"/>
      <c r="G41" s="91">
        <v>2.5</v>
      </c>
      <c r="H41" s="91"/>
      <c r="I41" s="91"/>
      <c r="J41" s="91"/>
      <c r="K41" s="91"/>
      <c r="L41" s="91"/>
      <c r="M41" s="91">
        <v>2.5</v>
      </c>
      <c r="N41" s="91"/>
      <c r="O41" s="91"/>
      <c r="P41" s="91"/>
      <c r="Q41" s="91"/>
      <c r="R41" s="91"/>
      <c r="S41" s="91"/>
      <c r="T41" s="7"/>
    </row>
    <row r="42" spans="1:20" ht="34.75" customHeight="1" thickBot="1" x14ac:dyDescent="0.25">
      <c r="A42" s="259"/>
      <c r="B42" s="237"/>
      <c r="C42" s="92" t="s">
        <v>39</v>
      </c>
      <c r="D42" s="100"/>
      <c r="E42" s="100">
        <v>0.1</v>
      </c>
      <c r="F42" s="100"/>
      <c r="G42" s="100">
        <v>0.1</v>
      </c>
      <c r="H42" s="100"/>
      <c r="I42" s="100"/>
      <c r="J42" s="100"/>
      <c r="K42" s="100"/>
      <c r="L42" s="100"/>
      <c r="M42" s="100">
        <v>0.3</v>
      </c>
      <c r="N42" s="100"/>
      <c r="O42" s="100"/>
      <c r="P42" s="100"/>
      <c r="Q42" s="100"/>
      <c r="R42" s="100"/>
      <c r="S42" s="100"/>
      <c r="T42" s="7"/>
    </row>
    <row r="43" spans="1:20" ht="34.75" customHeight="1" thickBot="1" x14ac:dyDescent="0.25">
      <c r="A43" s="259"/>
      <c r="B43" s="237" t="s">
        <v>111</v>
      </c>
      <c r="C43" s="92" t="s">
        <v>40</v>
      </c>
      <c r="D43" s="91"/>
      <c r="E43" s="91">
        <v>2.5</v>
      </c>
      <c r="F43" s="91"/>
      <c r="G43" s="178">
        <v>2.5</v>
      </c>
      <c r="H43" s="91"/>
      <c r="I43" s="91"/>
      <c r="J43" s="91"/>
      <c r="K43" s="91"/>
      <c r="L43" s="91"/>
      <c r="M43" s="91">
        <v>2.5</v>
      </c>
      <c r="N43" s="91"/>
      <c r="O43" s="91"/>
      <c r="P43" s="91"/>
      <c r="Q43" s="91"/>
      <c r="R43" s="91"/>
      <c r="S43" s="91"/>
      <c r="T43" s="7"/>
    </row>
    <row r="44" spans="1:20" ht="34.75" customHeight="1" thickBot="1" x14ac:dyDescent="0.25">
      <c r="A44" s="259"/>
      <c r="B44" s="237"/>
      <c r="C44" s="92" t="s">
        <v>39</v>
      </c>
      <c r="D44" s="100"/>
      <c r="E44" s="100">
        <v>0.1</v>
      </c>
      <c r="F44" s="100"/>
      <c r="G44" s="179">
        <v>0.1</v>
      </c>
      <c r="H44" s="100"/>
      <c r="I44" s="100"/>
      <c r="J44" s="100"/>
      <c r="K44" s="100"/>
      <c r="L44" s="100"/>
      <c r="M44" s="100">
        <v>0.3</v>
      </c>
      <c r="N44" s="100"/>
      <c r="O44" s="100"/>
      <c r="P44" s="100"/>
      <c r="Q44" s="100"/>
      <c r="R44" s="100"/>
      <c r="S44" s="100"/>
      <c r="T44" s="7"/>
    </row>
    <row r="45" spans="1:20" ht="34.75" customHeight="1" thickBot="1" x14ac:dyDescent="0.25">
      <c r="A45" s="253" t="s">
        <v>52</v>
      </c>
      <c r="B45" s="252" t="s">
        <v>112</v>
      </c>
      <c r="C45" s="109" t="s">
        <v>136</v>
      </c>
      <c r="D45" s="110"/>
      <c r="E45" s="110">
        <v>2.5</v>
      </c>
      <c r="F45" s="110"/>
      <c r="G45" s="110"/>
      <c r="H45" s="110">
        <v>2.5</v>
      </c>
      <c r="I45" s="110"/>
      <c r="J45" s="110"/>
      <c r="K45" s="110">
        <v>2.5</v>
      </c>
      <c r="L45" s="110"/>
      <c r="M45" s="110"/>
      <c r="N45" s="110"/>
      <c r="O45" s="110"/>
      <c r="P45" s="110"/>
      <c r="Q45" s="110"/>
      <c r="R45" s="110"/>
      <c r="S45" s="110"/>
      <c r="T45" s="7"/>
    </row>
    <row r="46" spans="1:20" ht="34.75" customHeight="1" thickBot="1" x14ac:dyDescent="0.25">
      <c r="A46" s="253"/>
      <c r="B46" s="252"/>
      <c r="C46" s="109" t="s">
        <v>137</v>
      </c>
      <c r="D46" s="110"/>
      <c r="E46" s="111">
        <v>0.1</v>
      </c>
      <c r="F46" s="110"/>
      <c r="G46" s="110"/>
      <c r="H46" s="111">
        <v>0.4</v>
      </c>
      <c r="I46" s="110"/>
      <c r="J46" s="110"/>
      <c r="K46" s="111">
        <v>0.4</v>
      </c>
      <c r="L46" s="110"/>
      <c r="M46" s="110"/>
      <c r="N46" s="110"/>
      <c r="O46" s="110"/>
      <c r="P46" s="110"/>
      <c r="Q46" s="110"/>
      <c r="R46" s="110"/>
      <c r="S46" s="110"/>
      <c r="T46" s="7"/>
    </row>
    <row r="47" spans="1:20" ht="34.75" customHeight="1" thickBot="1" x14ac:dyDescent="0.25">
      <c r="A47" s="253"/>
      <c r="B47" s="252"/>
      <c r="C47" s="109" t="s">
        <v>138</v>
      </c>
      <c r="D47" s="110"/>
      <c r="E47" s="110">
        <v>2.5</v>
      </c>
      <c r="F47" s="110"/>
      <c r="G47" s="110"/>
      <c r="H47" s="110">
        <v>2.5</v>
      </c>
      <c r="I47" s="110"/>
      <c r="J47" s="110"/>
      <c r="K47" s="110">
        <v>2.5</v>
      </c>
      <c r="L47" s="110"/>
      <c r="M47" s="110"/>
      <c r="N47" s="110"/>
      <c r="O47" s="110"/>
      <c r="P47" s="110"/>
      <c r="Q47" s="110"/>
      <c r="R47" s="110"/>
      <c r="S47" s="110"/>
      <c r="T47" s="7"/>
    </row>
    <row r="48" spans="1:20" ht="34.75" customHeight="1" thickBot="1" x14ac:dyDescent="0.25">
      <c r="A48" s="253"/>
      <c r="B48" s="252"/>
      <c r="C48" s="109" t="s">
        <v>139</v>
      </c>
      <c r="D48" s="111"/>
      <c r="E48" s="111">
        <v>0.1</v>
      </c>
      <c r="F48" s="111"/>
      <c r="G48" s="111"/>
      <c r="H48" s="111">
        <v>0.4</v>
      </c>
      <c r="I48" s="111"/>
      <c r="J48" s="111"/>
      <c r="K48" s="111">
        <v>0.3</v>
      </c>
      <c r="L48" s="111"/>
      <c r="M48" s="111"/>
      <c r="N48" s="111"/>
      <c r="O48" s="111"/>
      <c r="P48" s="111"/>
      <c r="Q48" s="111"/>
      <c r="R48" s="111"/>
      <c r="S48" s="111"/>
      <c r="T48" s="7"/>
    </row>
    <row r="49" spans="1:20" ht="34.75" customHeight="1" thickBot="1" x14ac:dyDescent="0.25">
      <c r="A49" s="253"/>
      <c r="B49" s="245" t="s">
        <v>113</v>
      </c>
      <c r="C49" s="109" t="s">
        <v>136</v>
      </c>
      <c r="D49" s="111"/>
      <c r="E49" s="110">
        <v>2.5</v>
      </c>
      <c r="F49" s="111"/>
      <c r="G49" s="111"/>
      <c r="H49" s="110">
        <v>2.5</v>
      </c>
      <c r="I49" s="111"/>
      <c r="J49" s="111"/>
      <c r="K49" s="110">
        <v>2.5</v>
      </c>
      <c r="L49" s="111"/>
      <c r="M49" s="111"/>
      <c r="N49" s="111"/>
      <c r="O49" s="111"/>
      <c r="P49" s="111"/>
      <c r="Q49" s="111"/>
      <c r="R49" s="111"/>
      <c r="S49" s="111"/>
      <c r="T49" s="7"/>
    </row>
    <row r="50" spans="1:20" ht="34.75" customHeight="1" thickBot="1" x14ac:dyDescent="0.25">
      <c r="A50" s="253"/>
      <c r="B50" s="246"/>
      <c r="C50" s="109" t="s">
        <v>137</v>
      </c>
      <c r="D50" s="111"/>
      <c r="E50" s="111">
        <v>0.1</v>
      </c>
      <c r="F50" s="111"/>
      <c r="G50" s="111"/>
      <c r="H50" s="111">
        <v>0.4</v>
      </c>
      <c r="I50" s="111"/>
      <c r="J50" s="111"/>
      <c r="K50" s="111">
        <v>0.4</v>
      </c>
      <c r="L50" s="111"/>
      <c r="M50" s="111"/>
      <c r="N50" s="111"/>
      <c r="O50" s="111"/>
      <c r="P50" s="111"/>
      <c r="Q50" s="111"/>
      <c r="R50" s="111"/>
      <c r="S50" s="111"/>
      <c r="T50" s="7"/>
    </row>
    <row r="51" spans="1:20" ht="34.75" customHeight="1" thickBot="1" x14ac:dyDescent="0.25">
      <c r="A51" s="253"/>
      <c r="B51" s="246"/>
      <c r="C51" s="109" t="s">
        <v>138</v>
      </c>
      <c r="D51" s="110"/>
      <c r="E51" s="110">
        <v>2.5</v>
      </c>
      <c r="F51" s="110"/>
      <c r="G51" s="110"/>
      <c r="H51" s="110">
        <v>2.5</v>
      </c>
      <c r="I51" s="110"/>
      <c r="J51" s="110"/>
      <c r="K51" s="110">
        <v>2.5</v>
      </c>
      <c r="L51" s="110"/>
      <c r="M51" s="110"/>
      <c r="N51" s="110"/>
      <c r="O51" s="110"/>
      <c r="P51" s="110"/>
      <c r="Q51" s="110"/>
      <c r="R51" s="110"/>
      <c r="S51" s="110"/>
      <c r="T51" s="7"/>
    </row>
    <row r="52" spans="1:20" ht="34.75" customHeight="1" thickBot="1" x14ac:dyDescent="0.25">
      <c r="A52" s="253"/>
      <c r="B52" s="247"/>
      <c r="C52" s="109" t="s">
        <v>139</v>
      </c>
      <c r="D52" s="111"/>
      <c r="E52" s="111">
        <v>0.1</v>
      </c>
      <c r="F52" s="111"/>
      <c r="G52" s="111"/>
      <c r="H52" s="111">
        <v>0.4</v>
      </c>
      <c r="I52" s="111"/>
      <c r="J52" s="111"/>
      <c r="K52" s="111">
        <v>0.3</v>
      </c>
      <c r="L52" s="111"/>
      <c r="M52" s="111"/>
      <c r="N52" s="111"/>
      <c r="O52" s="111"/>
      <c r="P52" s="111"/>
      <c r="Q52" s="111"/>
      <c r="R52" s="111"/>
      <c r="S52" s="111"/>
      <c r="T52" s="7"/>
    </row>
    <row r="53" spans="1:20" ht="34.75" customHeight="1" thickBot="1" x14ac:dyDescent="0.25">
      <c r="A53" s="265" t="s">
        <v>53</v>
      </c>
      <c r="B53" s="251" t="s">
        <v>114</v>
      </c>
      <c r="C53" s="112" t="s">
        <v>40</v>
      </c>
      <c r="D53" s="134">
        <v>2.5</v>
      </c>
      <c r="E53" s="113"/>
      <c r="F53" s="134">
        <v>2.5</v>
      </c>
      <c r="G53" s="134"/>
      <c r="H53" s="134"/>
      <c r="I53" s="134">
        <v>2.5</v>
      </c>
      <c r="J53" s="134"/>
      <c r="K53" s="134"/>
      <c r="L53" s="134"/>
      <c r="M53" s="134"/>
      <c r="N53" s="134">
        <v>2.5</v>
      </c>
      <c r="O53" s="134">
        <v>3.5</v>
      </c>
      <c r="P53" s="134">
        <v>3.5</v>
      </c>
      <c r="Q53" s="134">
        <v>3.5</v>
      </c>
      <c r="R53" s="134">
        <v>3.5</v>
      </c>
      <c r="S53" s="134">
        <v>3.5</v>
      </c>
      <c r="T53" s="7"/>
    </row>
    <row r="54" spans="1:20" ht="34.75" customHeight="1" thickBot="1" x14ac:dyDescent="0.25">
      <c r="A54" s="265"/>
      <c r="B54" s="251"/>
      <c r="C54" s="112" t="s">
        <v>39</v>
      </c>
      <c r="D54" s="114">
        <v>0.4</v>
      </c>
      <c r="E54" s="114"/>
      <c r="F54" s="114">
        <v>0.2</v>
      </c>
      <c r="G54" s="114"/>
      <c r="H54" s="114"/>
      <c r="I54" s="114">
        <v>0.2</v>
      </c>
      <c r="J54" s="114"/>
      <c r="K54" s="114"/>
      <c r="L54" s="114"/>
      <c r="M54" s="114"/>
      <c r="N54" s="114">
        <v>0.2</v>
      </c>
      <c r="O54" s="114">
        <v>0.1</v>
      </c>
      <c r="P54" s="114">
        <v>0.1</v>
      </c>
      <c r="Q54" s="114">
        <v>0.1</v>
      </c>
      <c r="R54" s="114">
        <v>0.1</v>
      </c>
      <c r="S54" s="114">
        <v>0.1</v>
      </c>
      <c r="T54" s="7"/>
    </row>
    <row r="55" spans="1:20" ht="34.75" customHeight="1" thickBot="1" x14ac:dyDescent="0.25">
      <c r="A55" s="259" t="s">
        <v>54</v>
      </c>
      <c r="B55" s="237" t="s">
        <v>115</v>
      </c>
      <c r="C55" s="92" t="s">
        <v>40</v>
      </c>
      <c r="D55" s="99"/>
      <c r="E55" s="99"/>
      <c r="F55" s="91">
        <v>2.5</v>
      </c>
      <c r="G55" s="91"/>
      <c r="H55" s="91"/>
      <c r="I55" s="91"/>
      <c r="J55" s="91"/>
      <c r="K55" s="91"/>
      <c r="L55" s="91">
        <v>2.5</v>
      </c>
      <c r="M55" s="91"/>
      <c r="N55" s="91">
        <v>2.5</v>
      </c>
      <c r="O55" s="91">
        <v>3.5</v>
      </c>
      <c r="P55" s="91">
        <v>3.5</v>
      </c>
      <c r="Q55" s="91">
        <v>3.5</v>
      </c>
      <c r="R55" s="91">
        <v>3.5</v>
      </c>
      <c r="S55" s="91">
        <v>3.5</v>
      </c>
      <c r="T55" s="7"/>
    </row>
    <row r="56" spans="1:20" ht="34.75" customHeight="1" thickBot="1" x14ac:dyDescent="0.25">
      <c r="A56" s="259"/>
      <c r="B56" s="237"/>
      <c r="C56" s="92" t="s">
        <v>39</v>
      </c>
      <c r="D56" s="100"/>
      <c r="E56" s="100"/>
      <c r="F56" s="100">
        <v>0.2</v>
      </c>
      <c r="G56" s="100"/>
      <c r="H56" s="100"/>
      <c r="I56" s="100"/>
      <c r="J56" s="100"/>
      <c r="K56" s="100"/>
      <c r="L56" s="100">
        <v>0.2</v>
      </c>
      <c r="M56" s="100"/>
      <c r="N56" s="100">
        <v>0.2</v>
      </c>
      <c r="O56" s="100">
        <v>0.1</v>
      </c>
      <c r="P56" s="100">
        <v>0.1</v>
      </c>
      <c r="Q56" s="100">
        <v>0.1</v>
      </c>
      <c r="R56" s="100">
        <v>0.1</v>
      </c>
      <c r="S56" s="100">
        <v>0.1</v>
      </c>
      <c r="T56" s="7"/>
    </row>
    <row r="57" spans="1:20" ht="34.75" customHeight="1" thickBot="1" x14ac:dyDescent="0.25">
      <c r="A57" s="223" t="s">
        <v>55</v>
      </c>
      <c r="B57" s="216" t="s">
        <v>116</v>
      </c>
      <c r="C57" s="86" t="s">
        <v>40</v>
      </c>
      <c r="D57" s="93"/>
      <c r="E57" s="115"/>
      <c r="F57" s="93">
        <v>2.5</v>
      </c>
      <c r="G57" s="93"/>
      <c r="H57" s="93"/>
      <c r="I57" s="93">
        <v>2.5</v>
      </c>
      <c r="J57" s="93"/>
      <c r="K57" s="93"/>
      <c r="L57" s="93">
        <v>2.5</v>
      </c>
      <c r="M57" s="93"/>
      <c r="N57" s="93">
        <v>2.5</v>
      </c>
      <c r="O57" s="93">
        <v>3.5</v>
      </c>
      <c r="P57" s="93">
        <v>3.5</v>
      </c>
      <c r="Q57" s="93">
        <v>3.5</v>
      </c>
      <c r="R57" s="93">
        <v>3.5</v>
      </c>
      <c r="S57" s="93">
        <v>3.5</v>
      </c>
      <c r="T57" s="7"/>
    </row>
    <row r="58" spans="1:20" ht="34.75" customHeight="1" thickBot="1" x14ac:dyDescent="0.25">
      <c r="A58" s="223"/>
      <c r="B58" s="216"/>
      <c r="C58" s="86" t="s">
        <v>39</v>
      </c>
      <c r="D58" s="105"/>
      <c r="E58" s="105"/>
      <c r="F58" s="105">
        <v>0.2</v>
      </c>
      <c r="G58" s="105"/>
      <c r="H58" s="105"/>
      <c r="I58" s="105">
        <v>0.2</v>
      </c>
      <c r="J58" s="105"/>
      <c r="K58" s="105"/>
      <c r="L58" s="105">
        <v>0.2</v>
      </c>
      <c r="M58" s="105"/>
      <c r="N58" s="105">
        <v>0.2</v>
      </c>
      <c r="O58" s="105">
        <v>0.1</v>
      </c>
      <c r="P58" s="105">
        <v>0.1</v>
      </c>
      <c r="Q58" s="105">
        <v>0.1</v>
      </c>
      <c r="R58" s="105">
        <v>0.1</v>
      </c>
      <c r="S58" s="105">
        <v>0.1</v>
      </c>
      <c r="T58" s="7"/>
    </row>
    <row r="59" spans="1:20" ht="34.75" customHeight="1" thickBot="1" x14ac:dyDescent="0.25">
      <c r="A59" s="224" t="s">
        <v>57</v>
      </c>
      <c r="B59" s="250" t="s">
        <v>117</v>
      </c>
      <c r="C59" s="106" t="s">
        <v>40</v>
      </c>
      <c r="D59" s="17"/>
      <c r="E59" s="107"/>
      <c r="F59" s="107">
        <v>3.5</v>
      </c>
      <c r="G59" s="107"/>
      <c r="H59" s="107"/>
      <c r="I59" s="107"/>
      <c r="J59" s="107">
        <v>2.5</v>
      </c>
      <c r="K59" s="107"/>
      <c r="L59" s="107">
        <v>2.5</v>
      </c>
      <c r="M59" s="107"/>
      <c r="N59" s="107"/>
      <c r="O59" s="107">
        <v>3.5</v>
      </c>
      <c r="P59" s="107">
        <v>3.5</v>
      </c>
      <c r="Q59" s="107">
        <v>3.5</v>
      </c>
      <c r="R59" s="107">
        <v>3.5</v>
      </c>
      <c r="S59" s="107">
        <v>3.5</v>
      </c>
      <c r="T59" s="7"/>
    </row>
    <row r="60" spans="1:20" ht="34.75" customHeight="1" thickBot="1" x14ac:dyDescent="0.25">
      <c r="A60" s="224"/>
      <c r="B60" s="250"/>
      <c r="C60" s="106" t="s">
        <v>39</v>
      </c>
      <c r="D60" s="135"/>
      <c r="E60" s="108"/>
      <c r="F60" s="108">
        <v>0.2</v>
      </c>
      <c r="G60" s="108"/>
      <c r="H60" s="108"/>
      <c r="I60" s="108"/>
      <c r="J60" s="108">
        <v>0.3</v>
      </c>
      <c r="K60" s="108"/>
      <c r="L60" s="108">
        <v>0.3</v>
      </c>
      <c r="M60" s="108"/>
      <c r="N60" s="108"/>
      <c r="O60" s="108">
        <v>0.2</v>
      </c>
      <c r="P60" s="108">
        <v>0.2</v>
      </c>
      <c r="Q60" s="108">
        <v>0.2</v>
      </c>
      <c r="R60" s="108">
        <v>0.2</v>
      </c>
      <c r="S60" s="108">
        <v>0.2</v>
      </c>
      <c r="T60" s="7"/>
    </row>
    <row r="61" spans="1:20" ht="34.75" customHeight="1" thickBot="1" x14ac:dyDescent="0.25">
      <c r="A61" s="224"/>
      <c r="B61" s="250" t="s">
        <v>118</v>
      </c>
      <c r="C61" s="106" t="s">
        <v>40</v>
      </c>
      <c r="D61" s="17"/>
      <c r="E61" s="107"/>
      <c r="F61" s="107">
        <v>3.5</v>
      </c>
      <c r="G61" s="107"/>
      <c r="H61" s="107"/>
      <c r="I61" s="107"/>
      <c r="J61" s="107">
        <v>2.5</v>
      </c>
      <c r="K61" s="107"/>
      <c r="L61" s="107">
        <v>2.5</v>
      </c>
      <c r="M61" s="107"/>
      <c r="N61" s="107"/>
      <c r="O61" s="107">
        <v>3.5</v>
      </c>
      <c r="P61" s="107">
        <v>3.5</v>
      </c>
      <c r="Q61" s="107">
        <v>3.5</v>
      </c>
      <c r="R61" s="107">
        <v>3.5</v>
      </c>
      <c r="S61" s="107">
        <v>3.5</v>
      </c>
      <c r="T61" s="7"/>
    </row>
    <row r="62" spans="1:20" ht="34.75" customHeight="1" thickBot="1" x14ac:dyDescent="0.25">
      <c r="A62" s="224"/>
      <c r="B62" s="250"/>
      <c r="C62" s="106" t="s">
        <v>39</v>
      </c>
      <c r="D62" s="135"/>
      <c r="E62" s="108"/>
      <c r="F62" s="108">
        <v>0.2</v>
      </c>
      <c r="G62" s="108"/>
      <c r="H62" s="108"/>
      <c r="I62" s="108"/>
      <c r="J62" s="108">
        <v>0.3</v>
      </c>
      <c r="K62" s="108"/>
      <c r="L62" s="108">
        <v>0.3</v>
      </c>
      <c r="M62" s="108"/>
      <c r="N62" s="108"/>
      <c r="O62" s="108">
        <v>0.2</v>
      </c>
      <c r="P62" s="108">
        <v>0.2</v>
      </c>
      <c r="Q62" s="108">
        <v>0.2</v>
      </c>
      <c r="R62" s="108">
        <v>0.2</v>
      </c>
      <c r="S62" s="108">
        <v>0.2</v>
      </c>
      <c r="T62" s="7"/>
    </row>
    <row r="63" spans="1:20" ht="34.75" customHeight="1" thickBot="1" x14ac:dyDescent="0.25">
      <c r="A63" s="226" t="s">
        <v>58</v>
      </c>
      <c r="B63" s="215" t="s">
        <v>119</v>
      </c>
      <c r="C63" s="16" t="s">
        <v>40</v>
      </c>
      <c r="D63" s="17"/>
      <c r="E63" s="116"/>
      <c r="F63" s="116">
        <v>3.5</v>
      </c>
      <c r="G63" s="116"/>
      <c r="H63" s="116"/>
      <c r="I63" s="116"/>
      <c r="J63" s="116">
        <v>2.5</v>
      </c>
      <c r="K63" s="116"/>
      <c r="L63" s="116">
        <v>2.5</v>
      </c>
      <c r="M63" s="116"/>
      <c r="N63" s="116"/>
      <c r="O63" s="116">
        <v>3.5</v>
      </c>
      <c r="P63" s="116">
        <v>3.5</v>
      </c>
      <c r="Q63" s="116">
        <v>3.5</v>
      </c>
      <c r="R63" s="116">
        <v>3.5</v>
      </c>
      <c r="S63" s="116">
        <v>3.5</v>
      </c>
      <c r="T63" s="7"/>
    </row>
    <row r="64" spans="1:20" ht="34.75" customHeight="1" thickBot="1" x14ac:dyDescent="0.25">
      <c r="A64" s="226"/>
      <c r="B64" s="215"/>
      <c r="C64" s="16" t="s">
        <v>39</v>
      </c>
      <c r="D64" s="135"/>
      <c r="E64" s="103"/>
      <c r="F64" s="103">
        <v>0.2</v>
      </c>
      <c r="G64" s="103"/>
      <c r="H64" s="103"/>
      <c r="I64" s="103"/>
      <c r="J64" s="103">
        <v>0.3</v>
      </c>
      <c r="K64" s="103"/>
      <c r="L64" s="103">
        <v>0.3</v>
      </c>
      <c r="M64" s="103"/>
      <c r="N64" s="103"/>
      <c r="O64" s="103">
        <v>0.2</v>
      </c>
      <c r="P64" s="103">
        <v>0.2</v>
      </c>
      <c r="Q64" s="103">
        <v>0.2</v>
      </c>
      <c r="R64" s="103">
        <v>0.2</v>
      </c>
      <c r="S64" s="103">
        <v>0.2</v>
      </c>
      <c r="T64" s="7"/>
    </row>
    <row r="65" spans="1:20" ht="34.75" customHeight="1" thickBot="1" x14ac:dyDescent="0.25">
      <c r="A65" s="226"/>
      <c r="B65" s="215" t="s">
        <v>120</v>
      </c>
      <c r="C65" s="16" t="s">
        <v>40</v>
      </c>
      <c r="D65" s="116"/>
      <c r="E65" s="116"/>
      <c r="F65" s="116">
        <v>3.5</v>
      </c>
      <c r="G65" s="116"/>
      <c r="H65" s="116"/>
      <c r="I65" s="116"/>
      <c r="J65" s="116">
        <v>2.5</v>
      </c>
      <c r="K65" s="116"/>
      <c r="L65" s="116">
        <v>2.5</v>
      </c>
      <c r="M65" s="116"/>
      <c r="N65" s="116"/>
      <c r="O65" s="116">
        <v>3.5</v>
      </c>
      <c r="P65" s="116">
        <v>3.5</v>
      </c>
      <c r="Q65" s="116">
        <v>3.5</v>
      </c>
      <c r="R65" s="116">
        <v>3.5</v>
      </c>
      <c r="S65" s="116">
        <v>3.5</v>
      </c>
      <c r="T65" s="7"/>
    </row>
    <row r="66" spans="1:20" ht="34.75" customHeight="1" thickBot="1" x14ac:dyDescent="0.25">
      <c r="A66" s="226"/>
      <c r="B66" s="215"/>
      <c r="C66" s="16" t="s">
        <v>39</v>
      </c>
      <c r="D66" s="103"/>
      <c r="E66" s="103"/>
      <c r="F66" s="103">
        <v>0.2</v>
      </c>
      <c r="G66" s="103"/>
      <c r="H66" s="103"/>
      <c r="I66" s="103"/>
      <c r="J66" s="103">
        <v>0.3</v>
      </c>
      <c r="K66" s="103"/>
      <c r="L66" s="103">
        <v>0.3</v>
      </c>
      <c r="M66" s="103"/>
      <c r="N66" s="103"/>
      <c r="O66" s="103">
        <v>0.2</v>
      </c>
      <c r="P66" s="103">
        <v>0.2</v>
      </c>
      <c r="Q66" s="103">
        <v>0.2</v>
      </c>
      <c r="R66" s="103">
        <v>0.2</v>
      </c>
      <c r="S66" s="103">
        <v>0.2</v>
      </c>
      <c r="T66" s="7"/>
    </row>
    <row r="67" spans="1:20" ht="34.75" customHeight="1" thickBot="1" x14ac:dyDescent="0.25">
      <c r="A67" s="224" t="s">
        <v>59</v>
      </c>
      <c r="B67" s="250" t="s">
        <v>121</v>
      </c>
      <c r="C67" s="106" t="s">
        <v>40</v>
      </c>
      <c r="D67" s="107"/>
      <c r="E67" s="107"/>
      <c r="F67" s="107">
        <v>3.5</v>
      </c>
      <c r="G67" s="107"/>
      <c r="H67" s="107"/>
      <c r="I67" s="107"/>
      <c r="J67" s="107">
        <v>2.5</v>
      </c>
      <c r="K67" s="107"/>
      <c r="L67" s="107">
        <v>2.5</v>
      </c>
      <c r="M67" s="107"/>
      <c r="N67" s="107"/>
      <c r="O67" s="107">
        <v>3.5</v>
      </c>
      <c r="P67" s="107">
        <v>3.5</v>
      </c>
      <c r="Q67" s="107">
        <v>3.5</v>
      </c>
      <c r="R67" s="107">
        <v>3.5</v>
      </c>
      <c r="S67" s="107">
        <v>3.5</v>
      </c>
      <c r="T67" s="7"/>
    </row>
    <row r="68" spans="1:20" ht="34.75" customHeight="1" thickBot="1" x14ac:dyDescent="0.25">
      <c r="A68" s="224"/>
      <c r="B68" s="250"/>
      <c r="C68" s="106" t="s">
        <v>39</v>
      </c>
      <c r="D68" s="108"/>
      <c r="E68" s="108"/>
      <c r="F68" s="108">
        <v>0.2</v>
      </c>
      <c r="G68" s="108"/>
      <c r="H68" s="108"/>
      <c r="I68" s="108"/>
      <c r="J68" s="108">
        <v>0.3</v>
      </c>
      <c r="K68" s="108"/>
      <c r="L68" s="108">
        <v>0.3</v>
      </c>
      <c r="M68" s="108"/>
      <c r="N68" s="108"/>
      <c r="O68" s="108">
        <v>0.2</v>
      </c>
      <c r="P68" s="108">
        <v>0.2</v>
      </c>
      <c r="Q68" s="108">
        <v>0.2</v>
      </c>
      <c r="R68" s="108">
        <v>0.2</v>
      </c>
      <c r="S68" s="108">
        <v>0.2</v>
      </c>
      <c r="T68" s="7"/>
    </row>
    <row r="69" spans="1:20" ht="34.75" customHeight="1" thickBot="1" x14ac:dyDescent="0.25">
      <c r="A69" s="224"/>
      <c r="B69" s="250" t="s">
        <v>122</v>
      </c>
      <c r="C69" s="106" t="s">
        <v>40</v>
      </c>
      <c r="D69" s="107"/>
      <c r="E69" s="107"/>
      <c r="F69" s="107">
        <v>3.5</v>
      </c>
      <c r="G69" s="107"/>
      <c r="H69" s="107"/>
      <c r="I69" s="107"/>
      <c r="J69" s="107">
        <v>2.5</v>
      </c>
      <c r="K69" s="107"/>
      <c r="L69" s="107">
        <v>2.5</v>
      </c>
      <c r="M69" s="107"/>
      <c r="N69" s="107"/>
      <c r="O69" s="107">
        <v>3.5</v>
      </c>
      <c r="P69" s="107">
        <v>3.5</v>
      </c>
      <c r="Q69" s="107">
        <v>3.5</v>
      </c>
      <c r="R69" s="107">
        <v>3.5</v>
      </c>
      <c r="S69" s="107">
        <v>3.5</v>
      </c>
      <c r="T69" s="7"/>
    </row>
    <row r="70" spans="1:20" ht="34.75" customHeight="1" thickBot="1" x14ac:dyDescent="0.25">
      <c r="A70" s="224"/>
      <c r="B70" s="250"/>
      <c r="C70" s="106" t="s">
        <v>39</v>
      </c>
      <c r="D70" s="108"/>
      <c r="E70" s="108"/>
      <c r="F70" s="108">
        <v>0.2</v>
      </c>
      <c r="G70" s="108"/>
      <c r="H70" s="108"/>
      <c r="I70" s="108"/>
      <c r="J70" s="108">
        <v>0.3</v>
      </c>
      <c r="K70" s="108"/>
      <c r="L70" s="108">
        <v>0.3</v>
      </c>
      <c r="M70" s="108"/>
      <c r="N70" s="108"/>
      <c r="O70" s="108">
        <v>0.2</v>
      </c>
      <c r="P70" s="108">
        <v>0.2</v>
      </c>
      <c r="Q70" s="108">
        <v>0.2</v>
      </c>
      <c r="R70" s="108">
        <v>0.2</v>
      </c>
      <c r="S70" s="108">
        <v>0.2</v>
      </c>
      <c r="T70" s="7"/>
    </row>
    <row r="71" spans="1:20" ht="34.75" customHeight="1" thickBot="1" x14ac:dyDescent="0.25">
      <c r="A71" s="266" t="s">
        <v>60</v>
      </c>
      <c r="B71" s="230" t="s">
        <v>123</v>
      </c>
      <c r="C71" s="117" t="s">
        <v>40</v>
      </c>
      <c r="D71" s="118"/>
      <c r="E71" s="118"/>
      <c r="F71" s="118">
        <v>3.5</v>
      </c>
      <c r="G71" s="118"/>
      <c r="H71" s="118"/>
      <c r="I71" s="118"/>
      <c r="J71" s="118">
        <v>2.5</v>
      </c>
      <c r="K71" s="118"/>
      <c r="L71" s="118">
        <v>2.5</v>
      </c>
      <c r="M71" s="118"/>
      <c r="N71" s="118"/>
      <c r="O71" s="118">
        <v>3.5</v>
      </c>
      <c r="P71" s="118">
        <v>3.5</v>
      </c>
      <c r="Q71" s="118">
        <v>3.5</v>
      </c>
      <c r="R71" s="118">
        <v>3.5</v>
      </c>
      <c r="S71" s="118">
        <v>3.5</v>
      </c>
      <c r="T71" s="7"/>
    </row>
    <row r="72" spans="1:20" ht="34.75" customHeight="1" thickBot="1" x14ac:dyDescent="0.25">
      <c r="A72" s="266"/>
      <c r="B72" s="230"/>
      <c r="C72" s="117" t="s">
        <v>39</v>
      </c>
      <c r="D72" s="119"/>
      <c r="E72" s="119"/>
      <c r="F72" s="119">
        <v>0.2</v>
      </c>
      <c r="G72" s="119"/>
      <c r="H72" s="119"/>
      <c r="I72" s="119"/>
      <c r="J72" s="119">
        <v>0.3</v>
      </c>
      <c r="K72" s="119"/>
      <c r="L72" s="119">
        <v>0.3</v>
      </c>
      <c r="M72" s="119"/>
      <c r="N72" s="119"/>
      <c r="O72" s="119">
        <v>0.2</v>
      </c>
      <c r="P72" s="119">
        <v>0.2</v>
      </c>
      <c r="Q72" s="119">
        <v>0.2</v>
      </c>
      <c r="R72" s="119">
        <v>0.2</v>
      </c>
      <c r="S72" s="119">
        <v>0.2</v>
      </c>
      <c r="T72" s="7"/>
    </row>
    <row r="73" spans="1:20" ht="42" customHeight="1" thickBot="1" x14ac:dyDescent="0.25">
      <c r="A73" s="266"/>
      <c r="B73" s="229" t="s">
        <v>124</v>
      </c>
      <c r="C73" s="117" t="s">
        <v>40</v>
      </c>
      <c r="D73" s="118"/>
      <c r="E73" s="118"/>
      <c r="F73" s="118">
        <v>3.5</v>
      </c>
      <c r="G73" s="118"/>
      <c r="H73" s="118"/>
      <c r="I73" s="118"/>
      <c r="J73" s="118">
        <v>2.5</v>
      </c>
      <c r="K73" s="118"/>
      <c r="L73" s="118">
        <v>2.5</v>
      </c>
      <c r="M73" s="118"/>
      <c r="N73" s="118"/>
      <c r="O73" s="118">
        <v>3.5</v>
      </c>
      <c r="P73" s="118">
        <v>3.5</v>
      </c>
      <c r="Q73" s="118">
        <v>3.5</v>
      </c>
      <c r="R73" s="118">
        <v>3.5</v>
      </c>
      <c r="S73" s="118">
        <v>3.5</v>
      </c>
      <c r="T73" s="7"/>
    </row>
    <row r="74" spans="1:20" ht="42" customHeight="1" thickBot="1" x14ac:dyDescent="0.25">
      <c r="A74" s="266"/>
      <c r="B74" s="229"/>
      <c r="C74" s="117" t="s">
        <v>39</v>
      </c>
      <c r="D74" s="119"/>
      <c r="E74" s="119"/>
      <c r="F74" s="119">
        <v>0.2</v>
      </c>
      <c r="G74" s="119"/>
      <c r="H74" s="119"/>
      <c r="I74" s="119"/>
      <c r="J74" s="119">
        <v>0.3</v>
      </c>
      <c r="K74" s="119"/>
      <c r="L74" s="119">
        <v>0.3</v>
      </c>
      <c r="M74" s="119"/>
      <c r="N74" s="119"/>
      <c r="O74" s="119">
        <v>0.2</v>
      </c>
      <c r="P74" s="119">
        <v>0.2</v>
      </c>
      <c r="Q74" s="119">
        <v>0.2</v>
      </c>
      <c r="R74" s="119">
        <v>0.2</v>
      </c>
      <c r="S74" s="119">
        <v>0.2</v>
      </c>
      <c r="T74" s="7"/>
    </row>
    <row r="75" spans="1:20" ht="34.75" customHeight="1" thickBot="1" x14ac:dyDescent="0.25">
      <c r="A75" s="254" t="s">
        <v>61</v>
      </c>
      <c r="B75" s="228" t="s">
        <v>125</v>
      </c>
      <c r="C75" s="8" t="s">
        <v>40</v>
      </c>
      <c r="D75" s="21"/>
      <c r="E75" s="21"/>
      <c r="F75" s="21"/>
      <c r="G75" s="21">
        <v>3.5</v>
      </c>
      <c r="H75" s="21"/>
      <c r="I75" s="21">
        <v>3.5</v>
      </c>
      <c r="J75" s="21"/>
      <c r="K75" s="21"/>
      <c r="L75" s="21"/>
      <c r="M75" s="21">
        <v>2.5</v>
      </c>
      <c r="N75" s="21"/>
      <c r="O75" s="21">
        <v>4.5</v>
      </c>
      <c r="P75" s="21">
        <v>4.5</v>
      </c>
      <c r="Q75" s="21">
        <v>4.5</v>
      </c>
      <c r="R75" s="21">
        <v>4.5</v>
      </c>
      <c r="S75" s="21">
        <v>4.5</v>
      </c>
      <c r="T75" s="7"/>
    </row>
    <row r="76" spans="1:20" ht="46.75" customHeight="1" thickBot="1" x14ac:dyDescent="0.25">
      <c r="A76" s="254"/>
      <c r="B76" s="228"/>
      <c r="C76" s="8" t="s">
        <v>39</v>
      </c>
      <c r="D76" s="22"/>
      <c r="E76" s="22"/>
      <c r="F76" s="22"/>
      <c r="G76" s="22">
        <v>0.2</v>
      </c>
      <c r="H76" s="22"/>
      <c r="I76" s="22">
        <v>0.25</v>
      </c>
      <c r="J76" s="22"/>
      <c r="K76" s="22"/>
      <c r="L76" s="22"/>
      <c r="M76" s="22">
        <v>0.5</v>
      </c>
      <c r="N76" s="22"/>
      <c r="O76" s="22">
        <v>0.3</v>
      </c>
      <c r="P76" s="22">
        <v>0.3</v>
      </c>
      <c r="Q76" s="22">
        <v>0.3</v>
      </c>
      <c r="R76" s="22">
        <v>0.3</v>
      </c>
      <c r="S76" s="22">
        <v>0.3</v>
      </c>
      <c r="T76" s="7"/>
    </row>
    <row r="77" spans="1:20" ht="34.75" customHeight="1" thickBot="1" x14ac:dyDescent="0.25">
      <c r="A77" s="264" t="s">
        <v>87</v>
      </c>
      <c r="B77" s="227" t="s">
        <v>126</v>
      </c>
      <c r="C77" s="120" t="s">
        <v>40</v>
      </c>
      <c r="D77" s="121"/>
      <c r="E77" s="121"/>
      <c r="F77" s="121"/>
      <c r="G77" s="121">
        <v>3.5</v>
      </c>
      <c r="H77" s="121"/>
      <c r="I77" s="121">
        <v>3.5</v>
      </c>
      <c r="J77" s="121"/>
      <c r="K77" s="121">
        <v>3.5</v>
      </c>
      <c r="L77" s="121"/>
      <c r="M77" s="121">
        <v>2.5</v>
      </c>
      <c r="N77" s="121"/>
      <c r="O77" s="121">
        <v>3.5</v>
      </c>
      <c r="P77" s="121">
        <v>4.5</v>
      </c>
      <c r="Q77" s="121">
        <v>4.5</v>
      </c>
      <c r="R77" s="121">
        <v>4.5</v>
      </c>
      <c r="S77" s="121">
        <v>4.5</v>
      </c>
      <c r="T77" s="7"/>
    </row>
    <row r="78" spans="1:20" ht="34.75" customHeight="1" thickBot="1" x14ac:dyDescent="0.25">
      <c r="A78" s="264"/>
      <c r="B78" s="227"/>
      <c r="C78" s="120" t="s">
        <v>39</v>
      </c>
      <c r="D78" s="122"/>
      <c r="E78" s="122"/>
      <c r="F78" s="122"/>
      <c r="G78" s="122">
        <v>0.2</v>
      </c>
      <c r="H78" s="122"/>
      <c r="I78" s="122">
        <v>0.25</v>
      </c>
      <c r="J78" s="122"/>
      <c r="K78" s="122">
        <v>0.2</v>
      </c>
      <c r="L78" s="122"/>
      <c r="M78" s="122">
        <v>0.5</v>
      </c>
      <c r="N78" s="122"/>
      <c r="O78" s="122">
        <v>0.3</v>
      </c>
      <c r="P78" s="122">
        <v>0.3</v>
      </c>
      <c r="Q78" s="122">
        <v>0.3</v>
      </c>
      <c r="R78" s="122">
        <v>0.3</v>
      </c>
      <c r="S78" s="122">
        <v>0.3</v>
      </c>
      <c r="T78" s="7"/>
    </row>
    <row r="79" spans="1:20" ht="43" thickBot="1" x14ac:dyDescent="0.25">
      <c r="A79" s="248" t="s">
        <v>63</v>
      </c>
      <c r="B79" s="8" t="s">
        <v>41</v>
      </c>
      <c r="C79" s="8"/>
      <c r="D79" s="8">
        <f>D13*D14+D19*D20+D53*D54</f>
        <v>2.5</v>
      </c>
      <c r="E79" s="8">
        <f>E17*E18+E19*E20+E21*E22+E23*E24+E27*E28+E33*E36+E41*E42+E45*E48</f>
        <v>2.5</v>
      </c>
      <c r="F79" s="138">
        <f>F53*F54+F55*F56+F57*F58+F59*F60+F63*F64</f>
        <v>2.9000000000000004</v>
      </c>
      <c r="G79" s="138">
        <f>G13*G14+G17*G18+G19*G20+G21*G22+G33*G36+G41*G42+G75*G76</f>
        <v>2.7</v>
      </c>
      <c r="H79" s="138">
        <f>H21*H22+H23*H24+H27*H28+H33*H36+H41*H42+H45*H48</f>
        <v>2.5</v>
      </c>
      <c r="I79" s="138">
        <f>I13*I14+I19*I20+I27*I28+I53*I54+I57*I58+I75*I76</f>
        <v>2.75</v>
      </c>
      <c r="J79" s="138">
        <f>J17*J18+J23*J24+J59*J60+J63*J64</f>
        <v>2.5</v>
      </c>
      <c r="K79" s="138">
        <f>K25*K26+K29*K30+K45*K46</f>
        <v>2.5</v>
      </c>
      <c r="L79" s="138">
        <f>L55*L56+L57*L58+L59*L60+L63*L64</f>
        <v>2.5</v>
      </c>
      <c r="M79" s="138">
        <f>M21*M22+M41*M42+M59*M60+M63*M64+M75*M76</f>
        <v>2.5</v>
      </c>
      <c r="N79" s="8">
        <f>N15*N16+N53*N54+N55*N56+N57*N58</f>
        <v>2.5</v>
      </c>
      <c r="O79" s="8">
        <f>O53*O54+O55*O56+O57*O58+O59*O60+O63*O64+O75*O76</f>
        <v>3.8</v>
      </c>
      <c r="P79" s="8">
        <f t="shared" ref="P79:S79" si="4">P13*P14+P15*P16+P17*P18+P19*P20+P21*P22+P23*P24+P27*P28+P33*P36+P41*P42+P45*P48+P53*P54+P55*P56+P57*P58+P59*P60+P63*P64+P75*P76</f>
        <v>3.8</v>
      </c>
      <c r="Q79" s="8">
        <f>Q13*Q14+Q15*Q16+Q17*Q18+Q19*Q20+Q21*Q22+Q23*Q24+Q27*Q28+Q33*Q36+Q41*Q42+Q45*Q48+Q53*Q54+R55*Q56+Q57*Q58+Q59*Q60+Q63*Q64+Q75*Q76</f>
        <v>3.8</v>
      </c>
      <c r="R79" s="8">
        <f>R13*R14+R15*R16+R17*R18+R19*R20+R21*R22+R23*R24+R27*R28+R33*R36+R41*R42+R45*R48+R53*R54+S55*R56+R57*R58+R59*R60+R63*R64+R75*R76</f>
        <v>3.8</v>
      </c>
      <c r="S79" s="8">
        <f t="shared" si="4"/>
        <v>3.8</v>
      </c>
    </row>
    <row r="80" spans="1:20" ht="31" customHeight="1" thickBot="1" x14ac:dyDescent="0.25">
      <c r="A80" s="249"/>
      <c r="B80" s="8" t="s">
        <v>34</v>
      </c>
      <c r="C80" s="123"/>
      <c r="D80" s="84">
        <f>D14+D20+D54</f>
        <v>1</v>
      </c>
      <c r="E80" s="84">
        <f>E18+E20+E22+E24+E28+E36+E42+E48</f>
        <v>0.99999999999999989</v>
      </c>
      <c r="F80" s="84">
        <f>F54+F56+F58+F60+F64</f>
        <v>1</v>
      </c>
      <c r="G80" s="84">
        <f>G14+G18+G20+G22+G36+G42+G76</f>
        <v>1</v>
      </c>
      <c r="H80" s="84">
        <f>H22++H24+H28+H48</f>
        <v>1</v>
      </c>
      <c r="I80" s="84">
        <f>I14+I18+I20+I28+I54+I58+I76</f>
        <v>1</v>
      </c>
      <c r="J80" s="84">
        <f>J18++J24+J60+J64</f>
        <v>1</v>
      </c>
      <c r="K80" s="84">
        <f>K28+K36+K48+K78</f>
        <v>1</v>
      </c>
      <c r="L80" s="84">
        <f>L56+L58+L60+L64</f>
        <v>1</v>
      </c>
      <c r="M80" s="84">
        <f>M76+M64+M60+M58+M56+M54+M48+M42+M36+M28+M24+M22+M20+M18+M16+M14</f>
        <v>1</v>
      </c>
      <c r="N80" s="84">
        <f>N76+N64+N60+N58+N56+N54+N48+N42+N36+N28+N24+N22+N20+N18+N16+N14</f>
        <v>1</v>
      </c>
      <c r="O80" s="84">
        <f>O76+O64+O60+O58+O56+O54+O48+O42+O36+O28+O24+O22+O20+O18+O16+O14</f>
        <v>0.99999999999999989</v>
      </c>
      <c r="P80" s="84">
        <f t="shared" ref="P80:S80" si="5">P76+P64+P60+P58+P56+P54+P48+P42+P36+P28+P24+P22+P20+P18+P16+P14</f>
        <v>0.99999999999999989</v>
      </c>
      <c r="Q80" s="84">
        <f t="shared" si="5"/>
        <v>0.99999999999999989</v>
      </c>
      <c r="R80" s="84">
        <f t="shared" si="5"/>
        <v>0.99999999999999989</v>
      </c>
      <c r="S80" s="84">
        <f t="shared" si="5"/>
        <v>0.99999999999999989</v>
      </c>
      <c r="T80" s="1">
        <f>T12+T14+T16+T18+T20+T22+T24+T32+T40+T44+T52+T54+T56+T66+T70+T76+T78</f>
        <v>0</v>
      </c>
    </row>
    <row r="81" spans="1:19" ht="29" customHeight="1" thickBot="1" x14ac:dyDescent="0.25">
      <c r="A81" s="248" t="s">
        <v>64</v>
      </c>
      <c r="B81" s="8" t="s">
        <v>41</v>
      </c>
      <c r="C81" s="124"/>
      <c r="D81" s="175">
        <f>D13*D14+D15*D16+D17*D18+D19*D20+D21*D22+D23*D24+D27*D28+D33*D36+D41*D42+D45*D48+D53*D54+D55*D56+D57*D58+D67*D68+D71*D72+D77*D78</f>
        <v>2.5</v>
      </c>
      <c r="E81" s="175">
        <f>E13*E14+E15*E16+E17*E18+E19*E20+E21*E22+E23*E24+E27*E28+E33*E36+E41*E42+E45*E48+E53*E54+E55*E56+E57*E58+E67*E68+E71*E72+E77*E78</f>
        <v>2.5</v>
      </c>
      <c r="F81" s="138">
        <f>F53*F54+F55*F56+F57*F58+F67*F68+F71*F72</f>
        <v>2.9000000000000004</v>
      </c>
      <c r="G81" s="138">
        <f t="shared" ref="G81:J82" si="6">G79</f>
        <v>2.7</v>
      </c>
      <c r="H81" s="176">
        <f t="shared" si="6"/>
        <v>2.5</v>
      </c>
      <c r="I81" s="176">
        <f t="shared" si="6"/>
        <v>2.75</v>
      </c>
      <c r="J81" s="176">
        <f t="shared" si="6"/>
        <v>2.5</v>
      </c>
      <c r="K81" s="176">
        <f>(K27*K28+K33*K36+K45*K48+K77*K78)</f>
        <v>2.7</v>
      </c>
      <c r="L81" s="176">
        <f t="shared" ref="L81:S81" si="7">L13*L14+L15*L16+L17*L18+L19*L20+L21*L22+L23*L24+L27*L28+L33*L36+L41*L42+L45*L48+L53*L54+L55*L56+L57*L58+L67*L68+L71*L72+L77*L78</f>
        <v>2.5</v>
      </c>
      <c r="M81" s="175">
        <f>M21*M22+M41*M42+M67*M68+M71*M72+M77*M78</f>
        <v>2.5</v>
      </c>
      <c r="N81" s="175">
        <f>N13*N14+N15*N16+N17*N18+N19*N20+N21*N22+N23*N24+N27*N28+N33*N36+N41*N42+N45*N48+N53*N54+N55*N56+N57*N58+N67*N68+N71*N72+N77*N78</f>
        <v>2.5</v>
      </c>
      <c r="O81" s="175">
        <f>O13*O14+O15*O16+O17*O18+O19*O20+O21*O22+O23*O24+O27*O28+O33*O36+O41*O42+O45*O48+O53*O54+O55*O56+O57*O58+O67*O68+O71*O72+O77*O78</f>
        <v>3.5</v>
      </c>
      <c r="P81" s="175">
        <f t="shared" si="7"/>
        <v>3.8</v>
      </c>
      <c r="Q81" s="175">
        <f>Q13*Q14+Q15*Q16+Q17*Q18+Q19*Q20+Q21*Q22+Q23*Q24+Q27*Q28+Q33*Q36+Q41*Q42+Q45*Q48+Q53*Q54+R55*Q56+Q57*Q58+Q67*Q68+Q71*Q72+Q77*Q78</f>
        <v>3.8</v>
      </c>
      <c r="R81" s="175">
        <f>R13*R14+R15*R16+R17*R18+R19*R20+R21*R22+R23*R24+R27*R28+R33*R36+R41*R42+R45*R48+R53*R54+S55*R56+R57*R58+R67*R68+R71*R72+R77*R78</f>
        <v>3.8</v>
      </c>
      <c r="S81" s="175">
        <f t="shared" si="7"/>
        <v>3.8</v>
      </c>
    </row>
    <row r="82" spans="1:19" ht="26" customHeight="1" thickBot="1" x14ac:dyDescent="0.25">
      <c r="A82" s="249"/>
      <c r="B82" s="8" t="s">
        <v>34</v>
      </c>
      <c r="C82" s="124"/>
      <c r="D82" s="139">
        <f>D14+D16+D18+D20+D22+D24+D28+D36+D42+D48+D54+D56+D58+D68+D72+D78</f>
        <v>1</v>
      </c>
      <c r="E82" s="139">
        <f>E80</f>
        <v>0.99999999999999989</v>
      </c>
      <c r="F82" s="139">
        <f>F54+F56+F58+F68+F72</f>
        <v>1</v>
      </c>
      <c r="G82" s="139">
        <f t="shared" si="6"/>
        <v>1</v>
      </c>
      <c r="H82" s="139">
        <f t="shared" si="6"/>
        <v>1</v>
      </c>
      <c r="I82" s="139">
        <f t="shared" si="6"/>
        <v>1</v>
      </c>
      <c r="J82" s="139">
        <f t="shared" si="6"/>
        <v>1</v>
      </c>
      <c r="K82" s="139">
        <f>K14+K16+K18+K20+K22+K24+K28+K36+K42+K48+K54+K56+K58+K68+K72+K78</f>
        <v>1</v>
      </c>
      <c r="L82" s="139">
        <f t="shared" ref="L82:S82" si="8">L14+L16+L18+L20+L22+L24+L28+L36+L42+L48+L54+L56+L58+L68+L72+L78</f>
        <v>1</v>
      </c>
      <c r="M82" s="139">
        <f>M14+M16+M18+M20+M22+M24+M28+M36+M42+M48+M54+M56+M58+M68+M72+M78</f>
        <v>1</v>
      </c>
      <c r="N82" s="139">
        <f>N14+N16+N18+N20+N22+N24+N28+N36+N42+N48+N54+N56+N58+N68+N72+N78</f>
        <v>1</v>
      </c>
      <c r="O82" s="139">
        <f>O14+O16+O18+O20+O22+O24+O28+O36+O42+O48+O54+O56+O58+O68+O72+O78</f>
        <v>1</v>
      </c>
      <c r="P82" s="139">
        <f t="shared" si="8"/>
        <v>1</v>
      </c>
      <c r="Q82" s="139">
        <f t="shared" si="8"/>
        <v>1</v>
      </c>
      <c r="R82" s="139">
        <f t="shared" si="8"/>
        <v>1</v>
      </c>
      <c r="S82" s="139">
        <f t="shared" si="8"/>
        <v>1</v>
      </c>
    </row>
    <row r="87" spans="1:19" ht="15.5" customHeight="1" x14ac:dyDescent="0.2"/>
    <row r="92" spans="1:19" ht="15.5" customHeight="1" x14ac:dyDescent="0.2"/>
    <row r="101" ht="15.5" customHeight="1" x14ac:dyDescent="0.2"/>
    <row r="110" ht="15.5" customHeight="1" x14ac:dyDescent="0.2"/>
    <row r="119" ht="15" customHeight="1" x14ac:dyDescent="0.2"/>
    <row r="129" ht="15.5" customHeight="1" x14ac:dyDescent="0.2"/>
    <row r="138" ht="15" customHeight="1" x14ac:dyDescent="0.2"/>
    <row r="147" ht="15.5" customHeight="1" x14ac:dyDescent="0.2"/>
    <row r="156" ht="15" customHeight="1" x14ac:dyDescent="0.2"/>
    <row r="165" ht="15.5" customHeight="1" x14ac:dyDescent="0.2"/>
    <row r="175" ht="15.5" customHeight="1" x14ac:dyDescent="0.2"/>
    <row r="181" ht="15.5" customHeight="1" x14ac:dyDescent="0.2"/>
  </sheetData>
  <mergeCells count="58">
    <mergeCell ref="A77:A78"/>
    <mergeCell ref="A53:A54"/>
    <mergeCell ref="A55:A56"/>
    <mergeCell ref="A57:A58"/>
    <mergeCell ref="A59:A62"/>
    <mergeCell ref="A63:A66"/>
    <mergeCell ref="A67:A70"/>
    <mergeCell ref="A71:A74"/>
    <mergeCell ref="T5:T6"/>
    <mergeCell ref="D6:S6"/>
    <mergeCell ref="C9:C10"/>
    <mergeCell ref="C11:C12"/>
    <mergeCell ref="A41:A44"/>
    <mergeCell ref="A21:A22"/>
    <mergeCell ref="A23:A24"/>
    <mergeCell ref="A33:A40"/>
    <mergeCell ref="A25:A32"/>
    <mergeCell ref="A79:A80"/>
    <mergeCell ref="A81:A82"/>
    <mergeCell ref="B23:B24"/>
    <mergeCell ref="B21:B22"/>
    <mergeCell ref="B69:B70"/>
    <mergeCell ref="B67:B68"/>
    <mergeCell ref="B65:B66"/>
    <mergeCell ref="B63:B64"/>
    <mergeCell ref="B61:B62"/>
    <mergeCell ref="B59:B60"/>
    <mergeCell ref="B57:B58"/>
    <mergeCell ref="B55:B56"/>
    <mergeCell ref="B53:B54"/>
    <mergeCell ref="B45:B48"/>
    <mergeCell ref="A45:A52"/>
    <mergeCell ref="A75:A76"/>
    <mergeCell ref="B77:B78"/>
    <mergeCell ref="B75:B76"/>
    <mergeCell ref="B73:B74"/>
    <mergeCell ref="B71:B72"/>
    <mergeCell ref="G1:O3"/>
    <mergeCell ref="B43:B44"/>
    <mergeCell ref="B41:B42"/>
    <mergeCell ref="B33:B36"/>
    <mergeCell ref="B25:B28"/>
    <mergeCell ref="B29:B32"/>
    <mergeCell ref="B37:B40"/>
    <mergeCell ref="B49:B52"/>
    <mergeCell ref="P1:S1"/>
    <mergeCell ref="P2:S2"/>
    <mergeCell ref="P3:S3"/>
    <mergeCell ref="B19:B20"/>
    <mergeCell ref="B13:B14"/>
    <mergeCell ref="B15:B16"/>
    <mergeCell ref="B17:B18"/>
    <mergeCell ref="A1:F3"/>
    <mergeCell ref="A6:A12"/>
    <mergeCell ref="A13:A14"/>
    <mergeCell ref="A15:A16"/>
    <mergeCell ref="A17:A18"/>
    <mergeCell ref="A19:A20"/>
  </mergeCells>
  <phoneticPr fontId="10" type="noConversion"/>
  <conditionalFormatting sqref="C19:S42 C43:F44 H43:S44 C45:S78">
    <cfRule type="notContainsBlanks" priority="44">
      <formula>LEN(TRIM(C19))&gt;0</formula>
    </cfRule>
  </conditionalFormatting>
  <conditionalFormatting sqref="D13:S18">
    <cfRule type="notContainsBlanks" priority="1">
      <formula>LEN(TRIM(D13))&gt;0</formula>
    </cfRule>
  </conditionalFormatting>
  <pageMargins left="0.51181102362204722" right="0.19685039370078741" top="0.35433070866141736" bottom="0.35433070866141736" header="0.31496062992125984" footer="0.31496062992125984"/>
  <pageSetup scale="9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B047-0E68-49B0-A576-B36DC976DDD3}">
  <dimension ref="A1:AG229"/>
  <sheetViews>
    <sheetView zoomScale="181" zoomScaleNormal="102" workbookViewId="0">
      <pane xSplit="2" ySplit="11" topLeftCell="C210" activePane="bottomRight" state="frozen"/>
      <selection pane="topRight" activeCell="C1" sqref="C1"/>
      <selection pane="bottomLeft" activeCell="A12" sqref="A12"/>
      <selection pane="bottomRight" activeCell="V211" sqref="V211"/>
    </sheetView>
  </sheetViews>
  <sheetFormatPr baseColWidth="10" defaultColWidth="8.83203125" defaultRowHeight="15" x14ac:dyDescent="0.2"/>
  <cols>
    <col min="1" max="1" width="3.6640625" style="24" customWidth="1"/>
    <col min="2" max="2" width="5.6640625" customWidth="1"/>
    <col min="3" max="3" width="6.83203125" customWidth="1"/>
    <col min="4" max="4" width="6.5" style="1" customWidth="1"/>
    <col min="5" max="12" width="5.83203125" customWidth="1"/>
    <col min="13" max="13" width="5.6640625" customWidth="1"/>
    <col min="14" max="20" width="5.83203125" customWidth="1"/>
    <col min="21" max="21" width="0.6640625" hidden="1" customWidth="1"/>
  </cols>
  <sheetData>
    <row r="1" spans="1:21" ht="18.5" customHeight="1" x14ac:dyDescent="0.2">
      <c r="A1" s="219" t="s">
        <v>18</v>
      </c>
      <c r="B1" s="219"/>
      <c r="C1" s="219"/>
      <c r="D1" s="219"/>
      <c r="E1" s="219"/>
      <c r="F1" s="219"/>
      <c r="G1" s="219"/>
      <c r="H1" s="232"/>
      <c r="I1" s="232"/>
      <c r="J1" s="232"/>
      <c r="K1" s="232"/>
      <c r="L1" s="232"/>
      <c r="M1" s="232"/>
      <c r="N1" s="232"/>
      <c r="O1" s="232"/>
      <c r="P1" s="232"/>
      <c r="Q1" s="294" t="s">
        <v>16</v>
      </c>
      <c r="R1" s="295"/>
      <c r="S1" s="295"/>
      <c r="T1" s="296"/>
    </row>
    <row r="2" spans="1:21" ht="18.5" customHeight="1" x14ac:dyDescent="0.2">
      <c r="A2" s="219"/>
      <c r="B2" s="219"/>
      <c r="C2" s="219"/>
      <c r="D2" s="219"/>
      <c r="E2" s="219"/>
      <c r="F2" s="219"/>
      <c r="G2" s="219"/>
      <c r="H2" s="234"/>
      <c r="I2" s="234"/>
      <c r="J2" s="234"/>
      <c r="K2" s="234"/>
      <c r="L2" s="234"/>
      <c r="M2" s="234"/>
      <c r="N2" s="234"/>
      <c r="O2" s="234"/>
      <c r="P2" s="234"/>
      <c r="Q2" s="297" t="s">
        <v>17</v>
      </c>
      <c r="R2" s="298"/>
      <c r="S2" s="298"/>
      <c r="T2" s="299"/>
    </row>
    <row r="3" spans="1:21" ht="18.5" customHeight="1" x14ac:dyDescent="0.2">
      <c r="A3" s="300"/>
      <c r="B3" s="301"/>
      <c r="C3" s="301"/>
      <c r="D3" s="301"/>
      <c r="E3" s="301"/>
      <c r="F3" s="301"/>
      <c r="G3" s="302"/>
      <c r="H3" s="236"/>
      <c r="I3" s="236"/>
      <c r="J3" s="236"/>
      <c r="K3" s="236"/>
      <c r="L3" s="236"/>
      <c r="M3" s="236"/>
      <c r="N3" s="236"/>
      <c r="O3" s="236"/>
      <c r="P3" s="236"/>
      <c r="Q3" s="294" t="s">
        <v>80</v>
      </c>
      <c r="R3" s="295"/>
      <c r="S3" s="295"/>
      <c r="T3" s="296"/>
    </row>
    <row r="4" spans="1:21" ht="24.5" customHeight="1" thickBot="1" x14ac:dyDescent="0.25">
      <c r="B4" s="125"/>
      <c r="C4" s="125"/>
      <c r="D4" s="125"/>
      <c r="E4" s="125"/>
      <c r="F4" s="125"/>
      <c r="G4" s="125"/>
      <c r="H4" s="59"/>
      <c r="I4" s="59"/>
      <c r="J4" s="59"/>
      <c r="K4" s="59"/>
      <c r="L4" s="59"/>
      <c r="M4" s="59"/>
      <c r="N4" s="59"/>
      <c r="O4" s="59"/>
      <c r="P4" s="59"/>
      <c r="Q4" s="126"/>
      <c r="R4" s="126"/>
      <c r="S4" s="126"/>
      <c r="T4" s="126"/>
    </row>
    <row r="5" spans="1:21" ht="15" customHeight="1" thickBot="1" x14ac:dyDescent="0.25">
      <c r="A5" s="283" t="s">
        <v>42</v>
      </c>
      <c r="B5" s="283" t="s">
        <v>0</v>
      </c>
      <c r="C5" s="280" t="s">
        <v>1</v>
      </c>
      <c r="D5" s="279" t="s">
        <v>35</v>
      </c>
      <c r="E5" s="256" t="s">
        <v>2</v>
      </c>
      <c r="F5" s="256"/>
      <c r="G5" s="256"/>
      <c r="H5" s="256"/>
      <c r="I5" s="256"/>
      <c r="J5" s="256"/>
      <c r="K5" s="256"/>
      <c r="L5" s="256"/>
      <c r="M5" s="256"/>
      <c r="N5" s="256"/>
      <c r="O5" s="256"/>
      <c r="P5" s="256"/>
      <c r="Q5" s="256"/>
      <c r="R5" s="256"/>
      <c r="S5" s="256"/>
      <c r="T5" s="256"/>
      <c r="U5" s="4"/>
    </row>
    <row r="6" spans="1:21" ht="33" customHeight="1" thickBot="1" x14ac:dyDescent="0.25">
      <c r="A6" s="283"/>
      <c r="B6" s="283"/>
      <c r="C6" s="281"/>
      <c r="D6" s="279"/>
      <c r="E6" s="5" t="s">
        <v>3</v>
      </c>
      <c r="F6" s="5" t="s">
        <v>4</v>
      </c>
      <c r="G6" s="5" t="s">
        <v>5</v>
      </c>
      <c r="H6" s="5" t="s">
        <v>6</v>
      </c>
      <c r="I6" s="5" t="s">
        <v>7</v>
      </c>
      <c r="J6" s="5" t="s">
        <v>8</v>
      </c>
      <c r="K6" s="5" t="s">
        <v>9</v>
      </c>
      <c r="L6" s="5" t="s">
        <v>10</v>
      </c>
      <c r="M6" s="5" t="s">
        <v>31</v>
      </c>
      <c r="N6" s="5" t="s">
        <v>11</v>
      </c>
      <c r="O6" s="5" t="s">
        <v>12</v>
      </c>
      <c r="P6" s="5" t="s">
        <v>13</v>
      </c>
      <c r="Q6" s="5" t="s">
        <v>14</v>
      </c>
      <c r="R6" s="5" t="s">
        <v>15</v>
      </c>
      <c r="S6" s="5" t="s">
        <v>32</v>
      </c>
      <c r="T6" s="5" t="s">
        <v>33</v>
      </c>
      <c r="U6" s="255"/>
    </row>
    <row r="7" spans="1:21" ht="16.75" customHeight="1" thickBot="1" x14ac:dyDescent="0.25">
      <c r="A7" s="283"/>
      <c r="B7" s="283"/>
      <c r="C7" s="282"/>
      <c r="D7" s="279"/>
      <c r="E7" s="8">
        <v>2.5</v>
      </c>
      <c r="F7" s="8">
        <v>2.5</v>
      </c>
      <c r="G7" s="8">
        <v>2.5</v>
      </c>
      <c r="H7" s="8">
        <v>3.5</v>
      </c>
      <c r="I7" s="8">
        <v>3.5</v>
      </c>
      <c r="J7" s="8">
        <v>3.5</v>
      </c>
      <c r="K7" s="8">
        <v>2.5</v>
      </c>
      <c r="L7" s="8">
        <v>2.5</v>
      </c>
      <c r="M7" s="8">
        <v>2.5</v>
      </c>
      <c r="N7" s="8">
        <v>2.5</v>
      </c>
      <c r="O7" s="8">
        <v>2.5</v>
      </c>
      <c r="P7" s="8">
        <v>3.5</v>
      </c>
      <c r="Q7" s="8">
        <v>3.5</v>
      </c>
      <c r="R7" s="8">
        <v>3.5</v>
      </c>
      <c r="S7" s="8">
        <v>3.5</v>
      </c>
      <c r="T7" s="8">
        <v>3.5</v>
      </c>
      <c r="U7" s="255"/>
    </row>
    <row r="8" spans="1:21" ht="14.5" customHeight="1" thickBot="1" x14ac:dyDescent="0.25">
      <c r="A8" s="283"/>
      <c r="B8" s="283"/>
      <c r="C8" s="248" t="s">
        <v>63</v>
      </c>
      <c r="D8" s="18" t="s">
        <v>71</v>
      </c>
      <c r="E8" s="9">
        <f t="shared" ref="E8:T8" si="0">E213</f>
        <v>0.99999999999999956</v>
      </c>
      <c r="F8" s="9">
        <f t="shared" si="0"/>
        <v>0.99999999999999956</v>
      </c>
      <c r="G8" s="9">
        <f t="shared" si="0"/>
        <v>0.99999999999999956</v>
      </c>
      <c r="H8" s="9">
        <f t="shared" si="0"/>
        <v>0.99999999999999911</v>
      </c>
      <c r="I8" s="9">
        <f t="shared" si="0"/>
        <v>1</v>
      </c>
      <c r="J8" s="9">
        <f t="shared" si="0"/>
        <v>1</v>
      </c>
      <c r="K8" s="9">
        <f t="shared" si="0"/>
        <v>1.0000000000000013</v>
      </c>
      <c r="L8" s="9">
        <f t="shared" si="0"/>
        <v>1</v>
      </c>
      <c r="M8" s="9">
        <f t="shared" si="0"/>
        <v>1</v>
      </c>
      <c r="N8" s="9">
        <f t="shared" si="0"/>
        <v>1</v>
      </c>
      <c r="O8" s="9">
        <f t="shared" si="0"/>
        <v>0.99999999999999956</v>
      </c>
      <c r="P8" s="9">
        <f t="shared" si="0"/>
        <v>0.99999999999999956</v>
      </c>
      <c r="Q8" s="9">
        <f t="shared" si="0"/>
        <v>0.99999999999999956</v>
      </c>
      <c r="R8" s="9">
        <f t="shared" si="0"/>
        <v>0.99999999999999956</v>
      </c>
      <c r="S8" s="9">
        <f t="shared" si="0"/>
        <v>0.99999999999999956</v>
      </c>
      <c r="T8" s="9">
        <f t="shared" si="0"/>
        <v>0.99999999999999956</v>
      </c>
      <c r="U8" s="7"/>
    </row>
    <row r="9" spans="1:21" ht="10.75" customHeight="1" thickBot="1" x14ac:dyDescent="0.25">
      <c r="A9" s="283"/>
      <c r="B9" s="283"/>
      <c r="C9" s="249"/>
      <c r="D9" s="23" t="s">
        <v>72</v>
      </c>
      <c r="E9" s="85">
        <f t="shared" ref="E9:T9" si="1">E214</f>
        <v>2.5</v>
      </c>
      <c r="F9" s="85">
        <f t="shared" si="1"/>
        <v>2.5</v>
      </c>
      <c r="G9" s="85">
        <f t="shared" si="1"/>
        <v>2.9000000000000004</v>
      </c>
      <c r="H9" s="85">
        <f t="shared" si="1"/>
        <v>2.7</v>
      </c>
      <c r="I9" s="85">
        <f t="shared" si="1"/>
        <v>2.5</v>
      </c>
      <c r="J9" s="85">
        <f t="shared" si="1"/>
        <v>2.75</v>
      </c>
      <c r="K9" s="85">
        <f t="shared" si="1"/>
        <v>2.5</v>
      </c>
      <c r="L9" s="85">
        <f t="shared" si="1"/>
        <v>2.7</v>
      </c>
      <c r="M9" s="85">
        <f t="shared" si="1"/>
        <v>2.5</v>
      </c>
      <c r="N9" s="85">
        <f t="shared" si="1"/>
        <v>3</v>
      </c>
      <c r="O9" s="85">
        <f t="shared" si="1"/>
        <v>2.5</v>
      </c>
      <c r="P9" s="85">
        <f t="shared" si="1"/>
        <v>3.8</v>
      </c>
      <c r="Q9" s="85">
        <f t="shared" si="1"/>
        <v>3.8</v>
      </c>
      <c r="R9" s="85">
        <f t="shared" si="1"/>
        <v>3.8</v>
      </c>
      <c r="S9" s="85">
        <f t="shared" si="1"/>
        <v>3.8</v>
      </c>
      <c r="T9" s="85">
        <f t="shared" si="1"/>
        <v>3.8</v>
      </c>
      <c r="U9" s="7"/>
    </row>
    <row r="10" spans="1:21" ht="12.5" customHeight="1" thickBot="1" x14ac:dyDescent="0.25">
      <c r="A10" s="283"/>
      <c r="B10" s="283"/>
      <c r="C10" s="248" t="s">
        <v>64</v>
      </c>
      <c r="D10" s="18" t="s">
        <v>73</v>
      </c>
      <c r="E10" s="9">
        <f t="shared" ref="E10:T10" si="2">E215</f>
        <v>0.99999999999999956</v>
      </c>
      <c r="F10" s="9">
        <f t="shared" si="2"/>
        <v>0.99999999999999956</v>
      </c>
      <c r="G10" s="9">
        <f t="shared" si="2"/>
        <v>1</v>
      </c>
      <c r="H10" s="9">
        <f t="shared" si="2"/>
        <v>0.99999999999999911</v>
      </c>
      <c r="I10" s="9">
        <f t="shared" si="2"/>
        <v>0.99999999999999956</v>
      </c>
      <c r="J10" s="9">
        <f t="shared" si="2"/>
        <v>1</v>
      </c>
      <c r="K10" s="9">
        <f t="shared" si="2"/>
        <v>1.0000000000000009</v>
      </c>
      <c r="L10" s="9">
        <f t="shared" si="2"/>
        <v>1</v>
      </c>
      <c r="M10" s="9">
        <f t="shared" si="2"/>
        <v>1</v>
      </c>
      <c r="N10" s="9">
        <f t="shared" si="2"/>
        <v>1</v>
      </c>
      <c r="O10" s="9">
        <f t="shared" si="2"/>
        <v>0.99999999999999956</v>
      </c>
      <c r="P10" s="9">
        <f t="shared" si="2"/>
        <v>1</v>
      </c>
      <c r="Q10" s="9">
        <f t="shared" si="2"/>
        <v>1</v>
      </c>
      <c r="R10" s="9">
        <f t="shared" si="2"/>
        <v>1</v>
      </c>
      <c r="S10" s="9">
        <f t="shared" si="2"/>
        <v>1</v>
      </c>
      <c r="T10" s="9">
        <f t="shared" si="2"/>
        <v>1</v>
      </c>
      <c r="U10" s="7"/>
    </row>
    <row r="11" spans="1:21" ht="16" thickBot="1" x14ac:dyDescent="0.25">
      <c r="A11" s="220"/>
      <c r="B11" s="220"/>
      <c r="C11" s="290"/>
      <c r="D11" s="30" t="s">
        <v>72</v>
      </c>
      <c r="E11" s="168">
        <f t="shared" ref="E11:O11" si="3">E216</f>
        <v>2.5</v>
      </c>
      <c r="F11" s="168">
        <f t="shared" si="3"/>
        <v>2.5</v>
      </c>
      <c r="G11" s="168">
        <f t="shared" si="3"/>
        <v>2.9000000000000004</v>
      </c>
      <c r="H11" s="168">
        <f t="shared" si="3"/>
        <v>2.7</v>
      </c>
      <c r="I11" s="168">
        <f t="shared" si="3"/>
        <v>2.5</v>
      </c>
      <c r="J11" s="168">
        <f t="shared" si="3"/>
        <v>2.5</v>
      </c>
      <c r="K11" s="168">
        <f t="shared" si="3"/>
        <v>2.5</v>
      </c>
      <c r="L11" s="168">
        <f t="shared" si="3"/>
        <v>2.7</v>
      </c>
      <c r="M11" s="168">
        <f t="shared" si="3"/>
        <v>2.5</v>
      </c>
      <c r="N11" s="168">
        <f t="shared" si="3"/>
        <v>2.5</v>
      </c>
      <c r="O11" s="168">
        <f t="shared" si="3"/>
        <v>2.5</v>
      </c>
      <c r="P11" s="168">
        <f t="shared" ref="P11:T11" si="4">P216</f>
        <v>3.5</v>
      </c>
      <c r="Q11" s="168">
        <f t="shared" si="4"/>
        <v>3.8</v>
      </c>
      <c r="R11" s="168">
        <f t="shared" si="4"/>
        <v>3.8</v>
      </c>
      <c r="S11" s="168">
        <f t="shared" si="4"/>
        <v>3.8</v>
      </c>
      <c r="T11" s="168">
        <f t="shared" si="4"/>
        <v>3.8</v>
      </c>
      <c r="U11" s="7"/>
    </row>
    <row r="12" spans="1:21" ht="18.5" customHeight="1" thickTop="1" thickBot="1" x14ac:dyDescent="0.25">
      <c r="A12" s="272" t="s">
        <v>43</v>
      </c>
      <c r="B12" s="272" t="s">
        <v>100</v>
      </c>
      <c r="C12" s="52" t="s">
        <v>22</v>
      </c>
      <c r="D12" s="53">
        <v>0.1</v>
      </c>
      <c r="E12" s="54">
        <v>2.5</v>
      </c>
      <c r="F12" s="54"/>
      <c r="G12" s="54"/>
      <c r="H12" s="54"/>
      <c r="I12" s="54"/>
      <c r="J12" s="54"/>
      <c r="K12" s="54"/>
      <c r="L12" s="54"/>
      <c r="M12" s="54"/>
      <c r="N12" s="54"/>
      <c r="O12" s="54"/>
      <c r="P12" s="54"/>
      <c r="Q12" s="54"/>
      <c r="R12" s="54"/>
      <c r="S12" s="54"/>
      <c r="T12" s="54"/>
      <c r="U12" s="7"/>
    </row>
    <row r="13" spans="1:21" ht="18.5" customHeight="1" thickBot="1" x14ac:dyDescent="0.25">
      <c r="A13" s="216"/>
      <c r="B13" s="216"/>
      <c r="C13" s="11" t="s">
        <v>88</v>
      </c>
      <c r="D13" s="13">
        <v>0.1</v>
      </c>
      <c r="E13" s="14">
        <v>2.5</v>
      </c>
      <c r="F13" s="14"/>
      <c r="G13" s="14"/>
      <c r="H13" s="14"/>
      <c r="I13" s="14"/>
      <c r="J13" s="14"/>
      <c r="K13" s="14"/>
      <c r="L13" s="14"/>
      <c r="M13" s="14"/>
      <c r="N13" s="14"/>
      <c r="O13" s="14"/>
      <c r="P13" s="14"/>
      <c r="Q13" s="14"/>
      <c r="R13" s="14"/>
      <c r="S13" s="14"/>
      <c r="T13" s="14"/>
      <c r="U13" s="7"/>
    </row>
    <row r="14" spans="1:21" ht="18.5" customHeight="1" thickBot="1" x14ac:dyDescent="0.25">
      <c r="A14" s="216"/>
      <c r="B14" s="216"/>
      <c r="C14" s="11" t="s">
        <v>140</v>
      </c>
      <c r="D14" s="13">
        <v>0.1</v>
      </c>
      <c r="E14" s="14">
        <v>2.5</v>
      </c>
      <c r="F14" s="14"/>
      <c r="G14" s="14"/>
      <c r="H14" s="14"/>
      <c r="I14" s="14"/>
      <c r="J14" s="14"/>
      <c r="K14" s="14"/>
      <c r="L14" s="14"/>
      <c r="M14" s="14"/>
      <c r="N14" s="14"/>
      <c r="O14" s="14"/>
      <c r="P14" s="14"/>
      <c r="Q14" s="14"/>
      <c r="R14" s="14"/>
      <c r="S14" s="14"/>
      <c r="T14" s="14"/>
      <c r="U14" s="7"/>
    </row>
    <row r="15" spans="1:21" ht="18.5" customHeight="1" thickBot="1" x14ac:dyDescent="0.25">
      <c r="A15" s="216"/>
      <c r="B15" s="216"/>
      <c r="C15" s="11" t="s">
        <v>141</v>
      </c>
      <c r="D15" s="13">
        <v>0.1</v>
      </c>
      <c r="E15" s="14">
        <v>2.5</v>
      </c>
      <c r="F15" s="14"/>
      <c r="G15" s="14"/>
      <c r="H15" s="14"/>
      <c r="I15" s="14"/>
      <c r="J15" s="14"/>
      <c r="K15" s="14"/>
      <c r="L15" s="14"/>
      <c r="M15" s="14"/>
      <c r="N15" s="14"/>
      <c r="O15" s="14"/>
      <c r="P15" s="14"/>
      <c r="Q15" s="14"/>
      <c r="R15" s="14"/>
      <c r="S15" s="14"/>
      <c r="T15" s="14"/>
      <c r="U15" s="7"/>
    </row>
    <row r="16" spans="1:21" ht="18.5" customHeight="1" thickBot="1" x14ac:dyDescent="0.25">
      <c r="A16" s="216"/>
      <c r="B16" s="216"/>
      <c r="C16" s="11" t="s">
        <v>19</v>
      </c>
      <c r="D16" s="60">
        <v>0.15</v>
      </c>
      <c r="E16" s="48"/>
      <c r="F16" s="48"/>
      <c r="G16" s="14"/>
      <c r="H16" s="14">
        <v>2.5</v>
      </c>
      <c r="I16" s="14"/>
      <c r="J16" s="14"/>
      <c r="K16" s="14"/>
      <c r="L16" s="14"/>
      <c r="M16" s="14"/>
      <c r="N16" s="14"/>
      <c r="O16" s="14"/>
      <c r="P16" s="14"/>
      <c r="Q16" s="14"/>
      <c r="R16" s="14"/>
      <c r="S16" s="14"/>
      <c r="T16" s="14"/>
      <c r="U16" s="7"/>
    </row>
    <row r="17" spans="1:21" ht="18.5" customHeight="1" thickBot="1" x14ac:dyDescent="0.25">
      <c r="A17" s="239"/>
      <c r="B17" s="239"/>
      <c r="C17" s="68" t="s">
        <v>20</v>
      </c>
      <c r="D17" s="55">
        <v>0.15</v>
      </c>
      <c r="E17" s="56"/>
      <c r="F17" s="56"/>
      <c r="G17" s="61"/>
      <c r="H17" s="61"/>
      <c r="I17" s="61"/>
      <c r="J17" s="61">
        <v>2.5</v>
      </c>
      <c r="K17" s="41"/>
      <c r="L17" s="41"/>
      <c r="M17" s="41"/>
      <c r="N17" s="41"/>
      <c r="O17" s="41"/>
      <c r="P17" s="41"/>
      <c r="Q17" s="41"/>
      <c r="R17" s="41"/>
      <c r="S17" s="41"/>
      <c r="T17" s="41"/>
      <c r="U17" s="7"/>
    </row>
    <row r="18" spans="1:21" ht="18.5" customHeight="1" thickTop="1" thickBot="1" x14ac:dyDescent="0.25">
      <c r="A18" s="284" t="s">
        <v>44</v>
      </c>
      <c r="B18" s="284" t="s">
        <v>101</v>
      </c>
      <c r="C18" s="142" t="s">
        <v>23</v>
      </c>
      <c r="D18" s="62">
        <v>0.1</v>
      </c>
      <c r="E18" s="63"/>
      <c r="F18" s="63"/>
      <c r="G18" s="31"/>
      <c r="H18" s="31"/>
      <c r="I18" s="31"/>
      <c r="J18" s="31"/>
      <c r="K18" s="31"/>
      <c r="L18" s="31"/>
      <c r="M18" s="31"/>
      <c r="N18" s="31"/>
      <c r="O18" s="31">
        <v>2.5</v>
      </c>
      <c r="P18" s="31"/>
      <c r="Q18" s="31"/>
      <c r="R18" s="31"/>
      <c r="S18" s="31"/>
      <c r="T18" s="31"/>
      <c r="U18" s="7"/>
    </row>
    <row r="19" spans="1:21" ht="18.5" customHeight="1" thickBot="1" x14ac:dyDescent="0.25">
      <c r="A19" s="284"/>
      <c r="B19" s="284"/>
      <c r="C19" s="143" t="s">
        <v>89</v>
      </c>
      <c r="D19" s="13">
        <v>0.1</v>
      </c>
      <c r="E19" s="14"/>
      <c r="F19" s="70"/>
      <c r="G19" s="14"/>
      <c r="H19" s="14"/>
      <c r="I19" s="14"/>
      <c r="J19" s="14"/>
      <c r="K19" s="14"/>
      <c r="L19" s="14"/>
      <c r="M19" s="14"/>
      <c r="N19" s="14"/>
      <c r="O19" s="48">
        <v>2.5</v>
      </c>
      <c r="P19" s="14"/>
      <c r="Q19" s="14"/>
      <c r="R19" s="14"/>
      <c r="S19" s="14"/>
      <c r="T19" s="14"/>
      <c r="U19" s="7"/>
    </row>
    <row r="20" spans="1:21" ht="18.5" customHeight="1" thickBot="1" x14ac:dyDescent="0.25">
      <c r="A20" s="284"/>
      <c r="B20" s="284"/>
      <c r="C20" s="143" t="s">
        <v>24</v>
      </c>
      <c r="D20" s="13">
        <v>0.1</v>
      </c>
      <c r="E20" s="14"/>
      <c r="F20" s="14"/>
      <c r="G20" s="14"/>
      <c r="H20" s="14"/>
      <c r="I20" s="14"/>
      <c r="J20" s="14"/>
      <c r="K20" s="14"/>
      <c r="L20" s="14"/>
      <c r="M20" s="14"/>
      <c r="N20" s="51"/>
      <c r="O20" s="14">
        <v>2.5</v>
      </c>
      <c r="P20" s="32"/>
      <c r="Q20" s="14"/>
      <c r="R20" s="14"/>
      <c r="S20" s="14"/>
      <c r="T20" s="14"/>
      <c r="U20" s="7"/>
    </row>
    <row r="21" spans="1:21" ht="18.5" customHeight="1" thickBot="1" x14ac:dyDescent="0.25">
      <c r="A21" s="284"/>
      <c r="B21" s="284"/>
      <c r="C21" s="184" t="s">
        <v>90</v>
      </c>
      <c r="D21" s="185">
        <v>0.1</v>
      </c>
      <c r="E21" s="186"/>
      <c r="F21" s="186"/>
      <c r="G21" s="186"/>
      <c r="H21" s="186"/>
      <c r="I21" s="186"/>
      <c r="J21" s="186"/>
      <c r="K21" s="186"/>
      <c r="L21" s="186"/>
      <c r="M21" s="186"/>
      <c r="N21" s="187"/>
      <c r="O21" s="188">
        <v>2.5</v>
      </c>
      <c r="P21" s="189"/>
      <c r="Q21" s="186"/>
      <c r="R21" s="186"/>
      <c r="S21" s="186"/>
      <c r="T21" s="186"/>
      <c r="U21" s="7"/>
    </row>
    <row r="22" spans="1:21" ht="18.5" customHeight="1" thickBot="1" x14ac:dyDescent="0.25">
      <c r="A22" s="285" t="s">
        <v>45</v>
      </c>
      <c r="B22" s="285" t="s">
        <v>102</v>
      </c>
      <c r="C22" s="144" t="s">
        <v>25</v>
      </c>
      <c r="D22" s="146">
        <v>0.05</v>
      </c>
      <c r="E22" s="141"/>
      <c r="F22" s="141">
        <v>2.5</v>
      </c>
      <c r="G22" s="141"/>
      <c r="H22" s="141"/>
      <c r="I22" s="141"/>
      <c r="J22" s="141"/>
      <c r="K22" s="141"/>
      <c r="L22" s="141"/>
      <c r="M22" s="141"/>
      <c r="N22" s="141"/>
      <c r="O22" s="141"/>
      <c r="P22" s="141"/>
      <c r="Q22" s="141"/>
      <c r="R22" s="141"/>
      <c r="S22" s="141"/>
      <c r="T22" s="141"/>
      <c r="U22" s="140"/>
    </row>
    <row r="23" spans="1:21" ht="18.5" customHeight="1" thickBot="1" x14ac:dyDescent="0.25">
      <c r="A23" s="218"/>
      <c r="B23" s="218"/>
      <c r="C23" s="64" t="s">
        <v>128</v>
      </c>
      <c r="D23" s="145">
        <v>0.05</v>
      </c>
      <c r="E23" s="65"/>
      <c r="F23" s="65">
        <v>2.5</v>
      </c>
      <c r="G23" s="65"/>
      <c r="I23" s="79"/>
      <c r="J23" s="79"/>
      <c r="K23" s="79"/>
      <c r="L23" s="79"/>
      <c r="M23" s="79"/>
      <c r="N23" s="79"/>
      <c r="O23" s="79"/>
      <c r="P23" s="79"/>
      <c r="Q23" s="79"/>
      <c r="R23" s="79"/>
      <c r="S23" s="79"/>
      <c r="T23" s="79"/>
      <c r="U23" s="15"/>
    </row>
    <row r="24" spans="1:21" ht="18.5" customHeight="1" thickBot="1" x14ac:dyDescent="0.25">
      <c r="A24" s="286"/>
      <c r="B24" s="286"/>
      <c r="C24" s="148" t="s">
        <v>129</v>
      </c>
      <c r="D24" s="149">
        <v>0.05</v>
      </c>
      <c r="E24" s="150"/>
      <c r="F24" s="150">
        <v>2.5</v>
      </c>
      <c r="G24" s="151"/>
      <c r="H24" s="48"/>
      <c r="I24" s="48"/>
      <c r="J24" s="48"/>
      <c r="K24" s="48"/>
      <c r="L24" s="48"/>
      <c r="M24" s="14"/>
      <c r="N24" s="14"/>
      <c r="O24" s="14"/>
      <c r="P24" s="14"/>
      <c r="Q24" s="14"/>
      <c r="R24" s="14"/>
      <c r="S24" s="14"/>
      <c r="T24" s="14"/>
      <c r="U24" s="15"/>
    </row>
    <row r="25" spans="1:21" ht="18.5" customHeight="1" thickBot="1" x14ac:dyDescent="0.25">
      <c r="A25" s="287"/>
      <c r="B25" s="287"/>
      <c r="C25" s="190" t="s">
        <v>19</v>
      </c>
      <c r="D25" s="173">
        <v>0.15</v>
      </c>
      <c r="E25" s="152"/>
      <c r="F25" s="152"/>
      <c r="G25" s="152"/>
      <c r="H25" s="152">
        <v>2.5</v>
      </c>
      <c r="I25" s="152"/>
      <c r="J25" s="152"/>
      <c r="K25" s="152"/>
      <c r="L25" s="32"/>
      <c r="M25" s="48"/>
      <c r="N25" s="48"/>
      <c r="O25" s="48"/>
      <c r="P25" s="48"/>
      <c r="Q25" s="48"/>
      <c r="R25" s="48"/>
      <c r="S25" s="48"/>
      <c r="T25" s="48"/>
      <c r="U25" s="147"/>
    </row>
    <row r="26" spans="1:21" ht="18.5" customHeight="1" thickBot="1" x14ac:dyDescent="0.25">
      <c r="A26" s="288"/>
      <c r="B26" s="289"/>
      <c r="C26" s="172" t="s">
        <v>134</v>
      </c>
      <c r="D26" s="146">
        <v>0.2</v>
      </c>
      <c r="E26" s="141"/>
      <c r="F26" s="141"/>
      <c r="G26" s="141"/>
      <c r="H26" s="141"/>
      <c r="I26" s="141"/>
      <c r="J26" s="141"/>
      <c r="K26" s="141">
        <v>2.5</v>
      </c>
      <c r="L26" s="170"/>
      <c r="M26" s="33"/>
      <c r="N26" s="33"/>
      <c r="O26" s="33"/>
      <c r="P26" s="33"/>
      <c r="Q26" s="33"/>
      <c r="R26" s="33"/>
      <c r="S26" s="33"/>
      <c r="T26" s="33"/>
      <c r="U26" s="37"/>
    </row>
    <row r="27" spans="1:21" ht="18.5" customHeight="1" thickTop="1" x14ac:dyDescent="0.2">
      <c r="A27" s="177"/>
      <c r="B27" s="200"/>
      <c r="C27" s="201" t="s">
        <v>132</v>
      </c>
      <c r="D27" s="171">
        <v>0.2</v>
      </c>
      <c r="E27" s="202">
        <v>2.5</v>
      </c>
      <c r="F27" s="202"/>
      <c r="G27" s="202"/>
      <c r="H27" s="202"/>
      <c r="I27" s="202"/>
      <c r="J27" s="202"/>
      <c r="K27" s="202"/>
      <c r="L27" s="203"/>
      <c r="M27" s="204"/>
      <c r="N27" s="204"/>
      <c r="O27" s="204"/>
      <c r="P27" s="204"/>
      <c r="Q27" s="204"/>
      <c r="R27" s="204"/>
      <c r="S27" s="204"/>
      <c r="T27" s="204"/>
      <c r="U27" s="205"/>
    </row>
    <row r="28" spans="1:21" ht="18.5" customHeight="1" thickBot="1" x14ac:dyDescent="0.25">
      <c r="A28" s="273" t="s">
        <v>46</v>
      </c>
      <c r="B28" s="273" t="s">
        <v>103</v>
      </c>
      <c r="C28" s="192" t="s">
        <v>25</v>
      </c>
      <c r="D28" s="193">
        <v>0.05</v>
      </c>
      <c r="E28" s="194"/>
      <c r="F28" s="194">
        <v>2.5</v>
      </c>
      <c r="G28" s="194"/>
      <c r="H28" s="194"/>
      <c r="I28" s="194"/>
      <c r="J28" s="194"/>
      <c r="K28" s="194"/>
      <c r="L28" s="195"/>
      <c r="M28" s="57"/>
      <c r="N28" s="57"/>
      <c r="O28" s="57"/>
      <c r="P28" s="57"/>
      <c r="Q28" s="57"/>
      <c r="R28" s="57"/>
      <c r="S28" s="57"/>
      <c r="T28" s="196"/>
      <c r="U28" s="35"/>
    </row>
    <row r="29" spans="1:21" ht="18.5" customHeight="1" thickBot="1" x14ac:dyDescent="0.25">
      <c r="A29" s="274"/>
      <c r="B29" s="274"/>
      <c r="C29" s="64" t="s">
        <v>128</v>
      </c>
      <c r="D29" s="161">
        <v>0.05</v>
      </c>
      <c r="E29" s="152"/>
      <c r="F29" s="152">
        <v>2.5</v>
      </c>
      <c r="G29" s="152"/>
      <c r="H29" s="152"/>
      <c r="I29" s="152"/>
      <c r="J29" s="152"/>
      <c r="K29" s="152"/>
      <c r="L29" s="32"/>
      <c r="M29" s="14"/>
      <c r="N29" s="14"/>
      <c r="O29" s="14"/>
      <c r="P29" s="14"/>
      <c r="Q29" s="14"/>
      <c r="R29" s="14"/>
      <c r="S29" s="14"/>
      <c r="T29" s="14"/>
      <c r="U29" s="7"/>
    </row>
    <row r="30" spans="1:21" ht="18.5" customHeight="1" thickBot="1" x14ac:dyDescent="0.25">
      <c r="A30" s="274"/>
      <c r="B30" s="277"/>
      <c r="C30" s="207" t="s">
        <v>129</v>
      </c>
      <c r="D30" s="206">
        <v>0.05</v>
      </c>
      <c r="E30" s="152"/>
      <c r="F30" s="152">
        <v>2.5</v>
      </c>
      <c r="G30" s="152"/>
      <c r="H30" s="152"/>
      <c r="I30" s="152"/>
      <c r="J30" s="153"/>
      <c r="K30" s="152"/>
      <c r="L30" s="32"/>
      <c r="M30" s="14"/>
      <c r="N30" s="14"/>
      <c r="O30" s="14"/>
      <c r="P30" s="14"/>
      <c r="Q30" s="14"/>
      <c r="R30" s="14"/>
      <c r="S30" s="14"/>
      <c r="T30" s="14"/>
      <c r="U30" s="7"/>
    </row>
    <row r="31" spans="1:21" ht="18.5" customHeight="1" thickBot="1" x14ac:dyDescent="0.25">
      <c r="A31" s="275"/>
      <c r="B31" s="278"/>
      <c r="C31" s="191" t="s">
        <v>19</v>
      </c>
      <c r="D31" s="169">
        <v>0.15</v>
      </c>
      <c r="E31" s="152"/>
      <c r="F31" s="152"/>
      <c r="G31" s="152"/>
      <c r="H31" s="152">
        <v>2.5</v>
      </c>
      <c r="I31" s="152"/>
      <c r="J31" s="152"/>
      <c r="K31" s="152"/>
      <c r="L31" s="48"/>
      <c r="M31" s="48"/>
      <c r="N31" s="48"/>
      <c r="O31" s="48"/>
      <c r="P31" s="48"/>
      <c r="Q31" s="48"/>
      <c r="R31" s="48"/>
      <c r="S31" s="48"/>
      <c r="T31" s="48"/>
      <c r="U31" s="7"/>
    </row>
    <row r="32" spans="1:21" ht="18.5" customHeight="1" thickTop="1" thickBot="1" x14ac:dyDescent="0.25">
      <c r="A32" s="276"/>
      <c r="B32" s="276"/>
      <c r="C32" s="197" t="s">
        <v>20</v>
      </c>
      <c r="D32" s="198">
        <v>0.1</v>
      </c>
      <c r="E32" s="199"/>
      <c r="F32" s="199"/>
      <c r="G32" s="199"/>
      <c r="H32" s="199"/>
      <c r="I32" s="199"/>
      <c r="J32" s="199">
        <v>2.5</v>
      </c>
      <c r="K32" s="199"/>
      <c r="L32" s="58"/>
      <c r="M32" s="58"/>
      <c r="N32" s="58"/>
      <c r="O32" s="58"/>
      <c r="P32" s="58"/>
      <c r="Q32" s="58"/>
      <c r="R32" s="58"/>
      <c r="S32" s="58"/>
      <c r="T32" s="58"/>
      <c r="U32" s="7"/>
    </row>
    <row r="33" spans="1:21" ht="18.5" customHeight="1" thickTop="1" thickBot="1" x14ac:dyDescent="0.25">
      <c r="A33" s="241" t="s">
        <v>47</v>
      </c>
      <c r="B33" s="241" t="s">
        <v>104</v>
      </c>
      <c r="C33" s="144" t="s">
        <v>25</v>
      </c>
      <c r="D33" s="146">
        <v>0.05</v>
      </c>
      <c r="E33" s="34"/>
      <c r="F33" s="34">
        <v>2.5</v>
      </c>
      <c r="G33" s="34"/>
      <c r="H33" s="34"/>
      <c r="I33" s="34"/>
      <c r="J33" s="34"/>
      <c r="K33" s="34"/>
      <c r="L33" s="34"/>
      <c r="M33" s="34"/>
      <c r="N33" s="34"/>
      <c r="O33" s="34"/>
      <c r="P33" s="34"/>
      <c r="Q33" s="34"/>
      <c r="R33" s="34"/>
      <c r="S33" s="34"/>
      <c r="T33" s="34"/>
      <c r="U33" s="7"/>
    </row>
    <row r="34" spans="1:21" ht="18.5" customHeight="1" thickBot="1" x14ac:dyDescent="0.25">
      <c r="A34" s="216"/>
      <c r="B34" s="216"/>
      <c r="C34" s="64" t="s">
        <v>128</v>
      </c>
      <c r="D34" s="145">
        <v>0.05</v>
      </c>
      <c r="E34" s="14"/>
      <c r="F34" s="14">
        <v>2.5</v>
      </c>
      <c r="G34" s="14"/>
      <c r="H34" s="14"/>
      <c r="I34" s="14"/>
      <c r="J34" s="14"/>
      <c r="K34" s="14"/>
      <c r="L34" s="14"/>
      <c r="M34" s="14"/>
      <c r="N34" s="14"/>
      <c r="O34" s="14"/>
      <c r="P34" s="14"/>
      <c r="Q34" s="14"/>
      <c r="R34" s="14"/>
      <c r="S34" s="14"/>
      <c r="T34" s="14"/>
      <c r="U34" s="7"/>
    </row>
    <row r="35" spans="1:21" ht="18.5" customHeight="1" thickBot="1" x14ac:dyDescent="0.25">
      <c r="A35" s="216"/>
      <c r="B35" s="216"/>
      <c r="C35" s="148" t="s">
        <v>129</v>
      </c>
      <c r="D35" s="149">
        <v>0.05</v>
      </c>
      <c r="E35" s="14"/>
      <c r="F35" s="14">
        <v>2.5</v>
      </c>
      <c r="G35" s="14"/>
      <c r="H35" s="14"/>
      <c r="I35" s="14"/>
      <c r="J35" s="14"/>
      <c r="K35" s="14"/>
      <c r="L35" s="14"/>
      <c r="M35" s="14"/>
      <c r="N35" s="14"/>
      <c r="O35" s="14"/>
      <c r="P35" s="14"/>
      <c r="Q35" s="14"/>
      <c r="R35" s="14"/>
      <c r="S35" s="14"/>
      <c r="T35" s="14"/>
      <c r="U35" s="7"/>
    </row>
    <row r="36" spans="1:21" ht="18.5" customHeight="1" thickBot="1" x14ac:dyDescent="0.25">
      <c r="A36" s="239"/>
      <c r="B36" s="239"/>
      <c r="C36" s="172" t="s">
        <v>19</v>
      </c>
      <c r="D36" s="173">
        <v>0.15</v>
      </c>
      <c r="E36" s="152"/>
      <c r="F36" s="152"/>
      <c r="G36" s="152"/>
      <c r="H36" s="152">
        <v>2.5</v>
      </c>
      <c r="I36" s="152"/>
      <c r="J36" s="152"/>
      <c r="K36" s="152"/>
      <c r="L36" s="48"/>
      <c r="M36" s="48"/>
      <c r="N36" s="48"/>
      <c r="O36" s="48"/>
      <c r="P36" s="48"/>
      <c r="Q36" s="48"/>
      <c r="R36" s="48"/>
      <c r="S36" s="48"/>
      <c r="T36" s="48"/>
      <c r="U36" s="7"/>
    </row>
    <row r="37" spans="1:21" ht="18.5" customHeight="1" thickBot="1" x14ac:dyDescent="0.25">
      <c r="A37" s="239"/>
      <c r="B37" s="239"/>
      <c r="C37" s="172" t="s">
        <v>130</v>
      </c>
      <c r="D37" s="146">
        <v>0.3</v>
      </c>
      <c r="E37" s="141"/>
      <c r="F37" s="141"/>
      <c r="G37" s="141"/>
      <c r="H37" s="141"/>
      <c r="I37" s="141">
        <v>2.5</v>
      </c>
      <c r="J37" s="141"/>
      <c r="K37" s="141"/>
      <c r="L37" s="48"/>
      <c r="M37" s="48"/>
      <c r="N37" s="48"/>
      <c r="O37" s="48"/>
      <c r="P37" s="48"/>
      <c r="Q37" s="48"/>
      <c r="R37" s="48"/>
      <c r="S37" s="48"/>
      <c r="T37" s="48"/>
      <c r="U37" s="7"/>
    </row>
    <row r="38" spans="1:21" ht="18.5" customHeight="1" thickBot="1" x14ac:dyDescent="0.25">
      <c r="A38" s="303"/>
      <c r="B38" s="303"/>
      <c r="C38" s="172" t="s">
        <v>133</v>
      </c>
      <c r="D38" s="146">
        <v>0.2</v>
      </c>
      <c r="E38" s="141"/>
      <c r="F38" s="141"/>
      <c r="G38" s="141"/>
      <c r="H38" s="141"/>
      <c r="I38" s="141"/>
      <c r="J38" s="141"/>
      <c r="K38" s="141"/>
      <c r="L38" s="41"/>
      <c r="M38" s="41"/>
      <c r="N38" s="41">
        <v>2.5</v>
      </c>
      <c r="O38" s="41"/>
      <c r="P38" s="41"/>
      <c r="Q38" s="41"/>
      <c r="R38" s="41"/>
      <c r="S38" s="41"/>
      <c r="T38" s="41"/>
      <c r="U38" s="7"/>
    </row>
    <row r="39" spans="1:21" ht="18.5" customHeight="1" thickTop="1" thickBot="1" x14ac:dyDescent="0.25">
      <c r="A39" s="311" t="s">
        <v>48</v>
      </c>
      <c r="B39" s="311" t="s">
        <v>105</v>
      </c>
      <c r="C39" s="144" t="s">
        <v>25</v>
      </c>
      <c r="D39" s="160">
        <v>0.05</v>
      </c>
      <c r="E39" s="164"/>
      <c r="F39" s="163">
        <v>2.5</v>
      </c>
      <c r="G39" s="40"/>
      <c r="H39" s="40"/>
      <c r="I39" s="40"/>
      <c r="J39" s="40"/>
      <c r="K39" s="40"/>
      <c r="L39" s="40"/>
      <c r="M39" s="40"/>
      <c r="N39" s="40"/>
      <c r="O39" s="40"/>
      <c r="P39" s="40"/>
      <c r="Q39" s="40"/>
      <c r="R39" s="40"/>
      <c r="S39" s="40"/>
      <c r="T39" s="40"/>
      <c r="U39" s="7"/>
    </row>
    <row r="40" spans="1:21" ht="18.5" customHeight="1" thickBot="1" x14ac:dyDescent="0.25">
      <c r="A40" s="324"/>
      <c r="B40" s="324"/>
      <c r="C40" s="64" t="s">
        <v>128</v>
      </c>
      <c r="D40" s="161">
        <v>0.05</v>
      </c>
      <c r="E40" s="153"/>
      <c r="F40" s="32">
        <v>2.5</v>
      </c>
      <c r="G40" s="14"/>
      <c r="H40" s="14"/>
      <c r="I40" s="14"/>
      <c r="J40" s="14"/>
      <c r="K40" s="14"/>
      <c r="L40" s="14"/>
      <c r="M40" s="14"/>
      <c r="N40" s="14"/>
      <c r="O40" s="14"/>
      <c r="P40" s="14"/>
      <c r="Q40" s="14"/>
      <c r="R40" s="14"/>
      <c r="S40" s="14"/>
      <c r="T40" s="14"/>
      <c r="U40" s="7"/>
    </row>
    <row r="41" spans="1:21" ht="18.5" customHeight="1" thickBot="1" x14ac:dyDescent="0.25">
      <c r="A41" s="324"/>
      <c r="B41" s="324"/>
      <c r="C41" s="148" t="s">
        <v>129</v>
      </c>
      <c r="D41" s="162">
        <v>0.05</v>
      </c>
      <c r="E41" s="153"/>
      <c r="F41" s="32">
        <v>2.5</v>
      </c>
      <c r="G41" s="14"/>
      <c r="H41" s="14"/>
      <c r="I41" s="14"/>
      <c r="J41" s="14"/>
      <c r="K41" s="14"/>
      <c r="L41" s="14"/>
      <c r="M41" s="14"/>
      <c r="N41" s="14"/>
      <c r="O41" s="14"/>
      <c r="P41" s="14"/>
      <c r="Q41" s="14"/>
      <c r="R41" s="14"/>
      <c r="S41" s="14"/>
      <c r="T41" s="14"/>
      <c r="U41" s="7"/>
    </row>
    <row r="42" spans="1:21" ht="18.5" customHeight="1" thickBot="1" x14ac:dyDescent="0.25">
      <c r="A42" s="325"/>
      <c r="B42" s="325"/>
      <c r="C42" s="172" t="s">
        <v>130</v>
      </c>
      <c r="D42" s="173">
        <v>0.3</v>
      </c>
      <c r="E42" s="152"/>
      <c r="F42" s="152"/>
      <c r="G42" s="152"/>
      <c r="I42" s="152">
        <v>2.5</v>
      </c>
      <c r="J42" s="152"/>
      <c r="K42" s="152"/>
      <c r="L42" s="48"/>
      <c r="M42" s="48"/>
      <c r="N42" s="152"/>
      <c r="O42" s="48"/>
      <c r="P42" s="48"/>
      <c r="Q42" s="48"/>
      <c r="R42" s="48"/>
      <c r="S42" s="48"/>
      <c r="T42" s="48"/>
      <c r="U42" s="7"/>
    </row>
    <row r="43" spans="1:21" ht="18.5" customHeight="1" thickBot="1" x14ac:dyDescent="0.25">
      <c r="A43" s="326"/>
      <c r="B43" s="326"/>
      <c r="C43" s="172" t="s">
        <v>134</v>
      </c>
      <c r="D43" s="146">
        <v>0.2</v>
      </c>
      <c r="E43" s="141"/>
      <c r="F43" s="141"/>
      <c r="G43" s="141"/>
      <c r="H43" s="141"/>
      <c r="I43" s="141"/>
      <c r="J43" s="141"/>
      <c r="K43" s="141">
        <v>2.5</v>
      </c>
      <c r="L43" s="44"/>
      <c r="M43" s="44"/>
      <c r="N43" s="44"/>
      <c r="O43" s="44"/>
      <c r="P43" s="44"/>
      <c r="Q43" s="44"/>
      <c r="R43" s="44"/>
      <c r="S43" s="44"/>
      <c r="T43" s="44"/>
      <c r="U43" s="7"/>
    </row>
    <row r="44" spans="1:21" ht="18.5" customHeight="1" thickTop="1" thickBot="1" x14ac:dyDescent="0.25">
      <c r="A44" s="327" t="s">
        <v>49</v>
      </c>
      <c r="B44" s="291" t="s">
        <v>106</v>
      </c>
      <c r="C44" s="42" t="s">
        <v>25</v>
      </c>
      <c r="D44" s="165">
        <v>0.03</v>
      </c>
      <c r="E44" s="26"/>
      <c r="F44" s="26">
        <v>2.5</v>
      </c>
      <c r="G44" s="26"/>
      <c r="H44" s="26"/>
      <c r="I44" s="26"/>
      <c r="J44" s="26"/>
      <c r="K44" s="26"/>
      <c r="L44" s="26"/>
      <c r="M44" s="26"/>
      <c r="N44" s="26"/>
      <c r="O44" s="26"/>
      <c r="P44" s="26"/>
      <c r="Q44" s="26"/>
      <c r="R44" s="26"/>
      <c r="S44" s="26"/>
      <c r="T44" s="26"/>
      <c r="U44" s="7"/>
    </row>
    <row r="45" spans="1:21" ht="18.5" customHeight="1" thickBot="1" x14ac:dyDescent="0.25">
      <c r="A45" s="328"/>
      <c r="B45" s="292"/>
      <c r="C45" s="11" t="s">
        <v>92</v>
      </c>
      <c r="D45" s="166">
        <v>0.03</v>
      </c>
      <c r="E45" s="14"/>
      <c r="F45" s="14">
        <v>2.5</v>
      </c>
      <c r="G45" s="14"/>
      <c r="H45" s="14"/>
      <c r="I45" s="14"/>
      <c r="J45" s="14"/>
      <c r="K45" s="14"/>
      <c r="L45" s="14"/>
      <c r="M45" s="14"/>
      <c r="N45" s="14"/>
      <c r="O45" s="14"/>
      <c r="P45" s="14"/>
      <c r="Q45" s="14"/>
      <c r="R45" s="14"/>
      <c r="S45" s="14"/>
      <c r="T45" s="14"/>
      <c r="U45" s="7"/>
    </row>
    <row r="46" spans="1:21" ht="18.5" customHeight="1" thickBot="1" x14ac:dyDescent="0.25">
      <c r="A46" s="328"/>
      <c r="B46" s="292"/>
      <c r="C46" s="11" t="s">
        <v>93</v>
      </c>
      <c r="D46" s="166">
        <v>0.04</v>
      </c>
      <c r="E46" s="14"/>
      <c r="F46" s="14">
        <v>2.5</v>
      </c>
      <c r="G46" s="14"/>
      <c r="H46" s="14"/>
      <c r="I46" s="14"/>
      <c r="J46" s="14"/>
      <c r="K46" s="14"/>
      <c r="L46" s="14"/>
      <c r="M46" s="14"/>
      <c r="N46" s="14"/>
      <c r="O46" s="14"/>
      <c r="P46" s="14"/>
      <c r="Q46" s="14"/>
      <c r="R46" s="14"/>
      <c r="S46" s="14"/>
      <c r="T46" s="14"/>
      <c r="U46" s="7"/>
    </row>
    <row r="47" spans="1:21" ht="18.5" customHeight="1" thickBot="1" x14ac:dyDescent="0.25">
      <c r="A47" s="328"/>
      <c r="B47" s="292"/>
      <c r="C47" s="11" t="s">
        <v>30</v>
      </c>
      <c r="D47" s="13">
        <v>0.1</v>
      </c>
      <c r="E47" s="14"/>
      <c r="F47" s="14"/>
      <c r="G47" s="14"/>
      <c r="H47" s="14"/>
      <c r="I47" s="14"/>
      <c r="J47" s="14">
        <v>2.5</v>
      </c>
      <c r="K47" s="14"/>
      <c r="L47" s="14"/>
      <c r="M47" s="14"/>
      <c r="N47" s="14"/>
      <c r="O47" s="14"/>
      <c r="P47" s="14"/>
      <c r="Q47" s="14"/>
      <c r="R47" s="14"/>
      <c r="S47" s="14"/>
      <c r="T47" s="14"/>
      <c r="U47" s="7"/>
    </row>
    <row r="48" spans="1:21" ht="18.5" customHeight="1" thickBot="1" x14ac:dyDescent="0.25">
      <c r="A48" s="328"/>
      <c r="B48" s="293"/>
      <c r="C48" s="45" t="s">
        <v>127</v>
      </c>
      <c r="D48" s="46">
        <v>0.25</v>
      </c>
      <c r="E48" s="47"/>
      <c r="F48" s="47"/>
      <c r="G48" s="47"/>
      <c r="H48" s="47"/>
      <c r="I48" s="47"/>
      <c r="J48" s="47"/>
      <c r="K48" s="47"/>
      <c r="L48" s="47">
        <v>2.5</v>
      </c>
      <c r="M48" s="47"/>
      <c r="N48" s="47"/>
      <c r="O48" s="47"/>
      <c r="P48" s="47"/>
      <c r="Q48" s="47"/>
      <c r="R48" s="47"/>
      <c r="S48" s="47"/>
      <c r="T48" s="47"/>
      <c r="U48" s="36"/>
    </row>
    <row r="49" spans="1:21" ht="18.5" customHeight="1" thickBot="1" x14ac:dyDescent="0.25">
      <c r="A49" s="328"/>
      <c r="B49" s="291" t="s">
        <v>107</v>
      </c>
      <c r="C49" s="42" t="s">
        <v>25</v>
      </c>
      <c r="D49" s="25">
        <v>0.03</v>
      </c>
      <c r="E49" s="26"/>
      <c r="F49" s="26">
        <v>2.5</v>
      </c>
      <c r="G49" s="26"/>
      <c r="H49" s="26"/>
      <c r="I49" s="26"/>
      <c r="J49" s="26"/>
      <c r="K49" s="26"/>
      <c r="L49" s="26"/>
      <c r="M49" s="26"/>
      <c r="N49" s="26"/>
      <c r="O49" s="26"/>
      <c r="P49" s="26"/>
      <c r="Q49" s="26"/>
      <c r="R49" s="26"/>
      <c r="S49" s="26"/>
      <c r="T49" s="26"/>
      <c r="U49" s="35"/>
    </row>
    <row r="50" spans="1:21" ht="18.5" customHeight="1" thickBot="1" x14ac:dyDescent="0.25">
      <c r="A50" s="328"/>
      <c r="B50" s="292"/>
      <c r="C50" s="11" t="s">
        <v>92</v>
      </c>
      <c r="D50" s="13">
        <v>0.03</v>
      </c>
      <c r="E50" s="14"/>
      <c r="F50" s="14">
        <v>2.5</v>
      </c>
      <c r="G50" s="14"/>
      <c r="H50" s="14"/>
      <c r="I50" s="14"/>
      <c r="J50" s="14"/>
      <c r="K50" s="14"/>
      <c r="L50" s="14"/>
      <c r="M50" s="14"/>
      <c r="N50" s="14"/>
      <c r="O50" s="14"/>
      <c r="P50" s="14"/>
      <c r="Q50" s="14"/>
      <c r="R50" s="14"/>
      <c r="S50" s="14"/>
      <c r="T50" s="14"/>
      <c r="U50" s="7"/>
    </row>
    <row r="51" spans="1:21" ht="18.5" customHeight="1" thickBot="1" x14ac:dyDescent="0.25">
      <c r="A51" s="328"/>
      <c r="B51" s="292"/>
      <c r="C51" s="11" t="s">
        <v>93</v>
      </c>
      <c r="D51" s="13">
        <v>0.04</v>
      </c>
      <c r="E51" s="14"/>
      <c r="F51" s="14">
        <v>2.5</v>
      </c>
      <c r="G51" s="14"/>
      <c r="H51" s="14"/>
      <c r="I51" s="14"/>
      <c r="J51" s="14"/>
      <c r="K51" s="14"/>
      <c r="L51" s="14"/>
      <c r="M51" s="14"/>
      <c r="N51" s="14"/>
      <c r="O51" s="14"/>
      <c r="P51" s="14"/>
      <c r="Q51" s="14"/>
      <c r="R51" s="14"/>
      <c r="S51" s="14"/>
      <c r="T51" s="14"/>
      <c r="U51" s="7"/>
    </row>
    <row r="52" spans="1:21" ht="18.5" customHeight="1" thickBot="1" x14ac:dyDescent="0.25">
      <c r="A52" s="328"/>
      <c r="B52" s="292"/>
      <c r="C52" s="11" t="s">
        <v>30</v>
      </c>
      <c r="D52" s="13">
        <v>0.1</v>
      </c>
      <c r="E52" s="14"/>
      <c r="F52" s="14"/>
      <c r="G52" s="14"/>
      <c r="H52" s="14"/>
      <c r="I52" s="14"/>
      <c r="J52" s="14">
        <v>2.5</v>
      </c>
      <c r="K52" s="14"/>
      <c r="L52" s="14"/>
      <c r="M52" s="14"/>
      <c r="N52" s="14"/>
      <c r="O52" s="14"/>
      <c r="P52" s="14"/>
      <c r="Q52" s="14"/>
      <c r="R52" s="14"/>
      <c r="S52" s="14"/>
      <c r="T52" s="14"/>
      <c r="U52" s="7"/>
    </row>
    <row r="53" spans="1:21" ht="18.5" customHeight="1" thickBot="1" x14ac:dyDescent="0.25">
      <c r="A53" s="329"/>
      <c r="B53" s="293"/>
      <c r="C53" s="45" t="s">
        <v>127</v>
      </c>
      <c r="D53" s="46">
        <v>0.25</v>
      </c>
      <c r="E53" s="47"/>
      <c r="F53" s="47"/>
      <c r="G53" s="47"/>
      <c r="H53" s="47"/>
      <c r="I53" s="47"/>
      <c r="J53" s="47"/>
      <c r="K53" s="47"/>
      <c r="L53" s="47">
        <v>2.5</v>
      </c>
      <c r="M53" s="47"/>
      <c r="N53" s="47"/>
      <c r="O53" s="47"/>
      <c r="P53" s="47"/>
      <c r="Q53" s="47"/>
      <c r="R53" s="47"/>
      <c r="S53" s="47"/>
      <c r="T53" s="47"/>
      <c r="U53" s="36"/>
    </row>
    <row r="54" spans="1:21" ht="18.5" customHeight="1" thickTop="1" thickBot="1" x14ac:dyDescent="0.25">
      <c r="A54" s="335" t="s">
        <v>50</v>
      </c>
      <c r="B54" s="244" t="s">
        <v>108</v>
      </c>
      <c r="C54" s="42" t="s">
        <v>25</v>
      </c>
      <c r="D54" s="25">
        <v>0.03</v>
      </c>
      <c r="E54" s="26"/>
      <c r="F54" s="49">
        <v>2.5</v>
      </c>
      <c r="G54" s="49"/>
      <c r="H54" s="49"/>
      <c r="I54" s="49"/>
      <c r="J54" s="49"/>
      <c r="K54" s="49"/>
      <c r="L54" s="49"/>
      <c r="M54" s="49"/>
      <c r="N54" s="49"/>
      <c r="O54" s="49"/>
      <c r="P54" s="49"/>
      <c r="Q54" s="49"/>
      <c r="R54" s="49"/>
      <c r="S54" s="49"/>
      <c r="T54" s="49"/>
      <c r="U54" s="35"/>
    </row>
    <row r="55" spans="1:21" ht="18.5" customHeight="1" thickBot="1" x14ac:dyDescent="0.25">
      <c r="A55" s="336"/>
      <c r="B55" s="238"/>
      <c r="C55" s="11" t="s">
        <v>92</v>
      </c>
      <c r="D55" s="13">
        <v>0.03</v>
      </c>
      <c r="E55" s="14"/>
      <c r="F55" s="14">
        <v>2.5</v>
      </c>
      <c r="G55" s="14"/>
      <c r="H55" s="14"/>
      <c r="I55" s="14"/>
      <c r="J55" s="14"/>
      <c r="K55" s="14"/>
      <c r="L55" s="14"/>
      <c r="M55" s="14"/>
      <c r="N55" s="14"/>
      <c r="O55" s="14"/>
      <c r="P55" s="14"/>
      <c r="Q55" s="14"/>
      <c r="R55" s="14"/>
      <c r="S55" s="14"/>
      <c r="T55" s="14"/>
      <c r="U55" s="7"/>
    </row>
    <row r="56" spans="1:21" ht="18.5" customHeight="1" thickBot="1" x14ac:dyDescent="0.25">
      <c r="A56" s="336"/>
      <c r="B56" s="238"/>
      <c r="C56" s="11" t="s">
        <v>93</v>
      </c>
      <c r="D56" s="13">
        <v>0.04</v>
      </c>
      <c r="E56" s="14"/>
      <c r="F56" s="14">
        <v>2.5</v>
      </c>
      <c r="G56" s="14"/>
      <c r="H56" s="14"/>
      <c r="I56" s="14"/>
      <c r="J56" s="14"/>
      <c r="K56" s="14"/>
      <c r="L56" s="14"/>
      <c r="M56" s="14"/>
      <c r="N56" s="14"/>
      <c r="O56" s="14"/>
      <c r="P56" s="14"/>
      <c r="Q56" s="14"/>
      <c r="R56" s="14"/>
      <c r="S56" s="14"/>
      <c r="T56" s="14"/>
      <c r="U56" s="7"/>
    </row>
    <row r="57" spans="1:21" ht="18.5" customHeight="1" thickBot="1" x14ac:dyDescent="0.25">
      <c r="A57" s="336"/>
      <c r="B57" s="238"/>
      <c r="C57" s="11" t="s">
        <v>91</v>
      </c>
      <c r="D57" s="13">
        <v>0.1</v>
      </c>
      <c r="E57" s="14"/>
      <c r="F57" s="14"/>
      <c r="G57" s="14"/>
      <c r="H57" s="14">
        <v>2.5</v>
      </c>
      <c r="I57" s="14"/>
      <c r="J57" s="14"/>
      <c r="K57" s="14"/>
      <c r="L57" s="14"/>
      <c r="M57" s="14"/>
      <c r="N57" s="14"/>
      <c r="O57" s="14"/>
      <c r="P57" s="14"/>
      <c r="Q57" s="14"/>
      <c r="R57" s="14"/>
      <c r="S57" s="14"/>
      <c r="T57" s="14"/>
      <c r="U57" s="7"/>
    </row>
    <row r="58" spans="1:21" ht="18.5" customHeight="1" thickBot="1" x14ac:dyDescent="0.25">
      <c r="A58" s="336"/>
      <c r="B58" s="338"/>
      <c r="C58" s="45" t="s">
        <v>127</v>
      </c>
      <c r="D58" s="46">
        <v>0.25</v>
      </c>
      <c r="E58" s="47"/>
      <c r="F58" s="50"/>
      <c r="G58" s="50"/>
      <c r="H58" s="50"/>
      <c r="I58" s="50"/>
      <c r="J58" s="50"/>
      <c r="K58" s="50"/>
      <c r="L58" s="50">
        <v>2.5</v>
      </c>
      <c r="M58" s="50"/>
      <c r="N58" s="50"/>
      <c r="O58" s="50"/>
      <c r="P58" s="50"/>
      <c r="Q58" s="50"/>
      <c r="R58" s="50"/>
      <c r="S58" s="50"/>
      <c r="T58" s="50"/>
      <c r="U58" s="36"/>
    </row>
    <row r="59" spans="1:21" ht="18.5" customHeight="1" thickBot="1" x14ac:dyDescent="0.25">
      <c r="A59" s="336"/>
      <c r="B59" s="244" t="s">
        <v>109</v>
      </c>
      <c r="C59" s="42" t="s">
        <v>25</v>
      </c>
      <c r="D59" s="25">
        <v>0.03</v>
      </c>
      <c r="E59" s="26"/>
      <c r="F59" s="49">
        <v>2.5</v>
      </c>
      <c r="G59" s="49"/>
      <c r="H59" s="49"/>
      <c r="I59" s="49"/>
      <c r="J59" s="49"/>
      <c r="K59" s="49"/>
      <c r="L59" s="49"/>
      <c r="M59" s="49"/>
      <c r="N59" s="49"/>
      <c r="O59" s="49"/>
      <c r="P59" s="49"/>
      <c r="Q59" s="49"/>
      <c r="R59" s="49"/>
      <c r="S59" s="49"/>
      <c r="T59" s="49"/>
      <c r="U59" s="35"/>
    </row>
    <row r="60" spans="1:21" ht="18.5" customHeight="1" thickBot="1" x14ac:dyDescent="0.25">
      <c r="A60" s="336"/>
      <c r="B60" s="238"/>
      <c r="C60" s="11" t="s">
        <v>92</v>
      </c>
      <c r="D60" s="13">
        <v>0.03</v>
      </c>
      <c r="E60" s="14"/>
      <c r="F60" s="14">
        <v>2.5</v>
      </c>
      <c r="G60" s="14"/>
      <c r="H60" s="14"/>
      <c r="I60" s="14"/>
      <c r="J60" s="14"/>
      <c r="K60" s="14"/>
      <c r="L60" s="14"/>
      <c r="M60" s="14"/>
      <c r="N60" s="14"/>
      <c r="O60" s="14"/>
      <c r="P60" s="14"/>
      <c r="Q60" s="14"/>
      <c r="R60" s="14"/>
      <c r="S60" s="14"/>
      <c r="T60" s="14"/>
      <c r="U60" s="7"/>
    </row>
    <row r="61" spans="1:21" ht="18.5" customHeight="1" thickBot="1" x14ac:dyDescent="0.25">
      <c r="A61" s="336"/>
      <c r="B61" s="238"/>
      <c r="C61" s="11" t="s">
        <v>93</v>
      </c>
      <c r="D61" s="13">
        <v>0.04</v>
      </c>
      <c r="E61" s="14"/>
      <c r="F61" s="14">
        <v>2.5</v>
      </c>
      <c r="G61" s="14"/>
      <c r="H61" s="14"/>
      <c r="I61" s="14"/>
      <c r="J61" s="14"/>
      <c r="K61" s="14"/>
      <c r="L61" s="14"/>
      <c r="M61" s="14"/>
      <c r="N61" s="14"/>
      <c r="O61" s="14"/>
      <c r="P61" s="14"/>
      <c r="Q61" s="14"/>
      <c r="R61" s="14"/>
      <c r="S61" s="14"/>
      <c r="T61" s="14"/>
      <c r="U61" s="7"/>
    </row>
    <row r="62" spans="1:21" ht="18.5" customHeight="1" thickBot="1" x14ac:dyDescent="0.25">
      <c r="A62" s="336"/>
      <c r="B62" s="238"/>
      <c r="C62" s="11" t="s">
        <v>91</v>
      </c>
      <c r="D62" s="13">
        <v>0.2</v>
      </c>
      <c r="E62" s="14"/>
      <c r="F62" s="14"/>
      <c r="G62" s="14"/>
      <c r="H62" s="14">
        <v>2.5</v>
      </c>
      <c r="I62" s="14"/>
      <c r="J62" s="14"/>
      <c r="K62" s="14"/>
      <c r="L62" s="14"/>
      <c r="M62" s="14"/>
      <c r="N62" s="14"/>
      <c r="O62" s="14"/>
      <c r="P62" s="14"/>
      <c r="Q62" s="14"/>
      <c r="R62" s="14"/>
      <c r="S62" s="14"/>
      <c r="T62" s="14"/>
      <c r="U62" s="7"/>
    </row>
    <row r="63" spans="1:21" ht="18.5" customHeight="1" thickBot="1" x14ac:dyDescent="0.25">
      <c r="A63" s="337"/>
      <c r="B63" s="338"/>
      <c r="C63" s="45" t="s">
        <v>127</v>
      </c>
      <c r="D63" s="46">
        <v>0.25</v>
      </c>
      <c r="E63" s="47"/>
      <c r="F63" s="50"/>
      <c r="G63" s="50"/>
      <c r="H63" s="50"/>
      <c r="I63" s="50"/>
      <c r="J63" s="50"/>
      <c r="K63" s="50"/>
      <c r="L63" s="50">
        <v>2.5</v>
      </c>
      <c r="M63" s="50"/>
      <c r="N63" s="50"/>
      <c r="O63" s="50"/>
      <c r="P63" s="50"/>
      <c r="Q63" s="50"/>
      <c r="R63" s="50"/>
      <c r="S63" s="50"/>
      <c r="T63" s="50"/>
      <c r="U63" s="36"/>
    </row>
    <row r="64" spans="1:21" ht="18.5" customHeight="1" thickTop="1" thickBot="1" x14ac:dyDescent="0.25">
      <c r="A64" s="339" t="s">
        <v>51</v>
      </c>
      <c r="B64" s="319" t="s">
        <v>110</v>
      </c>
      <c r="C64" s="42" t="s">
        <v>25</v>
      </c>
      <c r="D64" s="25">
        <v>0.03</v>
      </c>
      <c r="E64" s="26"/>
      <c r="F64" s="71">
        <v>2.5</v>
      </c>
      <c r="G64" s="71"/>
      <c r="H64" s="71"/>
      <c r="I64" s="71"/>
      <c r="J64" s="71"/>
      <c r="K64" s="71"/>
      <c r="L64" s="71"/>
      <c r="M64" s="71"/>
      <c r="N64" s="71"/>
      <c r="O64" s="71"/>
      <c r="P64" s="71"/>
      <c r="Q64" s="71"/>
      <c r="R64" s="71"/>
      <c r="S64" s="71"/>
      <c r="T64" s="71"/>
      <c r="U64" s="35"/>
    </row>
    <row r="65" spans="1:21" ht="18.5" customHeight="1" thickBot="1" x14ac:dyDescent="0.25">
      <c r="A65" s="340"/>
      <c r="B65" s="237"/>
      <c r="C65" s="11" t="s">
        <v>92</v>
      </c>
      <c r="D65" s="13">
        <v>0.03</v>
      </c>
      <c r="E65" s="14"/>
      <c r="F65" s="14">
        <v>2.5</v>
      </c>
      <c r="G65" s="14"/>
      <c r="H65" s="14"/>
      <c r="I65" s="14"/>
      <c r="J65" s="14"/>
      <c r="K65" s="14"/>
      <c r="L65" s="14"/>
      <c r="M65" s="14"/>
      <c r="N65" s="14"/>
      <c r="O65" s="14"/>
      <c r="P65" s="14"/>
      <c r="Q65" s="14"/>
      <c r="R65" s="14"/>
      <c r="S65" s="14"/>
      <c r="T65" s="14"/>
      <c r="U65" s="7"/>
    </row>
    <row r="66" spans="1:21" ht="18.5" customHeight="1" thickBot="1" x14ac:dyDescent="0.25">
      <c r="A66" s="340"/>
      <c r="B66" s="237"/>
      <c r="C66" s="11" t="s">
        <v>93</v>
      </c>
      <c r="D66" s="13">
        <v>0.04</v>
      </c>
      <c r="E66" s="14"/>
      <c r="F66" s="14">
        <v>2.5</v>
      </c>
      <c r="G66" s="14"/>
      <c r="H66" s="14"/>
      <c r="I66" s="14"/>
      <c r="J66" s="14"/>
      <c r="K66" s="14"/>
      <c r="L66" s="14"/>
      <c r="M66" s="14"/>
      <c r="N66" s="14"/>
      <c r="O66" s="14"/>
      <c r="P66" s="14"/>
      <c r="Q66" s="14"/>
      <c r="R66" s="14"/>
      <c r="S66" s="14"/>
      <c r="T66" s="14"/>
      <c r="U66" s="7"/>
    </row>
    <row r="67" spans="1:21" ht="18.5" customHeight="1" thickBot="1" x14ac:dyDescent="0.25">
      <c r="A67" s="340"/>
      <c r="B67" s="237"/>
      <c r="C67" s="11" t="s">
        <v>91</v>
      </c>
      <c r="D67" s="13">
        <v>0.1</v>
      </c>
      <c r="E67" s="14"/>
      <c r="F67" s="14"/>
      <c r="G67" s="14"/>
      <c r="H67" s="14">
        <v>2.5</v>
      </c>
      <c r="I67" s="14"/>
      <c r="J67" s="14"/>
      <c r="K67" s="14"/>
      <c r="L67" s="14"/>
      <c r="M67" s="14"/>
      <c r="N67" s="14"/>
      <c r="O67" s="14"/>
      <c r="P67" s="14"/>
      <c r="Q67" s="14"/>
      <c r="R67" s="14"/>
      <c r="S67" s="14"/>
      <c r="T67" s="14"/>
      <c r="U67" s="7"/>
    </row>
    <row r="68" spans="1:21" ht="18.5" customHeight="1" thickBot="1" x14ac:dyDescent="0.25">
      <c r="A68" s="340"/>
      <c r="B68" s="320"/>
      <c r="C68" s="45" t="s">
        <v>26</v>
      </c>
      <c r="D68" s="46">
        <v>0.3</v>
      </c>
      <c r="E68" s="47"/>
      <c r="F68" s="72"/>
      <c r="G68" s="72"/>
      <c r="H68" s="72"/>
      <c r="I68" s="72"/>
      <c r="J68" s="72"/>
      <c r="K68" s="72"/>
      <c r="L68" s="72"/>
      <c r="M68" s="72"/>
      <c r="N68" s="72">
        <v>2.5</v>
      </c>
      <c r="O68" s="72"/>
      <c r="P68" s="72"/>
      <c r="Q68" s="72"/>
      <c r="R68" s="72"/>
      <c r="S68" s="72"/>
      <c r="T68" s="72"/>
      <c r="U68" s="7"/>
    </row>
    <row r="69" spans="1:21" ht="18.5" customHeight="1" thickTop="1" thickBot="1" x14ac:dyDescent="0.25">
      <c r="A69" s="340"/>
      <c r="B69" s="321" t="s">
        <v>111</v>
      </c>
      <c r="C69" s="42" t="s">
        <v>25</v>
      </c>
      <c r="D69" s="25">
        <v>0.03</v>
      </c>
      <c r="E69" s="26"/>
      <c r="F69" s="71">
        <v>2.5</v>
      </c>
      <c r="G69" s="71"/>
      <c r="H69" s="71"/>
      <c r="I69" s="71"/>
      <c r="J69" s="71"/>
      <c r="K69" s="71"/>
      <c r="L69" s="71"/>
      <c r="M69" s="71"/>
      <c r="N69" s="71"/>
      <c r="O69" s="71"/>
      <c r="P69" s="71"/>
      <c r="Q69" s="71"/>
      <c r="R69" s="71"/>
      <c r="S69" s="71"/>
      <c r="T69" s="71"/>
      <c r="U69" s="7"/>
    </row>
    <row r="70" spans="1:21" ht="18.5" customHeight="1" thickBot="1" x14ac:dyDescent="0.25">
      <c r="A70" s="340"/>
      <c r="B70" s="322"/>
      <c r="C70" s="11" t="s">
        <v>92</v>
      </c>
      <c r="D70" s="13">
        <v>0.03</v>
      </c>
      <c r="E70" s="14"/>
      <c r="F70" s="14">
        <v>2.5</v>
      </c>
      <c r="G70" s="14"/>
      <c r="H70" s="14"/>
      <c r="I70" s="14"/>
      <c r="J70" s="14"/>
      <c r="K70" s="14"/>
      <c r="L70" s="14"/>
      <c r="M70" s="14"/>
      <c r="N70" s="14"/>
      <c r="O70" s="14"/>
      <c r="P70" s="14"/>
      <c r="Q70" s="14"/>
      <c r="R70" s="14"/>
      <c r="S70" s="14"/>
      <c r="T70" s="14"/>
      <c r="U70" s="7"/>
    </row>
    <row r="71" spans="1:21" ht="18.5" customHeight="1" thickBot="1" x14ac:dyDescent="0.25">
      <c r="A71" s="340"/>
      <c r="B71" s="322"/>
      <c r="C71" s="11" t="s">
        <v>93</v>
      </c>
      <c r="D71" s="13">
        <v>0.04</v>
      </c>
      <c r="E71" s="14"/>
      <c r="F71" s="14">
        <v>2.5</v>
      </c>
      <c r="G71" s="14"/>
      <c r="H71" s="14"/>
      <c r="I71" s="14"/>
      <c r="J71" s="14"/>
      <c r="K71" s="14"/>
      <c r="L71" s="14"/>
      <c r="M71" s="14"/>
      <c r="N71" s="14"/>
      <c r="O71" s="14"/>
      <c r="P71" s="14"/>
      <c r="Q71" s="14"/>
      <c r="R71" s="14"/>
      <c r="S71" s="14"/>
      <c r="T71" s="14"/>
      <c r="U71" s="7"/>
    </row>
    <row r="72" spans="1:21" ht="18.5" customHeight="1" thickBot="1" x14ac:dyDescent="0.25">
      <c r="A72" s="340"/>
      <c r="B72" s="322"/>
      <c r="C72" s="11" t="s">
        <v>91</v>
      </c>
      <c r="D72" s="13">
        <v>0.1</v>
      </c>
      <c r="E72" s="14"/>
      <c r="F72" s="14"/>
      <c r="G72" s="14"/>
      <c r="H72" s="14">
        <v>2.5</v>
      </c>
      <c r="I72" s="14"/>
      <c r="J72" s="14"/>
      <c r="K72" s="14"/>
      <c r="L72" s="14"/>
      <c r="M72" s="14"/>
      <c r="N72" s="14"/>
      <c r="O72" s="14"/>
      <c r="P72" s="14"/>
      <c r="Q72" s="14"/>
      <c r="R72" s="14"/>
      <c r="S72" s="14"/>
      <c r="T72" s="14"/>
      <c r="U72" s="7"/>
    </row>
    <row r="73" spans="1:21" ht="18.5" customHeight="1" thickBot="1" x14ac:dyDescent="0.25">
      <c r="A73" s="341"/>
      <c r="B73" s="323"/>
      <c r="C73" s="45" t="s">
        <v>26</v>
      </c>
      <c r="D73" s="46">
        <v>0.3</v>
      </c>
      <c r="E73" s="47"/>
      <c r="F73" s="72"/>
      <c r="G73" s="72"/>
      <c r="H73" s="72"/>
      <c r="I73" s="72"/>
      <c r="J73" s="72"/>
      <c r="K73" s="72"/>
      <c r="L73" s="72"/>
      <c r="M73" s="72"/>
      <c r="N73" s="72">
        <v>2.5</v>
      </c>
      <c r="O73" s="72"/>
      <c r="P73" s="72"/>
      <c r="Q73" s="72"/>
      <c r="R73" s="72"/>
      <c r="S73" s="72"/>
      <c r="T73" s="72"/>
      <c r="U73" s="36"/>
    </row>
    <row r="74" spans="1:21" ht="18.5" customHeight="1" thickTop="1" thickBot="1" x14ac:dyDescent="0.25">
      <c r="A74" s="330" t="s">
        <v>52</v>
      </c>
      <c r="B74" s="333" t="s">
        <v>112</v>
      </c>
      <c r="C74" s="42" t="s">
        <v>25</v>
      </c>
      <c r="D74" s="25">
        <v>0.03</v>
      </c>
      <c r="E74" s="26"/>
      <c r="F74" s="57">
        <v>2.5</v>
      </c>
      <c r="G74" s="57"/>
      <c r="H74" s="57"/>
      <c r="I74" s="57"/>
      <c r="J74" s="57"/>
      <c r="K74" s="57"/>
      <c r="L74" s="57"/>
      <c r="M74" s="57"/>
      <c r="N74" s="57"/>
      <c r="O74" s="57"/>
      <c r="P74" s="57"/>
      <c r="Q74" s="57"/>
      <c r="R74" s="57"/>
      <c r="S74" s="57"/>
      <c r="T74" s="57"/>
      <c r="U74" s="35"/>
    </row>
    <row r="75" spans="1:21" ht="18.5" customHeight="1" thickBot="1" x14ac:dyDescent="0.25">
      <c r="A75" s="331"/>
      <c r="B75" s="250"/>
      <c r="C75" s="11" t="s">
        <v>92</v>
      </c>
      <c r="D75" s="13">
        <v>0.03</v>
      </c>
      <c r="E75" s="14"/>
      <c r="F75" s="14">
        <v>2.5</v>
      </c>
      <c r="G75" s="14"/>
      <c r="H75" s="14"/>
      <c r="I75" s="14"/>
      <c r="J75" s="14"/>
      <c r="K75" s="14"/>
      <c r="L75" s="14"/>
      <c r="M75" s="14"/>
      <c r="N75" s="14"/>
      <c r="O75" s="14"/>
      <c r="P75" s="14"/>
      <c r="Q75" s="14"/>
      <c r="R75" s="14"/>
      <c r="S75" s="14"/>
      <c r="T75" s="14"/>
      <c r="U75" s="7"/>
    </row>
    <row r="76" spans="1:21" ht="18.5" customHeight="1" thickBot="1" x14ac:dyDescent="0.25">
      <c r="A76" s="331"/>
      <c r="B76" s="250"/>
      <c r="C76" s="11" t="s">
        <v>93</v>
      </c>
      <c r="D76" s="13">
        <v>0.04</v>
      </c>
      <c r="E76" s="14"/>
      <c r="F76" s="14">
        <v>2.5</v>
      </c>
      <c r="G76" s="14"/>
      <c r="H76" s="14"/>
      <c r="I76" s="14"/>
      <c r="J76" s="14"/>
      <c r="K76" s="14"/>
      <c r="L76" s="14"/>
      <c r="M76" s="14"/>
      <c r="N76" s="14"/>
      <c r="O76" s="14"/>
      <c r="P76" s="14"/>
      <c r="Q76" s="14"/>
      <c r="R76" s="14"/>
      <c r="S76" s="14"/>
      <c r="T76" s="14"/>
      <c r="U76" s="7"/>
    </row>
    <row r="77" spans="1:21" ht="18.5" customHeight="1" thickBot="1" x14ac:dyDescent="0.25">
      <c r="A77" s="331"/>
      <c r="B77" s="250"/>
      <c r="C77" s="11" t="s">
        <v>94</v>
      </c>
      <c r="D77" s="13">
        <v>0.4</v>
      </c>
      <c r="E77" s="14"/>
      <c r="F77" s="14"/>
      <c r="G77" s="14"/>
      <c r="H77" s="14"/>
      <c r="I77" s="14">
        <v>2.5</v>
      </c>
      <c r="J77" s="14"/>
      <c r="K77" s="14"/>
      <c r="L77" s="14"/>
      <c r="M77" s="14"/>
      <c r="N77" s="14"/>
      <c r="O77" s="14"/>
      <c r="P77" s="14"/>
      <c r="Q77" s="14"/>
      <c r="R77" s="14"/>
      <c r="S77" s="14"/>
      <c r="T77" s="14"/>
      <c r="U77" s="7"/>
    </row>
    <row r="78" spans="1:21" ht="18.5" customHeight="1" thickBot="1" x14ac:dyDescent="0.25">
      <c r="A78" s="331"/>
      <c r="B78" s="334"/>
      <c r="C78" s="45" t="s">
        <v>127</v>
      </c>
      <c r="D78" s="46">
        <v>0.3</v>
      </c>
      <c r="E78" s="47"/>
      <c r="F78" s="58"/>
      <c r="G78" s="58"/>
      <c r="H78" s="58"/>
      <c r="I78" s="58"/>
      <c r="J78" s="58"/>
      <c r="K78" s="58"/>
      <c r="L78" s="58">
        <v>2.5</v>
      </c>
      <c r="M78" s="58"/>
      <c r="N78" s="58"/>
      <c r="O78" s="58"/>
      <c r="P78" s="58"/>
      <c r="Q78" s="58"/>
      <c r="R78" s="58"/>
      <c r="S78" s="58"/>
      <c r="T78" s="58"/>
      <c r="U78" s="7"/>
    </row>
    <row r="79" spans="1:21" ht="18.5" customHeight="1" thickBot="1" x14ac:dyDescent="0.25">
      <c r="A79" s="331"/>
      <c r="B79" s="333" t="s">
        <v>113</v>
      </c>
      <c r="C79" s="42" t="s">
        <v>25</v>
      </c>
      <c r="D79" s="25">
        <v>0.03</v>
      </c>
      <c r="E79" s="26"/>
      <c r="F79" s="57">
        <v>2.5</v>
      </c>
      <c r="G79" s="57"/>
      <c r="H79" s="57"/>
      <c r="I79" s="57"/>
      <c r="J79" s="57"/>
      <c r="K79" s="57"/>
      <c r="L79" s="57"/>
      <c r="M79" s="57"/>
      <c r="N79" s="57"/>
      <c r="O79" s="57"/>
      <c r="P79" s="57"/>
      <c r="Q79" s="57"/>
      <c r="R79" s="57"/>
      <c r="S79" s="57"/>
      <c r="T79" s="57"/>
      <c r="U79" s="7"/>
    </row>
    <row r="80" spans="1:21" ht="18.5" customHeight="1" thickBot="1" x14ac:dyDescent="0.25">
      <c r="A80" s="331"/>
      <c r="B80" s="250"/>
      <c r="C80" s="11" t="s">
        <v>92</v>
      </c>
      <c r="D80" s="13">
        <v>0.03</v>
      </c>
      <c r="E80" s="14"/>
      <c r="F80" s="14">
        <v>2.5</v>
      </c>
      <c r="G80" s="14"/>
      <c r="H80" s="14"/>
      <c r="I80" s="14"/>
      <c r="J80" s="14"/>
      <c r="K80" s="14"/>
      <c r="L80" s="14"/>
      <c r="M80" s="14"/>
      <c r="N80" s="14"/>
      <c r="O80" s="14"/>
      <c r="P80" s="14"/>
      <c r="Q80" s="14"/>
      <c r="R80" s="14"/>
      <c r="S80" s="14"/>
      <c r="T80" s="14"/>
      <c r="U80" s="7"/>
    </row>
    <row r="81" spans="1:21" ht="18.5" customHeight="1" thickBot="1" x14ac:dyDescent="0.25">
      <c r="A81" s="331"/>
      <c r="B81" s="250"/>
      <c r="C81" s="11" t="s">
        <v>93</v>
      </c>
      <c r="D81" s="13">
        <v>0.04</v>
      </c>
      <c r="E81" s="14"/>
      <c r="F81" s="14">
        <v>2.5</v>
      </c>
      <c r="G81" s="14"/>
      <c r="H81" s="14"/>
      <c r="I81" s="14"/>
      <c r="J81" s="14"/>
      <c r="K81" s="14"/>
      <c r="L81" s="14"/>
      <c r="M81" s="14"/>
      <c r="N81" s="14"/>
      <c r="O81" s="14"/>
      <c r="P81" s="14"/>
      <c r="Q81" s="14"/>
      <c r="R81" s="14"/>
      <c r="S81" s="14"/>
      <c r="T81" s="14"/>
      <c r="U81" s="7"/>
    </row>
    <row r="82" spans="1:21" ht="18.5" customHeight="1" thickBot="1" x14ac:dyDescent="0.25">
      <c r="A82" s="331"/>
      <c r="B82" s="250"/>
      <c r="C82" s="11" t="s">
        <v>94</v>
      </c>
      <c r="D82" s="13">
        <v>0.4</v>
      </c>
      <c r="E82" s="14"/>
      <c r="F82" s="14"/>
      <c r="G82" s="14"/>
      <c r="H82" s="14"/>
      <c r="I82" s="14">
        <v>2.5</v>
      </c>
      <c r="J82" s="14"/>
      <c r="K82" s="14"/>
      <c r="L82" s="14"/>
      <c r="M82" s="14"/>
      <c r="N82" s="14"/>
      <c r="O82" s="14"/>
      <c r="P82" s="14"/>
      <c r="Q82" s="14"/>
      <c r="R82" s="14"/>
      <c r="S82" s="14"/>
      <c r="T82" s="14"/>
      <c r="U82" s="7"/>
    </row>
    <row r="83" spans="1:21" ht="18.5" customHeight="1" thickBot="1" x14ac:dyDescent="0.25">
      <c r="A83" s="332"/>
      <c r="B83" s="334"/>
      <c r="C83" s="180" t="s">
        <v>127</v>
      </c>
      <c r="D83" s="181">
        <v>0.3</v>
      </c>
      <c r="E83" s="182"/>
      <c r="F83" s="182"/>
      <c r="G83" s="182"/>
      <c r="H83" s="182"/>
      <c r="I83" s="182"/>
      <c r="J83" s="182"/>
      <c r="K83" s="182"/>
      <c r="L83" s="182">
        <v>2.5</v>
      </c>
      <c r="M83" s="182"/>
      <c r="N83" s="182"/>
      <c r="O83" s="182"/>
      <c r="P83" s="182"/>
      <c r="Q83" s="182"/>
      <c r="R83" s="182"/>
      <c r="S83" s="182"/>
      <c r="T83" s="182"/>
      <c r="U83" s="7"/>
    </row>
    <row r="84" spans="1:21" ht="18.5" customHeight="1" thickTop="1" thickBot="1" x14ac:dyDescent="0.25">
      <c r="A84" s="342" t="s">
        <v>53</v>
      </c>
      <c r="B84" s="342" t="s">
        <v>114</v>
      </c>
      <c r="C84" s="66" t="s">
        <v>132</v>
      </c>
      <c r="D84" s="67">
        <v>0.4</v>
      </c>
      <c r="E84" s="79">
        <v>2.5</v>
      </c>
      <c r="F84" s="79"/>
      <c r="G84" s="158"/>
      <c r="H84" s="79"/>
      <c r="I84" s="79"/>
      <c r="J84" s="79"/>
      <c r="K84" s="79"/>
      <c r="L84" s="79"/>
      <c r="M84" s="79"/>
      <c r="N84" s="79"/>
      <c r="O84" s="79"/>
      <c r="P84" s="79"/>
      <c r="Q84" s="79"/>
      <c r="R84" s="79"/>
      <c r="S84" s="79"/>
      <c r="T84" s="79"/>
      <c r="U84" s="7"/>
    </row>
    <row r="85" spans="1:21" ht="18.5" customHeight="1" thickBot="1" x14ac:dyDescent="0.25">
      <c r="A85" s="343"/>
      <c r="B85" s="343"/>
      <c r="C85" s="11" t="s">
        <v>95</v>
      </c>
      <c r="D85" s="13">
        <v>0.2</v>
      </c>
      <c r="E85" s="14"/>
      <c r="F85" s="14"/>
      <c r="G85" s="155">
        <v>2.5</v>
      </c>
      <c r="H85" s="14"/>
      <c r="I85" s="14"/>
      <c r="J85" s="14"/>
      <c r="K85" s="14"/>
      <c r="L85" s="14"/>
      <c r="M85" s="14"/>
      <c r="N85" s="14"/>
      <c r="O85" s="14"/>
      <c r="P85" s="14"/>
      <c r="Q85" s="14"/>
      <c r="R85" s="14"/>
      <c r="S85" s="14"/>
      <c r="T85" s="14"/>
      <c r="U85" s="7"/>
    </row>
    <row r="86" spans="1:21" ht="18.5" customHeight="1" thickBot="1" x14ac:dyDescent="0.25">
      <c r="A86" s="343"/>
      <c r="B86" s="343"/>
      <c r="C86" s="64" t="s">
        <v>30</v>
      </c>
      <c r="D86" s="60">
        <v>0.2</v>
      </c>
      <c r="E86" s="48"/>
      <c r="F86" s="48"/>
      <c r="G86" s="48"/>
      <c r="H86" s="48"/>
      <c r="I86" s="48"/>
      <c r="J86" s="48">
        <v>2.5</v>
      </c>
      <c r="K86" s="48"/>
      <c r="L86" s="48"/>
      <c r="M86" s="156"/>
      <c r="N86" s="48"/>
      <c r="O86" s="48"/>
      <c r="P86" s="48"/>
      <c r="Q86" s="48"/>
      <c r="R86" s="48"/>
      <c r="S86" s="48"/>
      <c r="T86" s="48"/>
      <c r="U86" s="7"/>
    </row>
    <row r="87" spans="1:21" ht="18.5" customHeight="1" thickBot="1" x14ac:dyDescent="0.25">
      <c r="A87" s="343"/>
      <c r="B87" s="343"/>
      <c r="C87" s="64" t="s">
        <v>98</v>
      </c>
      <c r="D87" s="60">
        <v>0.2</v>
      </c>
      <c r="E87" s="48"/>
      <c r="F87" s="48"/>
      <c r="G87" s="48"/>
      <c r="H87" s="48"/>
      <c r="I87" s="48"/>
      <c r="J87" s="48"/>
      <c r="K87" s="48"/>
      <c r="L87" s="48"/>
      <c r="M87" s="48"/>
      <c r="N87" s="48"/>
      <c r="O87" s="48">
        <v>2.5</v>
      </c>
      <c r="P87" s="48"/>
      <c r="Q87" s="48"/>
      <c r="R87" s="48"/>
      <c r="S87" s="48"/>
      <c r="T87" s="48"/>
      <c r="U87" s="7"/>
    </row>
    <row r="88" spans="1:21" ht="18.5" customHeight="1" thickBot="1" x14ac:dyDescent="0.25">
      <c r="A88" s="343"/>
      <c r="B88" s="343"/>
      <c r="C88" s="64" t="s">
        <v>74</v>
      </c>
      <c r="D88" s="60">
        <v>0.1</v>
      </c>
      <c r="E88" s="48"/>
      <c r="F88" s="48"/>
      <c r="G88" s="48"/>
      <c r="H88" s="48"/>
      <c r="I88" s="48"/>
      <c r="J88" s="48"/>
      <c r="K88" s="48"/>
      <c r="L88" s="48"/>
      <c r="M88" s="48"/>
      <c r="N88" s="48"/>
      <c r="O88" s="48"/>
      <c r="P88" s="156">
        <v>3.5</v>
      </c>
      <c r="Q88" s="48"/>
      <c r="R88" s="48"/>
      <c r="S88" s="48"/>
      <c r="T88" s="48"/>
      <c r="U88" s="7"/>
    </row>
    <row r="89" spans="1:21" ht="18.5" customHeight="1" thickBot="1" x14ac:dyDescent="0.25">
      <c r="A89" s="343"/>
      <c r="B89" s="343"/>
      <c r="C89" s="64" t="s">
        <v>76</v>
      </c>
      <c r="D89" s="60">
        <v>0.1</v>
      </c>
      <c r="E89" s="48"/>
      <c r="F89" s="48"/>
      <c r="G89" s="48"/>
      <c r="H89" s="48"/>
      <c r="I89" s="48"/>
      <c r="J89" s="48"/>
      <c r="K89" s="48"/>
      <c r="L89" s="48"/>
      <c r="M89" s="48"/>
      <c r="N89" s="48"/>
      <c r="O89" s="48"/>
      <c r="P89" s="48"/>
      <c r="Q89" s="156">
        <v>3.5</v>
      </c>
      <c r="R89" s="48"/>
      <c r="S89" s="48"/>
      <c r="T89" s="48"/>
      <c r="U89" s="7"/>
    </row>
    <row r="90" spans="1:21" ht="18.5" customHeight="1" thickBot="1" x14ac:dyDescent="0.25">
      <c r="A90" s="343"/>
      <c r="B90" s="343"/>
      <c r="C90" s="64" t="s">
        <v>27</v>
      </c>
      <c r="D90" s="60">
        <v>0.1</v>
      </c>
      <c r="E90" s="48"/>
      <c r="F90" s="48"/>
      <c r="G90" s="48"/>
      <c r="H90" s="48"/>
      <c r="I90" s="48"/>
      <c r="J90" s="48"/>
      <c r="K90" s="48"/>
      <c r="L90" s="48"/>
      <c r="M90" s="48"/>
      <c r="N90" s="48"/>
      <c r="O90" s="48"/>
      <c r="P90" s="48"/>
      <c r="Q90" s="48"/>
      <c r="R90" s="156">
        <v>3.5</v>
      </c>
      <c r="S90" s="48"/>
      <c r="T90" s="48"/>
      <c r="U90" s="7"/>
    </row>
    <row r="91" spans="1:21" ht="18.5" customHeight="1" thickBot="1" x14ac:dyDescent="0.25">
      <c r="A91" s="343"/>
      <c r="B91" s="343"/>
      <c r="C91" s="64" t="s">
        <v>29</v>
      </c>
      <c r="D91" s="60">
        <v>0.1</v>
      </c>
      <c r="E91" s="48"/>
      <c r="F91" s="48"/>
      <c r="G91" s="48"/>
      <c r="H91" s="48"/>
      <c r="I91" s="48"/>
      <c r="J91" s="48"/>
      <c r="K91" s="48"/>
      <c r="L91" s="48"/>
      <c r="M91" s="48"/>
      <c r="N91" s="48"/>
      <c r="O91" s="48"/>
      <c r="P91" s="48"/>
      <c r="Q91" s="48"/>
      <c r="R91" s="48"/>
      <c r="S91" s="156">
        <v>3.5</v>
      </c>
      <c r="T91" s="48"/>
      <c r="U91" s="7"/>
    </row>
    <row r="92" spans="1:21" ht="18.5" customHeight="1" thickBot="1" x14ac:dyDescent="0.25">
      <c r="A92" s="344"/>
      <c r="B92" s="344"/>
      <c r="C92" s="180" t="s">
        <v>28</v>
      </c>
      <c r="D92" s="181">
        <v>0.1</v>
      </c>
      <c r="E92" s="182"/>
      <c r="F92" s="182"/>
      <c r="G92" s="182"/>
      <c r="H92" s="182"/>
      <c r="I92" s="182"/>
      <c r="J92" s="182"/>
      <c r="K92" s="182"/>
      <c r="L92" s="182"/>
      <c r="M92" s="182"/>
      <c r="N92" s="182"/>
      <c r="O92" s="182"/>
      <c r="P92" s="182"/>
      <c r="Q92" s="182"/>
      <c r="R92" s="182"/>
      <c r="S92" s="182"/>
      <c r="T92" s="183">
        <v>3.5</v>
      </c>
      <c r="U92" s="7"/>
    </row>
    <row r="93" spans="1:21" ht="18.5" customHeight="1" thickTop="1" thickBot="1" x14ac:dyDescent="0.25">
      <c r="A93" s="319" t="s">
        <v>54</v>
      </c>
      <c r="B93" s="319" t="s">
        <v>115</v>
      </c>
      <c r="C93" s="66" t="s">
        <v>95</v>
      </c>
      <c r="D93" s="67">
        <v>0.06</v>
      </c>
      <c r="E93" s="79"/>
      <c r="F93" s="79"/>
      <c r="G93" s="158">
        <v>2.5</v>
      </c>
      <c r="H93" s="79"/>
      <c r="I93" s="79"/>
      <c r="J93" s="79"/>
      <c r="K93" s="79"/>
      <c r="L93" s="79"/>
      <c r="M93" s="79"/>
      <c r="N93" s="79"/>
      <c r="O93" s="79"/>
      <c r="P93" s="79"/>
      <c r="Q93" s="79"/>
      <c r="R93" s="79"/>
      <c r="S93" s="79"/>
      <c r="T93" s="79"/>
      <c r="U93" s="7"/>
    </row>
    <row r="94" spans="1:21" ht="18.5" customHeight="1" thickBot="1" x14ac:dyDescent="0.25">
      <c r="A94" s="237"/>
      <c r="B94" s="237"/>
      <c r="C94" s="11" t="s">
        <v>96</v>
      </c>
      <c r="D94" s="13">
        <v>7.0000000000000007E-2</v>
      </c>
      <c r="E94" s="14"/>
      <c r="F94" s="14"/>
      <c r="G94" s="155">
        <v>2.5</v>
      </c>
      <c r="H94" s="14"/>
      <c r="I94" s="14"/>
      <c r="J94" s="14"/>
      <c r="K94" s="14"/>
      <c r="L94" s="14"/>
      <c r="M94" s="14"/>
      <c r="N94" s="14"/>
      <c r="O94" s="14"/>
      <c r="P94" s="14"/>
      <c r="Q94" s="14"/>
      <c r="R94" s="14"/>
      <c r="S94" s="14"/>
      <c r="T94" s="14"/>
      <c r="U94" s="7"/>
    </row>
    <row r="95" spans="1:21" ht="18.5" customHeight="1" thickBot="1" x14ac:dyDescent="0.25">
      <c r="A95" s="237"/>
      <c r="B95" s="237"/>
      <c r="C95" s="64" t="s">
        <v>97</v>
      </c>
      <c r="D95" s="60">
        <v>7.0000000000000007E-2</v>
      </c>
      <c r="E95" s="48"/>
      <c r="F95" s="48"/>
      <c r="G95" s="156">
        <v>2.5</v>
      </c>
      <c r="H95" s="48"/>
      <c r="I95" s="14"/>
      <c r="J95" s="14"/>
      <c r="K95" s="14"/>
      <c r="L95" s="14"/>
      <c r="M95" s="14"/>
      <c r="N95" s="14"/>
      <c r="O95" s="14"/>
      <c r="P95" s="14"/>
      <c r="Q95" s="14"/>
      <c r="R95" s="14"/>
      <c r="S95" s="14"/>
      <c r="T95" s="14"/>
      <c r="U95" s="7"/>
    </row>
    <row r="96" spans="1:21" ht="18.5" customHeight="1" thickBot="1" x14ac:dyDescent="0.25">
      <c r="A96" s="359"/>
      <c r="B96" s="359"/>
      <c r="C96" s="64" t="s">
        <v>75</v>
      </c>
      <c r="D96" s="60">
        <v>0.2</v>
      </c>
      <c r="E96" s="48"/>
      <c r="F96" s="48"/>
      <c r="G96" s="48"/>
      <c r="H96" s="48"/>
      <c r="I96" s="48"/>
      <c r="J96" s="48"/>
      <c r="K96" s="48"/>
      <c r="L96" s="48"/>
      <c r="M96" s="156">
        <v>2.5</v>
      </c>
      <c r="N96" s="48"/>
      <c r="O96" s="48"/>
      <c r="P96" s="48"/>
      <c r="Q96" s="48"/>
      <c r="R96" s="48"/>
      <c r="S96" s="48"/>
      <c r="T96" s="48"/>
      <c r="U96" s="7"/>
    </row>
    <row r="97" spans="1:21" ht="18.5" customHeight="1" thickBot="1" x14ac:dyDescent="0.25">
      <c r="A97" s="359"/>
      <c r="B97" s="359"/>
      <c r="C97" s="64" t="s">
        <v>98</v>
      </c>
      <c r="D97" s="60">
        <v>0.2</v>
      </c>
      <c r="E97" s="48"/>
      <c r="F97" s="48"/>
      <c r="G97" s="48"/>
      <c r="H97" s="48"/>
      <c r="I97" s="48"/>
      <c r="J97" s="48"/>
      <c r="K97" s="48"/>
      <c r="L97" s="48"/>
      <c r="M97" s="48"/>
      <c r="N97" s="48"/>
      <c r="O97" s="48">
        <v>2.5</v>
      </c>
      <c r="P97" s="48"/>
      <c r="Q97" s="48"/>
      <c r="R97" s="48"/>
      <c r="S97" s="48"/>
      <c r="T97" s="48"/>
      <c r="U97" s="7"/>
    </row>
    <row r="98" spans="1:21" ht="18.5" customHeight="1" thickBot="1" x14ac:dyDescent="0.25">
      <c r="A98" s="359"/>
      <c r="B98" s="359"/>
      <c r="C98" s="64" t="s">
        <v>74</v>
      </c>
      <c r="D98" s="60">
        <v>0.1</v>
      </c>
      <c r="E98" s="48"/>
      <c r="F98" s="48"/>
      <c r="G98" s="48"/>
      <c r="H98" s="48"/>
      <c r="I98" s="48"/>
      <c r="J98" s="48"/>
      <c r="K98" s="48"/>
      <c r="L98" s="48"/>
      <c r="M98" s="48"/>
      <c r="N98" s="48"/>
      <c r="O98" s="48"/>
      <c r="P98" s="156">
        <v>3.5</v>
      </c>
      <c r="Q98" s="48"/>
      <c r="R98" s="48"/>
      <c r="S98" s="48"/>
      <c r="T98" s="48"/>
      <c r="U98" s="7"/>
    </row>
    <row r="99" spans="1:21" ht="18.5" customHeight="1" thickBot="1" x14ac:dyDescent="0.25">
      <c r="A99" s="359"/>
      <c r="B99" s="359"/>
      <c r="C99" s="64" t="s">
        <v>76</v>
      </c>
      <c r="D99" s="60">
        <v>0.1</v>
      </c>
      <c r="E99" s="48"/>
      <c r="F99" s="48"/>
      <c r="G99" s="48"/>
      <c r="H99" s="48"/>
      <c r="I99" s="48"/>
      <c r="J99" s="48"/>
      <c r="K99" s="48"/>
      <c r="L99" s="48"/>
      <c r="M99" s="48"/>
      <c r="N99" s="48"/>
      <c r="O99" s="48"/>
      <c r="P99" s="48"/>
      <c r="Q99" s="156">
        <v>3.5</v>
      </c>
      <c r="R99" s="48"/>
      <c r="S99" s="48"/>
      <c r="T99" s="48"/>
      <c r="U99" s="7"/>
    </row>
    <row r="100" spans="1:21" ht="18.5" customHeight="1" thickBot="1" x14ac:dyDescent="0.25">
      <c r="A100" s="359"/>
      <c r="B100" s="359"/>
      <c r="C100" s="64" t="s">
        <v>27</v>
      </c>
      <c r="D100" s="60">
        <v>0.1</v>
      </c>
      <c r="E100" s="48"/>
      <c r="F100" s="48"/>
      <c r="G100" s="48"/>
      <c r="H100" s="48"/>
      <c r="I100" s="48"/>
      <c r="J100" s="48"/>
      <c r="K100" s="48"/>
      <c r="L100" s="48"/>
      <c r="M100" s="48"/>
      <c r="N100" s="48"/>
      <c r="O100" s="48"/>
      <c r="P100" s="48"/>
      <c r="Q100" s="48"/>
      <c r="R100" s="156">
        <v>3.5</v>
      </c>
      <c r="S100" s="48"/>
      <c r="T100" s="48"/>
      <c r="U100" s="7"/>
    </row>
    <row r="101" spans="1:21" ht="18.5" customHeight="1" thickBot="1" x14ac:dyDescent="0.25">
      <c r="A101" s="359"/>
      <c r="B101" s="359"/>
      <c r="C101" s="64" t="s">
        <v>29</v>
      </c>
      <c r="D101" s="60">
        <v>0.1</v>
      </c>
      <c r="E101" s="48"/>
      <c r="F101" s="48"/>
      <c r="G101" s="48"/>
      <c r="H101" s="48"/>
      <c r="I101" s="48"/>
      <c r="J101" s="48"/>
      <c r="K101" s="48"/>
      <c r="L101" s="48"/>
      <c r="M101" s="48"/>
      <c r="N101" s="48"/>
      <c r="O101" s="48"/>
      <c r="P101" s="48"/>
      <c r="Q101" s="48"/>
      <c r="R101" s="48"/>
      <c r="S101" s="156">
        <v>3.5</v>
      </c>
      <c r="T101" s="48"/>
      <c r="U101" s="7"/>
    </row>
    <row r="102" spans="1:21" ht="18.5" customHeight="1" thickBot="1" x14ac:dyDescent="0.25">
      <c r="A102" s="320"/>
      <c r="B102" s="320"/>
      <c r="C102" s="76" t="s">
        <v>28</v>
      </c>
      <c r="D102" s="77">
        <v>0.1</v>
      </c>
      <c r="E102" s="78"/>
      <c r="F102" s="78"/>
      <c r="G102" s="78"/>
      <c r="H102" s="78"/>
      <c r="I102" s="78"/>
      <c r="J102" s="78"/>
      <c r="K102" s="78"/>
      <c r="L102" s="78"/>
      <c r="M102" s="78"/>
      <c r="N102" s="78"/>
      <c r="O102" s="78"/>
      <c r="P102" s="78"/>
      <c r="Q102" s="78"/>
      <c r="R102" s="78"/>
      <c r="S102" s="78"/>
      <c r="T102" s="157">
        <v>3.5</v>
      </c>
      <c r="U102" s="7"/>
    </row>
    <row r="103" spans="1:21" ht="18.5" customHeight="1" thickTop="1" thickBot="1" x14ac:dyDescent="0.25">
      <c r="A103" s="241" t="s">
        <v>55</v>
      </c>
      <c r="B103" s="241" t="s">
        <v>116</v>
      </c>
      <c r="C103" s="73" t="s">
        <v>95</v>
      </c>
      <c r="D103" s="74">
        <v>0.06</v>
      </c>
      <c r="E103" s="75"/>
      <c r="F103" s="75"/>
      <c r="G103" s="154">
        <v>2.5</v>
      </c>
      <c r="H103" s="75"/>
      <c r="I103" s="75"/>
      <c r="J103" s="75"/>
      <c r="K103" s="75"/>
      <c r="L103" s="75"/>
      <c r="M103" s="75"/>
      <c r="N103" s="75"/>
      <c r="O103" s="75"/>
      <c r="P103" s="75"/>
      <c r="Q103" s="75"/>
      <c r="R103" s="75"/>
      <c r="S103" s="75"/>
      <c r="T103" s="75"/>
      <c r="U103" s="7"/>
    </row>
    <row r="104" spans="1:21" ht="18.5" customHeight="1" thickBot="1" x14ac:dyDescent="0.25">
      <c r="A104" s="216"/>
      <c r="B104" s="216"/>
      <c r="C104" s="11" t="s">
        <v>96</v>
      </c>
      <c r="D104" s="13">
        <v>7.0000000000000007E-2</v>
      </c>
      <c r="E104" s="14"/>
      <c r="F104" s="14"/>
      <c r="G104" s="155">
        <v>2.5</v>
      </c>
      <c r="H104" s="14"/>
      <c r="I104" s="14"/>
      <c r="J104" s="14"/>
      <c r="K104" s="14"/>
      <c r="L104" s="14"/>
      <c r="M104" s="14"/>
      <c r="N104" s="14"/>
      <c r="O104" s="14"/>
      <c r="P104" s="14"/>
      <c r="Q104" s="14"/>
      <c r="R104" s="14"/>
      <c r="S104" s="14"/>
      <c r="T104" s="14"/>
      <c r="U104" s="7"/>
    </row>
    <row r="105" spans="1:21" ht="18.5" customHeight="1" thickBot="1" x14ac:dyDescent="0.25">
      <c r="A105" s="216"/>
      <c r="B105" s="216"/>
      <c r="C105" s="64" t="s">
        <v>97</v>
      </c>
      <c r="D105" s="60">
        <v>7.0000000000000007E-2</v>
      </c>
      <c r="E105" s="48"/>
      <c r="F105" s="48"/>
      <c r="G105" s="156">
        <v>2.5</v>
      </c>
      <c r="H105" s="48"/>
      <c r="I105" s="14"/>
      <c r="J105" s="14"/>
      <c r="K105" s="14"/>
      <c r="L105" s="14"/>
      <c r="M105" s="14"/>
      <c r="N105" s="14"/>
      <c r="O105" s="14"/>
      <c r="P105" s="14"/>
      <c r="Q105" s="14"/>
      <c r="R105" s="14"/>
      <c r="S105" s="14"/>
      <c r="T105" s="14"/>
      <c r="U105" s="7"/>
    </row>
    <row r="106" spans="1:21" ht="18.5" customHeight="1" thickBot="1" x14ac:dyDescent="0.25">
      <c r="A106" s="239"/>
      <c r="B106" s="239"/>
      <c r="C106" s="64" t="s">
        <v>30</v>
      </c>
      <c r="D106" s="60">
        <v>0.2</v>
      </c>
      <c r="E106" s="48"/>
      <c r="F106" s="48"/>
      <c r="G106" s="48"/>
      <c r="H106" s="48"/>
      <c r="I106" s="48"/>
      <c r="J106" s="167">
        <v>2.5</v>
      </c>
      <c r="K106" s="156"/>
      <c r="L106" s="48"/>
      <c r="M106" s="48"/>
      <c r="N106" s="48"/>
      <c r="O106" s="48"/>
      <c r="P106" s="48"/>
      <c r="Q106" s="48"/>
      <c r="R106" s="48"/>
      <c r="S106" s="48"/>
      <c r="T106" s="48"/>
      <c r="U106" s="7"/>
    </row>
    <row r="107" spans="1:21" ht="18.5" customHeight="1" thickBot="1" x14ac:dyDescent="0.25">
      <c r="A107" s="239"/>
      <c r="B107" s="239"/>
      <c r="C107" s="64" t="s">
        <v>75</v>
      </c>
      <c r="D107" s="60">
        <v>0.2</v>
      </c>
      <c r="E107" s="48"/>
      <c r="F107" s="48"/>
      <c r="G107" s="48"/>
      <c r="H107" s="48"/>
      <c r="I107" s="48"/>
      <c r="J107" s="48"/>
      <c r="K107" s="48"/>
      <c r="L107" s="48"/>
      <c r="M107" s="156">
        <v>2.5</v>
      </c>
      <c r="N107" s="48"/>
      <c r="O107" s="48"/>
      <c r="P107" s="48"/>
      <c r="Q107" s="48"/>
      <c r="R107" s="48"/>
      <c r="S107" s="48"/>
      <c r="T107" s="48"/>
      <c r="U107" s="7"/>
    </row>
    <row r="108" spans="1:21" ht="18.5" customHeight="1" thickBot="1" x14ac:dyDescent="0.25">
      <c r="A108" s="239"/>
      <c r="B108" s="239"/>
      <c r="C108" s="64" t="s">
        <v>98</v>
      </c>
      <c r="D108" s="60">
        <v>0.2</v>
      </c>
      <c r="E108" s="48"/>
      <c r="F108" s="48"/>
      <c r="G108" s="48"/>
      <c r="H108" s="48"/>
      <c r="I108" s="48"/>
      <c r="J108" s="48"/>
      <c r="K108" s="48"/>
      <c r="L108" s="48"/>
      <c r="M108" s="48"/>
      <c r="N108" s="48"/>
      <c r="O108" s="48">
        <v>2.5</v>
      </c>
      <c r="P108" s="48"/>
      <c r="Q108" s="48"/>
      <c r="R108" s="48"/>
      <c r="S108" s="48"/>
      <c r="T108" s="48"/>
      <c r="U108" s="7"/>
    </row>
    <row r="109" spans="1:21" ht="18.5" customHeight="1" thickBot="1" x14ac:dyDescent="0.25">
      <c r="A109" s="239"/>
      <c r="B109" s="239"/>
      <c r="C109" s="64" t="s">
        <v>74</v>
      </c>
      <c r="D109" s="60">
        <v>0.1</v>
      </c>
      <c r="E109" s="48"/>
      <c r="F109" s="48"/>
      <c r="G109" s="48"/>
      <c r="H109" s="48"/>
      <c r="I109" s="48"/>
      <c r="J109" s="48"/>
      <c r="K109" s="48"/>
      <c r="L109" s="48"/>
      <c r="M109" s="48"/>
      <c r="N109" s="48"/>
      <c r="O109" s="48"/>
      <c r="P109" s="156">
        <v>3.5</v>
      </c>
      <c r="Q109" s="48"/>
      <c r="R109" s="48"/>
      <c r="S109" s="48"/>
      <c r="T109" s="48"/>
      <c r="U109" s="7"/>
    </row>
    <row r="110" spans="1:21" ht="18.5" customHeight="1" thickBot="1" x14ac:dyDescent="0.25">
      <c r="A110" s="239"/>
      <c r="B110" s="239"/>
      <c r="C110" s="64" t="s">
        <v>76</v>
      </c>
      <c r="D110" s="60">
        <v>0.1</v>
      </c>
      <c r="E110" s="48"/>
      <c r="F110" s="48"/>
      <c r="G110" s="48"/>
      <c r="H110" s="48"/>
      <c r="I110" s="48"/>
      <c r="J110" s="48"/>
      <c r="K110" s="48"/>
      <c r="L110" s="48"/>
      <c r="M110" s="48"/>
      <c r="N110" s="48"/>
      <c r="O110" s="48"/>
      <c r="P110" s="48"/>
      <c r="Q110" s="156">
        <v>3.5</v>
      </c>
      <c r="R110" s="48"/>
      <c r="S110" s="48"/>
      <c r="T110" s="48"/>
      <c r="U110" s="7"/>
    </row>
    <row r="111" spans="1:21" ht="18.5" customHeight="1" thickBot="1" x14ac:dyDescent="0.25">
      <c r="A111" s="239"/>
      <c r="B111" s="239"/>
      <c r="C111" s="64" t="s">
        <v>27</v>
      </c>
      <c r="D111" s="60">
        <v>0.1</v>
      </c>
      <c r="E111" s="48"/>
      <c r="F111" s="48"/>
      <c r="G111" s="48"/>
      <c r="H111" s="48"/>
      <c r="I111" s="48"/>
      <c r="J111" s="48"/>
      <c r="K111" s="48"/>
      <c r="L111" s="48"/>
      <c r="M111" s="48"/>
      <c r="N111" s="48"/>
      <c r="O111" s="48"/>
      <c r="P111" s="48"/>
      <c r="Q111" s="48"/>
      <c r="R111" s="156">
        <v>3.5</v>
      </c>
      <c r="S111" s="48"/>
      <c r="T111" s="48"/>
      <c r="U111" s="7"/>
    </row>
    <row r="112" spans="1:21" ht="18.5" customHeight="1" thickBot="1" x14ac:dyDescent="0.25">
      <c r="A112" s="239"/>
      <c r="B112" s="239"/>
      <c r="C112" s="64" t="s">
        <v>29</v>
      </c>
      <c r="D112" s="60">
        <v>0.1</v>
      </c>
      <c r="E112" s="48"/>
      <c r="F112" s="48"/>
      <c r="G112" s="48"/>
      <c r="H112" s="48"/>
      <c r="I112" s="48"/>
      <c r="J112" s="48"/>
      <c r="K112" s="48"/>
      <c r="L112" s="48"/>
      <c r="M112" s="48"/>
      <c r="N112" s="48"/>
      <c r="O112" s="48"/>
      <c r="P112" s="48"/>
      <c r="Q112" s="48"/>
      <c r="R112" s="48"/>
      <c r="S112" s="156">
        <v>3.5</v>
      </c>
      <c r="T112" s="48"/>
      <c r="U112" s="7"/>
    </row>
    <row r="113" spans="1:21" ht="18.5" customHeight="1" thickBot="1" x14ac:dyDescent="0.25">
      <c r="A113" s="303"/>
      <c r="B113" s="303"/>
      <c r="C113" s="76" t="s">
        <v>28</v>
      </c>
      <c r="D113" s="77">
        <v>0.1</v>
      </c>
      <c r="E113" s="78"/>
      <c r="F113" s="78"/>
      <c r="G113" s="78"/>
      <c r="H113" s="78"/>
      <c r="I113" s="78"/>
      <c r="J113" s="78"/>
      <c r="K113" s="78"/>
      <c r="L113" s="78"/>
      <c r="M113" s="78"/>
      <c r="N113" s="78"/>
      <c r="O113" s="78"/>
      <c r="P113" s="78"/>
      <c r="Q113" s="78"/>
      <c r="R113" s="78"/>
      <c r="S113" s="78"/>
      <c r="T113" s="157">
        <v>3.5</v>
      </c>
      <c r="U113" s="7"/>
    </row>
    <row r="114" spans="1:21" ht="18.5" customHeight="1" thickTop="1" thickBot="1" x14ac:dyDescent="0.25">
      <c r="A114" s="308" t="s">
        <v>65</v>
      </c>
      <c r="B114" s="311" t="s">
        <v>117</v>
      </c>
      <c r="C114" s="38" t="s">
        <v>131</v>
      </c>
      <c r="D114" s="39">
        <v>0.06</v>
      </c>
      <c r="E114" s="40"/>
      <c r="F114" s="40"/>
      <c r="G114" s="40">
        <v>3.5</v>
      </c>
      <c r="H114" s="40"/>
      <c r="I114" s="40"/>
      <c r="J114" s="40"/>
      <c r="K114" s="40"/>
      <c r="L114" s="40"/>
      <c r="M114" s="40"/>
      <c r="N114" s="40"/>
      <c r="O114" s="40"/>
      <c r="P114" s="40"/>
      <c r="Q114" s="40"/>
      <c r="R114" s="40"/>
      <c r="S114" s="40"/>
      <c r="T114" s="40"/>
      <c r="U114" s="7"/>
    </row>
    <row r="115" spans="1:21" ht="18.5" customHeight="1" thickBot="1" x14ac:dyDescent="0.25">
      <c r="A115" s="309"/>
      <c r="B115" s="309"/>
      <c r="C115" s="11" t="s">
        <v>95</v>
      </c>
      <c r="D115" s="13">
        <v>7.0000000000000007E-2</v>
      </c>
      <c r="E115" s="14"/>
      <c r="F115" s="14"/>
      <c r="G115" s="155">
        <v>3.5</v>
      </c>
      <c r="H115" s="14"/>
      <c r="I115" s="14"/>
      <c r="J115" s="14"/>
      <c r="K115" s="14"/>
      <c r="L115" s="14"/>
      <c r="M115" s="14"/>
      <c r="N115" s="14"/>
      <c r="O115" s="14"/>
      <c r="P115" s="14"/>
      <c r="Q115" s="14"/>
      <c r="R115" s="14"/>
      <c r="S115" s="14"/>
      <c r="T115" s="14"/>
      <c r="U115" s="7"/>
    </row>
    <row r="116" spans="1:21" ht="18.5" customHeight="1" thickBot="1" x14ac:dyDescent="0.25">
      <c r="A116" s="309"/>
      <c r="B116" s="309"/>
      <c r="C116" s="11" t="s">
        <v>96</v>
      </c>
      <c r="D116" s="13">
        <v>7.0000000000000007E-2</v>
      </c>
      <c r="E116" s="14"/>
      <c r="F116" s="14"/>
      <c r="G116" s="155">
        <v>3.5</v>
      </c>
      <c r="H116" s="14"/>
      <c r="I116" s="14"/>
      <c r="J116" s="14"/>
      <c r="K116" s="14"/>
      <c r="L116" s="14"/>
      <c r="M116" s="14"/>
      <c r="N116" s="14"/>
      <c r="O116" s="14"/>
      <c r="P116" s="14"/>
      <c r="Q116" s="14"/>
      <c r="R116" s="14"/>
      <c r="S116" s="14"/>
      <c r="T116" s="14"/>
      <c r="U116" s="7"/>
    </row>
    <row r="117" spans="1:21" ht="18.5" customHeight="1" thickBot="1" x14ac:dyDescent="0.25">
      <c r="A117" s="309"/>
      <c r="B117" s="309"/>
      <c r="C117" s="64" t="s">
        <v>135</v>
      </c>
      <c r="D117" s="13">
        <v>0.3</v>
      </c>
      <c r="E117" s="48"/>
      <c r="F117" s="48"/>
      <c r="G117" s="48"/>
      <c r="H117" s="48"/>
      <c r="I117" s="48"/>
      <c r="J117" s="48"/>
      <c r="K117" s="48">
        <v>2.5</v>
      </c>
      <c r="L117" s="48"/>
      <c r="M117" s="48"/>
      <c r="N117" s="48"/>
      <c r="O117" s="48"/>
      <c r="P117" s="48"/>
      <c r="Q117" s="48"/>
      <c r="R117" s="48"/>
      <c r="S117" s="48"/>
      <c r="T117" s="48"/>
      <c r="U117" s="7"/>
    </row>
    <row r="118" spans="1:21" ht="18.5" customHeight="1" thickBot="1" x14ac:dyDescent="0.25">
      <c r="A118" s="309"/>
      <c r="B118" s="309"/>
      <c r="C118" s="64" t="s">
        <v>75</v>
      </c>
      <c r="D118" s="13">
        <v>0.3</v>
      </c>
      <c r="E118" s="48"/>
      <c r="F118" s="48"/>
      <c r="G118" s="48"/>
      <c r="H118" s="48"/>
      <c r="I118" s="48"/>
      <c r="J118" s="48"/>
      <c r="K118" s="48"/>
      <c r="L118" s="48"/>
      <c r="M118" s="48">
        <v>2.5</v>
      </c>
      <c r="N118" s="48"/>
      <c r="O118" s="48"/>
      <c r="P118" s="48"/>
      <c r="Q118" s="48"/>
      <c r="R118" s="48"/>
      <c r="S118" s="48"/>
      <c r="T118" s="48"/>
      <c r="U118" s="7"/>
    </row>
    <row r="119" spans="1:21" ht="18.5" customHeight="1" thickBot="1" x14ac:dyDescent="0.25">
      <c r="A119" s="309"/>
      <c r="B119" s="309"/>
      <c r="C119" s="64" t="s">
        <v>74</v>
      </c>
      <c r="D119" s="13">
        <v>0.2</v>
      </c>
      <c r="E119" s="48"/>
      <c r="F119" s="48"/>
      <c r="G119" s="48"/>
      <c r="H119" s="48"/>
      <c r="I119" s="48"/>
      <c r="J119" s="48"/>
      <c r="K119" s="48"/>
      <c r="L119" s="48"/>
      <c r="M119" s="48"/>
      <c r="N119" s="48"/>
      <c r="O119" s="48"/>
      <c r="P119" s="48">
        <v>3.5</v>
      </c>
      <c r="Q119" s="48"/>
      <c r="R119" s="48"/>
      <c r="S119" s="48"/>
      <c r="T119" s="48"/>
      <c r="U119" s="7"/>
    </row>
    <row r="120" spans="1:21" ht="18.5" customHeight="1" thickBot="1" x14ac:dyDescent="0.25">
      <c r="A120" s="309"/>
      <c r="B120" s="309"/>
      <c r="C120" s="64" t="s">
        <v>76</v>
      </c>
      <c r="D120" s="67">
        <v>0.2</v>
      </c>
      <c r="E120" s="48"/>
      <c r="F120" s="48"/>
      <c r="G120" s="48"/>
      <c r="H120" s="48"/>
      <c r="I120" s="48"/>
      <c r="J120" s="48"/>
      <c r="K120" s="48"/>
      <c r="L120" s="48"/>
      <c r="M120" s="48"/>
      <c r="N120" s="48"/>
      <c r="O120" s="48"/>
      <c r="P120" s="48"/>
      <c r="Q120" s="48">
        <v>3.5</v>
      </c>
      <c r="R120" s="48"/>
      <c r="S120" s="48"/>
      <c r="T120" s="48"/>
      <c r="U120" s="7"/>
    </row>
    <row r="121" spans="1:21" ht="18.5" customHeight="1" thickBot="1" x14ac:dyDescent="0.25">
      <c r="A121" s="309"/>
      <c r="B121" s="309"/>
      <c r="C121" s="64" t="s">
        <v>27</v>
      </c>
      <c r="D121" s="67">
        <v>0.2</v>
      </c>
      <c r="E121" s="48"/>
      <c r="F121" s="48"/>
      <c r="G121" s="48"/>
      <c r="H121" s="48"/>
      <c r="I121" s="48"/>
      <c r="J121" s="48"/>
      <c r="K121" s="48"/>
      <c r="L121" s="48"/>
      <c r="M121" s="48"/>
      <c r="N121" s="48"/>
      <c r="O121" s="48"/>
      <c r="P121" s="48"/>
      <c r="Q121" s="48"/>
      <c r="R121" s="48">
        <v>3.5</v>
      </c>
      <c r="S121" s="48"/>
      <c r="T121" s="48"/>
      <c r="U121" s="7"/>
    </row>
    <row r="122" spans="1:21" ht="18.5" customHeight="1" thickBot="1" x14ac:dyDescent="0.25">
      <c r="A122" s="309"/>
      <c r="B122" s="309"/>
      <c r="C122" s="64" t="s">
        <v>29</v>
      </c>
      <c r="D122" s="67">
        <v>0.2</v>
      </c>
      <c r="E122" s="48"/>
      <c r="F122" s="48"/>
      <c r="G122" s="48"/>
      <c r="H122" s="48"/>
      <c r="I122" s="48"/>
      <c r="J122" s="48"/>
      <c r="K122" s="48"/>
      <c r="L122" s="48"/>
      <c r="M122" s="48"/>
      <c r="N122" s="48"/>
      <c r="O122" s="48"/>
      <c r="P122" s="48"/>
      <c r="Q122" s="48"/>
      <c r="R122" s="48"/>
      <c r="S122" s="48">
        <v>3.5</v>
      </c>
      <c r="T122" s="48"/>
      <c r="U122" s="7"/>
    </row>
    <row r="123" spans="1:21" ht="18.5" customHeight="1" thickBot="1" x14ac:dyDescent="0.25">
      <c r="A123" s="309"/>
      <c r="B123" s="310"/>
      <c r="C123" s="43" t="s">
        <v>21</v>
      </c>
      <c r="D123" s="39">
        <v>0.2</v>
      </c>
      <c r="E123" s="44"/>
      <c r="F123" s="44"/>
      <c r="G123" s="44"/>
      <c r="H123" s="44"/>
      <c r="I123" s="44"/>
      <c r="J123" s="44"/>
      <c r="K123" s="44"/>
      <c r="L123" s="44"/>
      <c r="M123" s="44"/>
      <c r="N123" s="44"/>
      <c r="O123" s="44"/>
      <c r="P123" s="44"/>
      <c r="Q123" s="44"/>
      <c r="R123" s="44"/>
      <c r="S123" s="44"/>
      <c r="T123" s="44">
        <v>3.5</v>
      </c>
      <c r="U123" s="7"/>
    </row>
    <row r="124" spans="1:21" ht="18.5" customHeight="1" thickTop="1" thickBot="1" x14ac:dyDescent="0.25">
      <c r="A124" s="309"/>
      <c r="B124" s="311" t="s">
        <v>118</v>
      </c>
      <c r="C124" s="38" t="s">
        <v>131</v>
      </c>
      <c r="D124" s="39">
        <v>0.06</v>
      </c>
      <c r="E124" s="40"/>
      <c r="F124" s="40"/>
      <c r="G124" s="40">
        <v>3.5</v>
      </c>
      <c r="H124" s="40"/>
      <c r="I124" s="40"/>
      <c r="J124" s="40"/>
      <c r="K124" s="40"/>
      <c r="L124" s="40"/>
      <c r="M124" s="40"/>
      <c r="N124" s="40"/>
      <c r="O124" s="40"/>
      <c r="P124" s="40"/>
      <c r="Q124" s="40"/>
      <c r="R124" s="40"/>
      <c r="S124" s="40"/>
      <c r="T124" s="40"/>
      <c r="U124" s="7"/>
    </row>
    <row r="125" spans="1:21" ht="18.5" customHeight="1" thickBot="1" x14ac:dyDescent="0.25">
      <c r="A125" s="309"/>
      <c r="B125" s="309"/>
      <c r="C125" s="11" t="s">
        <v>96</v>
      </c>
      <c r="D125" s="13">
        <v>7.0000000000000007E-2</v>
      </c>
      <c r="E125" s="14"/>
      <c r="F125" s="14"/>
      <c r="G125" s="155">
        <v>3.5</v>
      </c>
      <c r="H125" s="14"/>
      <c r="I125" s="14"/>
      <c r="J125" s="14"/>
      <c r="K125" s="14"/>
      <c r="L125" s="14"/>
      <c r="M125" s="14"/>
      <c r="N125" s="14"/>
      <c r="O125" s="14"/>
      <c r="P125" s="14"/>
      <c r="Q125" s="14"/>
      <c r="R125" s="14"/>
      <c r="S125" s="14"/>
      <c r="T125" s="14"/>
      <c r="U125" s="7"/>
    </row>
    <row r="126" spans="1:21" ht="18.5" customHeight="1" thickBot="1" x14ac:dyDescent="0.25">
      <c r="A126" s="309"/>
      <c r="B126" s="309"/>
      <c r="C126" s="11" t="s">
        <v>97</v>
      </c>
      <c r="D126" s="13">
        <v>7.0000000000000007E-2</v>
      </c>
      <c r="E126" s="14"/>
      <c r="F126" s="14"/>
      <c r="G126" s="155">
        <v>3.5</v>
      </c>
      <c r="H126" s="14"/>
      <c r="I126" s="14"/>
      <c r="J126" s="14"/>
      <c r="K126" s="14"/>
      <c r="L126" s="14"/>
      <c r="M126" s="14"/>
      <c r="N126" s="14"/>
      <c r="O126" s="14"/>
      <c r="P126" s="14"/>
      <c r="Q126" s="14"/>
      <c r="R126" s="14"/>
      <c r="S126" s="14"/>
      <c r="T126" s="14"/>
      <c r="U126" s="7"/>
    </row>
    <row r="127" spans="1:21" ht="18.5" customHeight="1" thickBot="1" x14ac:dyDescent="0.25">
      <c r="A127" s="309"/>
      <c r="B127" s="309"/>
      <c r="C127" s="64" t="s">
        <v>135</v>
      </c>
      <c r="D127" s="13">
        <v>0.3</v>
      </c>
      <c r="E127" s="48"/>
      <c r="F127" s="48"/>
      <c r="G127" s="48"/>
      <c r="H127" s="48"/>
      <c r="I127" s="48"/>
      <c r="J127" s="48"/>
      <c r="K127" s="48">
        <v>2.5</v>
      </c>
      <c r="L127" s="48"/>
      <c r="M127" s="48"/>
      <c r="N127" s="48"/>
      <c r="O127" s="48"/>
      <c r="P127" s="48"/>
      <c r="Q127" s="48"/>
      <c r="R127" s="48"/>
      <c r="S127" s="48"/>
      <c r="T127" s="48"/>
      <c r="U127" s="7"/>
    </row>
    <row r="128" spans="1:21" ht="18.5" customHeight="1" thickBot="1" x14ac:dyDescent="0.25">
      <c r="A128" s="309"/>
      <c r="B128" s="309"/>
      <c r="C128" s="64" t="s">
        <v>75</v>
      </c>
      <c r="D128" s="13">
        <v>0.3</v>
      </c>
      <c r="E128" s="48"/>
      <c r="F128" s="48"/>
      <c r="G128" s="48"/>
      <c r="H128" s="48"/>
      <c r="I128" s="48"/>
      <c r="J128" s="48"/>
      <c r="K128" s="48"/>
      <c r="L128" s="48"/>
      <c r="M128" s="48">
        <v>2.5</v>
      </c>
      <c r="N128" s="48"/>
      <c r="O128" s="48"/>
      <c r="P128" s="48"/>
      <c r="Q128" s="48"/>
      <c r="R128" s="48"/>
      <c r="S128" s="48"/>
      <c r="T128" s="48"/>
      <c r="U128" s="7"/>
    </row>
    <row r="129" spans="1:21" ht="18.5" customHeight="1" thickBot="1" x14ac:dyDescent="0.25">
      <c r="A129" s="309"/>
      <c r="B129" s="309"/>
      <c r="C129" s="64" t="s">
        <v>74</v>
      </c>
      <c r="D129" s="13">
        <v>0.2</v>
      </c>
      <c r="E129" s="48"/>
      <c r="F129" s="48"/>
      <c r="G129" s="48"/>
      <c r="H129" s="48"/>
      <c r="I129" s="48"/>
      <c r="J129" s="48"/>
      <c r="K129" s="48"/>
      <c r="L129" s="48"/>
      <c r="M129" s="48"/>
      <c r="N129" s="48"/>
      <c r="O129" s="48"/>
      <c r="P129" s="48">
        <v>3.5</v>
      </c>
      <c r="Q129" s="48"/>
      <c r="R129" s="48"/>
      <c r="S129" s="48"/>
      <c r="T129" s="48"/>
      <c r="U129" s="7"/>
    </row>
    <row r="130" spans="1:21" ht="18.5" customHeight="1" thickBot="1" x14ac:dyDescent="0.25">
      <c r="A130" s="309"/>
      <c r="B130" s="309"/>
      <c r="C130" s="64" t="s">
        <v>99</v>
      </c>
      <c r="D130" s="67">
        <v>0.2</v>
      </c>
      <c r="E130" s="48"/>
      <c r="F130" s="48"/>
      <c r="G130" s="48"/>
      <c r="H130" s="48"/>
      <c r="I130" s="48"/>
      <c r="J130" s="48"/>
      <c r="K130" s="48"/>
      <c r="L130" s="48"/>
      <c r="M130" s="48"/>
      <c r="N130" s="48"/>
      <c r="O130" s="48"/>
      <c r="P130" s="48"/>
      <c r="Q130" s="48"/>
      <c r="R130" s="48"/>
      <c r="S130" s="48"/>
      <c r="T130" s="48"/>
      <c r="U130" s="7"/>
    </row>
    <row r="131" spans="1:21" ht="18.5" customHeight="1" thickBot="1" x14ac:dyDescent="0.25">
      <c r="A131" s="309"/>
      <c r="B131" s="309"/>
      <c r="C131" s="64" t="s">
        <v>27</v>
      </c>
      <c r="D131" s="67">
        <v>0.2</v>
      </c>
      <c r="E131" s="48"/>
      <c r="F131" s="48"/>
      <c r="G131" s="48"/>
      <c r="H131" s="48"/>
      <c r="I131" s="48"/>
      <c r="J131" s="48"/>
      <c r="K131" s="48"/>
      <c r="L131" s="48"/>
      <c r="M131" s="48"/>
      <c r="N131" s="48"/>
      <c r="O131" s="48"/>
      <c r="P131" s="48"/>
      <c r="Q131" s="48"/>
      <c r="R131" s="48">
        <v>3.5</v>
      </c>
      <c r="S131" s="48"/>
      <c r="T131" s="48"/>
      <c r="U131" s="7"/>
    </row>
    <row r="132" spans="1:21" ht="18.5" customHeight="1" thickBot="1" x14ac:dyDescent="0.25">
      <c r="A132" s="309"/>
      <c r="B132" s="309"/>
      <c r="C132" s="64" t="s">
        <v>29</v>
      </c>
      <c r="D132" s="67">
        <v>0.2</v>
      </c>
      <c r="E132" s="48"/>
      <c r="F132" s="48"/>
      <c r="G132" s="48"/>
      <c r="H132" s="48"/>
      <c r="I132" s="48"/>
      <c r="J132" s="48"/>
      <c r="K132" s="48"/>
      <c r="L132" s="48"/>
      <c r="M132" s="48"/>
      <c r="N132" s="48"/>
      <c r="O132" s="48"/>
      <c r="P132" s="48"/>
      <c r="Q132" s="48"/>
      <c r="R132" s="48"/>
      <c r="S132" s="48">
        <v>3.5</v>
      </c>
      <c r="T132" s="48"/>
      <c r="U132" s="7"/>
    </row>
    <row r="133" spans="1:21" ht="18.5" customHeight="1" thickBot="1" x14ac:dyDescent="0.25">
      <c r="A133" s="310"/>
      <c r="B133" s="310"/>
      <c r="C133" s="43" t="s">
        <v>21</v>
      </c>
      <c r="D133" s="39">
        <v>0.2</v>
      </c>
      <c r="E133" s="44"/>
      <c r="F133" s="44"/>
      <c r="G133" s="44"/>
      <c r="H133" s="44"/>
      <c r="I133" s="44"/>
      <c r="J133" s="44"/>
      <c r="K133" s="44"/>
      <c r="L133" s="44"/>
      <c r="M133" s="44"/>
      <c r="N133" s="44"/>
      <c r="O133" s="44"/>
      <c r="P133" s="44"/>
      <c r="Q133" s="44"/>
      <c r="R133" s="44"/>
      <c r="S133" s="44"/>
      <c r="T133" s="44">
        <v>3.5</v>
      </c>
      <c r="U133" s="7"/>
    </row>
    <row r="134" spans="1:21" ht="18.5" customHeight="1" thickTop="1" thickBot="1" x14ac:dyDescent="0.25">
      <c r="A134" s="312" t="s">
        <v>66</v>
      </c>
      <c r="B134" s="314" t="s">
        <v>119</v>
      </c>
      <c r="C134" s="38" t="s">
        <v>131</v>
      </c>
      <c r="D134" s="39">
        <v>0.06</v>
      </c>
      <c r="E134" s="40"/>
      <c r="F134" s="40"/>
      <c r="G134" s="40">
        <v>3.5</v>
      </c>
      <c r="H134" s="40"/>
      <c r="I134" s="40"/>
      <c r="J134" s="40"/>
      <c r="K134" s="40"/>
      <c r="L134" s="40"/>
      <c r="M134" s="40"/>
      <c r="N134" s="40"/>
      <c r="O134" s="40"/>
      <c r="P134" s="40"/>
      <c r="Q134" s="40"/>
      <c r="R134" s="40"/>
      <c r="S134" s="40"/>
      <c r="T134" s="40"/>
      <c r="U134" s="7"/>
    </row>
    <row r="135" spans="1:21" ht="18.5" customHeight="1" thickBot="1" x14ac:dyDescent="0.25">
      <c r="A135" s="226"/>
      <c r="B135" s="215"/>
      <c r="C135" s="11" t="s">
        <v>96</v>
      </c>
      <c r="D135" s="13">
        <v>7.0000000000000007E-2</v>
      </c>
      <c r="E135" s="14"/>
      <c r="F135" s="14"/>
      <c r="G135" s="155">
        <v>3.5</v>
      </c>
      <c r="H135" s="14"/>
      <c r="I135" s="14"/>
      <c r="J135" s="14"/>
      <c r="K135" s="14"/>
      <c r="L135" s="14"/>
      <c r="M135" s="14"/>
      <c r="N135" s="14"/>
      <c r="O135" s="14"/>
      <c r="P135" s="14"/>
      <c r="Q135" s="14"/>
      <c r="R135" s="14"/>
      <c r="S135" s="14"/>
      <c r="T135" s="14"/>
      <c r="U135" s="7"/>
    </row>
    <row r="136" spans="1:21" ht="18.5" customHeight="1" thickBot="1" x14ac:dyDescent="0.25">
      <c r="A136" s="226"/>
      <c r="B136" s="215"/>
      <c r="C136" s="11" t="s">
        <v>97</v>
      </c>
      <c r="D136" s="13">
        <v>7.0000000000000007E-2</v>
      </c>
      <c r="E136" s="14"/>
      <c r="F136" s="14"/>
      <c r="G136" s="155">
        <v>3.5</v>
      </c>
      <c r="H136" s="14"/>
      <c r="I136" s="14"/>
      <c r="J136" s="14"/>
      <c r="K136" s="14"/>
      <c r="L136" s="14"/>
      <c r="M136" s="14"/>
      <c r="N136" s="14"/>
      <c r="O136" s="14"/>
      <c r="P136" s="14"/>
      <c r="Q136" s="14"/>
      <c r="R136" s="14"/>
      <c r="S136" s="14"/>
      <c r="T136" s="14"/>
      <c r="U136" s="7"/>
    </row>
    <row r="137" spans="1:21" ht="18.5" customHeight="1" thickBot="1" x14ac:dyDescent="0.25">
      <c r="A137" s="226"/>
      <c r="B137" s="215"/>
      <c r="C137" s="64" t="s">
        <v>135</v>
      </c>
      <c r="D137" s="13">
        <v>0.3</v>
      </c>
      <c r="E137" s="48"/>
      <c r="F137" s="48"/>
      <c r="G137" s="48"/>
      <c r="H137" s="48"/>
      <c r="I137" s="48"/>
      <c r="J137" s="48"/>
      <c r="K137" s="48">
        <v>2.5</v>
      </c>
      <c r="L137" s="48"/>
      <c r="M137" s="48"/>
      <c r="N137" s="48"/>
      <c r="O137" s="48"/>
      <c r="P137" s="48"/>
      <c r="Q137" s="48"/>
      <c r="R137" s="48"/>
      <c r="S137" s="48"/>
      <c r="T137" s="48"/>
      <c r="U137" s="7"/>
    </row>
    <row r="138" spans="1:21" ht="18.5" customHeight="1" thickBot="1" x14ac:dyDescent="0.25">
      <c r="A138" s="226"/>
      <c r="B138" s="215"/>
      <c r="C138" s="64" t="s">
        <v>75</v>
      </c>
      <c r="D138" s="13">
        <v>0.3</v>
      </c>
      <c r="E138" s="48"/>
      <c r="F138" s="48"/>
      <c r="G138" s="48"/>
      <c r="H138" s="48"/>
      <c r="I138" s="48"/>
      <c r="J138" s="48"/>
      <c r="K138" s="48"/>
      <c r="L138" s="48"/>
      <c r="M138" s="48">
        <v>2.5</v>
      </c>
      <c r="N138" s="48"/>
      <c r="O138" s="48"/>
      <c r="P138" s="48"/>
      <c r="Q138" s="48"/>
      <c r="R138" s="48"/>
      <c r="S138" s="48"/>
      <c r="T138" s="48"/>
      <c r="U138" s="7"/>
    </row>
    <row r="139" spans="1:21" ht="18.5" customHeight="1" thickBot="1" x14ac:dyDescent="0.25">
      <c r="A139" s="226"/>
      <c r="B139" s="215"/>
      <c r="C139" s="64" t="s">
        <v>74</v>
      </c>
      <c r="D139" s="13">
        <v>0.2</v>
      </c>
      <c r="E139" s="48"/>
      <c r="F139" s="48"/>
      <c r="G139" s="48"/>
      <c r="H139" s="48"/>
      <c r="I139" s="48"/>
      <c r="J139" s="48"/>
      <c r="K139" s="48"/>
      <c r="L139" s="48"/>
      <c r="M139" s="48"/>
      <c r="N139" s="48"/>
      <c r="O139" s="48"/>
      <c r="P139" s="48">
        <v>3.5</v>
      </c>
      <c r="Q139" s="48"/>
      <c r="R139" s="48"/>
      <c r="S139" s="48"/>
      <c r="T139" s="48"/>
      <c r="U139" s="7"/>
    </row>
    <row r="140" spans="1:21" ht="18.5" customHeight="1" thickBot="1" x14ac:dyDescent="0.25">
      <c r="A140" s="226"/>
      <c r="B140" s="315"/>
      <c r="C140" s="64" t="s">
        <v>76</v>
      </c>
      <c r="D140" s="67">
        <v>0.2</v>
      </c>
      <c r="E140" s="48"/>
      <c r="F140" s="48"/>
      <c r="G140" s="48"/>
      <c r="H140" s="48"/>
      <c r="I140" s="48"/>
      <c r="J140" s="48"/>
      <c r="K140" s="48"/>
      <c r="L140" s="48"/>
      <c r="M140" s="48"/>
      <c r="N140" s="48"/>
      <c r="O140" s="48"/>
      <c r="P140" s="48"/>
      <c r="Q140" s="48">
        <v>3.5</v>
      </c>
      <c r="R140" s="48"/>
      <c r="S140" s="48"/>
      <c r="T140" s="48"/>
      <c r="U140" s="7"/>
    </row>
    <row r="141" spans="1:21" ht="18.5" customHeight="1" thickBot="1" x14ac:dyDescent="0.25">
      <c r="A141" s="226"/>
      <c r="B141" s="315"/>
      <c r="C141" s="64" t="s">
        <v>27</v>
      </c>
      <c r="D141" s="67">
        <v>0.2</v>
      </c>
      <c r="E141" s="48"/>
      <c r="F141" s="48"/>
      <c r="G141" s="48"/>
      <c r="H141" s="48"/>
      <c r="I141" s="48"/>
      <c r="J141" s="48"/>
      <c r="K141" s="48"/>
      <c r="L141" s="48"/>
      <c r="M141" s="48"/>
      <c r="N141" s="48"/>
      <c r="O141" s="48"/>
      <c r="P141" s="48"/>
      <c r="Q141" s="48"/>
      <c r="R141" s="48">
        <v>3.5</v>
      </c>
      <c r="S141" s="48"/>
      <c r="T141" s="48"/>
      <c r="U141" s="7"/>
    </row>
    <row r="142" spans="1:21" ht="18.5" customHeight="1" thickBot="1" x14ac:dyDescent="0.25">
      <c r="A142" s="226"/>
      <c r="B142" s="315"/>
      <c r="C142" s="64" t="s">
        <v>29</v>
      </c>
      <c r="D142" s="67">
        <v>0.2</v>
      </c>
      <c r="E142" s="48"/>
      <c r="F142" s="48"/>
      <c r="G142" s="48"/>
      <c r="H142" s="48"/>
      <c r="I142" s="48"/>
      <c r="J142" s="48"/>
      <c r="K142" s="48"/>
      <c r="L142" s="48"/>
      <c r="M142" s="48"/>
      <c r="N142" s="48"/>
      <c r="O142" s="48"/>
      <c r="P142" s="48"/>
      <c r="Q142" s="48"/>
      <c r="R142" s="48"/>
      <c r="S142" s="48">
        <v>3.5</v>
      </c>
      <c r="T142" s="48"/>
      <c r="U142" s="7"/>
    </row>
    <row r="143" spans="1:21" ht="18.5" customHeight="1" thickBot="1" x14ac:dyDescent="0.25">
      <c r="A143" s="226"/>
      <c r="B143" s="316"/>
      <c r="C143" s="43" t="s">
        <v>21</v>
      </c>
      <c r="D143" s="39">
        <v>0.2</v>
      </c>
      <c r="E143" s="44"/>
      <c r="F143" s="44"/>
      <c r="G143" s="44"/>
      <c r="H143" s="44"/>
      <c r="I143" s="44"/>
      <c r="J143" s="44"/>
      <c r="K143" s="44"/>
      <c r="L143" s="44"/>
      <c r="M143" s="44"/>
      <c r="N143" s="44"/>
      <c r="O143" s="44"/>
      <c r="P143" s="44"/>
      <c r="Q143" s="44"/>
      <c r="R143" s="44"/>
      <c r="S143" s="44"/>
      <c r="T143" s="44">
        <v>3.5</v>
      </c>
      <c r="U143" s="7"/>
    </row>
    <row r="144" spans="1:21" ht="18.5" customHeight="1" thickBot="1" x14ac:dyDescent="0.25">
      <c r="A144" s="226"/>
      <c r="B144" s="314" t="s">
        <v>120</v>
      </c>
      <c r="C144" s="38" t="s">
        <v>131</v>
      </c>
      <c r="D144" s="39">
        <v>0.06</v>
      </c>
      <c r="E144" s="40"/>
      <c r="F144" s="40"/>
      <c r="G144" s="40">
        <v>3.5</v>
      </c>
      <c r="H144" s="40"/>
      <c r="I144" s="40"/>
      <c r="J144" s="40"/>
      <c r="K144" s="40"/>
      <c r="L144" s="40"/>
      <c r="M144" s="40"/>
      <c r="N144" s="40"/>
      <c r="O144" s="40"/>
      <c r="P144" s="40"/>
      <c r="Q144" s="40"/>
      <c r="R144" s="40"/>
      <c r="S144" s="40"/>
      <c r="T144" s="40"/>
      <c r="U144" s="7"/>
    </row>
    <row r="145" spans="1:21" ht="18.5" customHeight="1" thickBot="1" x14ac:dyDescent="0.25">
      <c r="A145" s="226"/>
      <c r="B145" s="215"/>
      <c r="C145" s="11" t="s">
        <v>96</v>
      </c>
      <c r="D145" s="13">
        <v>7.0000000000000007E-2</v>
      </c>
      <c r="E145" s="14"/>
      <c r="F145" s="14"/>
      <c r="G145" s="155">
        <v>3.5</v>
      </c>
      <c r="H145" s="14"/>
      <c r="I145" s="14"/>
      <c r="J145" s="14"/>
      <c r="K145" s="14"/>
      <c r="L145" s="14"/>
      <c r="M145" s="14"/>
      <c r="N145" s="14"/>
      <c r="O145" s="14"/>
      <c r="P145" s="14"/>
      <c r="Q145" s="14"/>
      <c r="R145" s="14"/>
      <c r="S145" s="14"/>
      <c r="T145" s="14"/>
      <c r="U145" s="7"/>
    </row>
    <row r="146" spans="1:21" ht="18.5" customHeight="1" thickBot="1" x14ac:dyDescent="0.25">
      <c r="A146" s="226"/>
      <c r="B146" s="215"/>
      <c r="C146" s="11" t="s">
        <v>97</v>
      </c>
      <c r="D146" s="13">
        <v>7.0000000000000007E-2</v>
      </c>
      <c r="E146" s="14"/>
      <c r="F146" s="14"/>
      <c r="G146" s="155">
        <v>3.5</v>
      </c>
      <c r="H146" s="14"/>
      <c r="I146" s="14"/>
      <c r="J146" s="14"/>
      <c r="K146" s="14"/>
      <c r="L146" s="14"/>
      <c r="M146" s="14"/>
      <c r="N146" s="14"/>
      <c r="O146" s="14"/>
      <c r="P146" s="14"/>
      <c r="Q146" s="14"/>
      <c r="R146" s="14"/>
      <c r="S146" s="14"/>
      <c r="T146" s="14"/>
      <c r="U146" s="7"/>
    </row>
    <row r="147" spans="1:21" ht="18.5" customHeight="1" thickBot="1" x14ac:dyDescent="0.25">
      <c r="A147" s="226"/>
      <c r="B147" s="215"/>
      <c r="C147" s="64" t="s">
        <v>135</v>
      </c>
      <c r="D147" s="13">
        <v>0.3</v>
      </c>
      <c r="E147" s="48"/>
      <c r="F147" s="48"/>
      <c r="G147" s="48"/>
      <c r="H147" s="48"/>
      <c r="I147" s="48"/>
      <c r="J147" s="48"/>
      <c r="K147" s="48">
        <v>2.5</v>
      </c>
      <c r="L147" s="48"/>
      <c r="M147" s="48"/>
      <c r="N147" s="48"/>
      <c r="O147" s="48"/>
      <c r="P147" s="48"/>
      <c r="Q147" s="48"/>
      <c r="R147" s="48"/>
      <c r="S147" s="48"/>
      <c r="T147" s="48"/>
      <c r="U147" s="7"/>
    </row>
    <row r="148" spans="1:21" ht="18.5" customHeight="1" thickBot="1" x14ac:dyDescent="0.25">
      <c r="A148" s="226"/>
      <c r="B148" s="215"/>
      <c r="C148" s="64" t="s">
        <v>75</v>
      </c>
      <c r="D148" s="13">
        <v>0.3</v>
      </c>
      <c r="E148" s="48"/>
      <c r="F148" s="48"/>
      <c r="G148" s="48"/>
      <c r="H148" s="48"/>
      <c r="I148" s="48"/>
      <c r="J148" s="48"/>
      <c r="K148" s="48"/>
      <c r="L148" s="48"/>
      <c r="M148" s="48">
        <v>2.5</v>
      </c>
      <c r="N148" s="48"/>
      <c r="O148" s="48"/>
      <c r="P148" s="48"/>
      <c r="Q148" s="48"/>
      <c r="R148" s="48"/>
      <c r="S148" s="48"/>
      <c r="T148" s="48"/>
      <c r="U148" s="7"/>
    </row>
    <row r="149" spans="1:21" ht="18.5" customHeight="1" thickBot="1" x14ac:dyDescent="0.25">
      <c r="A149" s="226"/>
      <c r="B149" s="215"/>
      <c r="C149" s="64" t="s">
        <v>74</v>
      </c>
      <c r="D149" s="13">
        <v>0.2</v>
      </c>
      <c r="E149" s="48"/>
      <c r="F149" s="48"/>
      <c r="G149" s="48"/>
      <c r="H149" s="48"/>
      <c r="I149" s="48"/>
      <c r="J149" s="48"/>
      <c r="K149" s="48"/>
      <c r="L149" s="48"/>
      <c r="M149" s="48"/>
      <c r="N149" s="48"/>
      <c r="O149" s="48"/>
      <c r="P149" s="48">
        <v>3.5</v>
      </c>
      <c r="Q149" s="48"/>
      <c r="R149" s="48"/>
      <c r="S149" s="48"/>
      <c r="T149" s="48"/>
      <c r="U149" s="7"/>
    </row>
    <row r="150" spans="1:21" ht="18.5" customHeight="1" thickBot="1" x14ac:dyDescent="0.25">
      <c r="A150" s="226"/>
      <c r="B150" s="215"/>
      <c r="C150" s="64" t="s">
        <v>76</v>
      </c>
      <c r="D150" s="67">
        <v>0.2</v>
      </c>
      <c r="E150" s="48"/>
      <c r="F150" s="48"/>
      <c r="G150" s="48"/>
      <c r="H150" s="48"/>
      <c r="I150" s="48"/>
      <c r="J150" s="48"/>
      <c r="K150" s="48"/>
      <c r="L150" s="48"/>
      <c r="M150" s="48"/>
      <c r="N150" s="48"/>
      <c r="O150" s="48"/>
      <c r="P150" s="48"/>
      <c r="Q150" s="48">
        <v>3.5</v>
      </c>
      <c r="R150" s="48"/>
      <c r="S150" s="48"/>
      <c r="T150" s="48"/>
      <c r="U150" s="7"/>
    </row>
    <row r="151" spans="1:21" ht="18.5" customHeight="1" thickBot="1" x14ac:dyDescent="0.25">
      <c r="A151" s="226"/>
      <c r="B151" s="215"/>
      <c r="C151" s="64" t="s">
        <v>27</v>
      </c>
      <c r="D151" s="67">
        <v>0.2</v>
      </c>
      <c r="E151" s="48"/>
      <c r="F151" s="48"/>
      <c r="G151" s="48"/>
      <c r="H151" s="48"/>
      <c r="I151" s="48"/>
      <c r="J151" s="48"/>
      <c r="K151" s="48"/>
      <c r="L151" s="48"/>
      <c r="M151" s="48"/>
      <c r="N151" s="48"/>
      <c r="O151" s="48"/>
      <c r="P151" s="48"/>
      <c r="Q151" s="48"/>
      <c r="R151" s="48">
        <v>3.5</v>
      </c>
      <c r="S151" s="48"/>
      <c r="T151" s="48"/>
      <c r="U151" s="7"/>
    </row>
    <row r="152" spans="1:21" ht="18.5" customHeight="1" thickBot="1" x14ac:dyDescent="0.25">
      <c r="A152" s="226"/>
      <c r="B152" s="215"/>
      <c r="C152" s="64" t="s">
        <v>29</v>
      </c>
      <c r="D152" s="67">
        <v>0.2</v>
      </c>
      <c r="E152" s="48"/>
      <c r="F152" s="48"/>
      <c r="G152" s="48"/>
      <c r="H152" s="48"/>
      <c r="I152" s="48"/>
      <c r="J152" s="48"/>
      <c r="K152" s="48"/>
      <c r="L152" s="48"/>
      <c r="M152" s="48"/>
      <c r="N152" s="48"/>
      <c r="O152" s="48"/>
      <c r="P152" s="48"/>
      <c r="Q152" s="48"/>
      <c r="R152" s="48"/>
      <c r="S152" s="48">
        <v>3.5</v>
      </c>
      <c r="T152" s="48"/>
      <c r="U152" s="7"/>
    </row>
    <row r="153" spans="1:21" ht="18.5" customHeight="1" thickBot="1" x14ac:dyDescent="0.25">
      <c r="A153" s="313"/>
      <c r="B153" s="316"/>
      <c r="C153" s="43" t="s">
        <v>21</v>
      </c>
      <c r="D153" s="39">
        <v>0.2</v>
      </c>
      <c r="E153" s="44"/>
      <c r="F153" s="44"/>
      <c r="G153" s="44"/>
      <c r="H153" s="44"/>
      <c r="I153" s="44"/>
      <c r="J153" s="44"/>
      <c r="K153" s="44"/>
      <c r="L153" s="44"/>
      <c r="M153" s="44"/>
      <c r="N153" s="44"/>
      <c r="O153" s="44"/>
      <c r="P153" s="44"/>
      <c r="Q153" s="44"/>
      <c r="R153" s="44"/>
      <c r="S153" s="44"/>
      <c r="T153" s="44">
        <v>3.5</v>
      </c>
      <c r="U153" s="7"/>
    </row>
    <row r="154" spans="1:21" ht="18.5" customHeight="1" thickTop="1" thickBot="1" x14ac:dyDescent="0.25">
      <c r="A154" s="351" t="s">
        <v>67</v>
      </c>
      <c r="B154" s="311" t="s">
        <v>121</v>
      </c>
      <c r="C154" s="38" t="s">
        <v>131</v>
      </c>
      <c r="D154" s="39">
        <v>0.06</v>
      </c>
      <c r="E154" s="40"/>
      <c r="F154" s="40"/>
      <c r="G154" s="40">
        <v>3.5</v>
      </c>
      <c r="H154" s="40"/>
      <c r="I154" s="40"/>
      <c r="J154" s="40"/>
      <c r="K154" s="40"/>
      <c r="L154" s="40"/>
      <c r="M154" s="40"/>
      <c r="N154" s="40"/>
      <c r="O154" s="40"/>
      <c r="P154" s="40"/>
      <c r="Q154" s="40"/>
      <c r="R154" s="40"/>
      <c r="S154" s="40"/>
      <c r="T154" s="40"/>
      <c r="U154" s="7"/>
    </row>
    <row r="155" spans="1:21" ht="18.5" customHeight="1" thickBot="1" x14ac:dyDescent="0.25">
      <c r="A155" s="265"/>
      <c r="B155" s="324"/>
      <c r="C155" s="11" t="s">
        <v>96</v>
      </c>
      <c r="D155" s="13">
        <v>7.0000000000000007E-2</v>
      </c>
      <c r="E155" s="14"/>
      <c r="F155" s="14"/>
      <c r="G155" s="155">
        <v>3.5</v>
      </c>
      <c r="H155" s="14"/>
      <c r="I155" s="14"/>
      <c r="J155" s="14"/>
      <c r="K155" s="14"/>
      <c r="L155" s="14"/>
      <c r="M155" s="14"/>
      <c r="N155" s="14"/>
      <c r="O155" s="14"/>
      <c r="P155" s="14"/>
      <c r="Q155" s="14"/>
      <c r="R155" s="14"/>
      <c r="S155" s="14"/>
      <c r="T155" s="14"/>
      <c r="U155" s="7"/>
    </row>
    <row r="156" spans="1:21" ht="18.5" customHeight="1" thickBot="1" x14ac:dyDescent="0.25">
      <c r="A156" s="265"/>
      <c r="B156" s="324"/>
      <c r="C156" s="11" t="s">
        <v>97</v>
      </c>
      <c r="D156" s="13">
        <v>7.0000000000000007E-2</v>
      </c>
      <c r="E156" s="14"/>
      <c r="F156" s="14"/>
      <c r="G156" s="155">
        <v>3.5</v>
      </c>
      <c r="H156" s="14"/>
      <c r="I156" s="14"/>
      <c r="J156" s="14"/>
      <c r="K156" s="14"/>
      <c r="L156" s="14"/>
      <c r="M156" s="14"/>
      <c r="N156" s="14"/>
      <c r="O156" s="14"/>
      <c r="P156" s="14"/>
      <c r="Q156" s="14"/>
      <c r="R156" s="14"/>
      <c r="S156" s="14"/>
      <c r="T156" s="14"/>
      <c r="U156" s="7"/>
    </row>
    <row r="157" spans="1:21" ht="18.5" customHeight="1" thickBot="1" x14ac:dyDescent="0.25">
      <c r="A157" s="265"/>
      <c r="B157" s="324"/>
      <c r="C157" s="64" t="s">
        <v>135</v>
      </c>
      <c r="D157" s="13">
        <v>0.3</v>
      </c>
      <c r="E157" s="48"/>
      <c r="F157" s="48"/>
      <c r="G157" s="48"/>
      <c r="H157" s="48"/>
      <c r="I157" s="48"/>
      <c r="J157" s="48"/>
      <c r="K157" s="48">
        <v>2.5</v>
      </c>
      <c r="L157" s="48"/>
      <c r="M157" s="48"/>
      <c r="N157" s="48"/>
      <c r="O157" s="48"/>
      <c r="P157" s="48"/>
      <c r="Q157" s="48"/>
      <c r="R157" s="48"/>
      <c r="S157" s="48"/>
      <c r="T157" s="48"/>
      <c r="U157" s="7"/>
    </row>
    <row r="158" spans="1:21" ht="18.5" customHeight="1" thickBot="1" x14ac:dyDescent="0.25">
      <c r="A158" s="265"/>
      <c r="B158" s="324"/>
      <c r="C158" s="64" t="s">
        <v>75</v>
      </c>
      <c r="D158" s="13">
        <v>0.3</v>
      </c>
      <c r="E158" s="48"/>
      <c r="F158" s="48"/>
      <c r="G158" s="48"/>
      <c r="H158" s="48"/>
      <c r="I158" s="48"/>
      <c r="J158" s="48"/>
      <c r="K158" s="48"/>
      <c r="L158" s="48"/>
      <c r="M158" s="48">
        <v>2.5</v>
      </c>
      <c r="N158" s="48"/>
      <c r="O158" s="48"/>
      <c r="P158" s="48"/>
      <c r="Q158" s="48"/>
      <c r="R158" s="48"/>
      <c r="S158" s="48"/>
      <c r="T158" s="48"/>
      <c r="U158" s="7"/>
    </row>
    <row r="159" spans="1:21" ht="18.5" customHeight="1" thickBot="1" x14ac:dyDescent="0.25">
      <c r="A159" s="265"/>
      <c r="B159" s="324"/>
      <c r="C159" s="64" t="s">
        <v>74</v>
      </c>
      <c r="D159" s="13">
        <v>0.2</v>
      </c>
      <c r="E159" s="48"/>
      <c r="F159" s="48"/>
      <c r="G159" s="48"/>
      <c r="H159" s="48"/>
      <c r="I159" s="48"/>
      <c r="J159" s="48"/>
      <c r="K159" s="48"/>
      <c r="L159" s="48"/>
      <c r="M159" s="48"/>
      <c r="N159" s="48"/>
      <c r="O159" s="48"/>
      <c r="P159" s="48">
        <v>3.5</v>
      </c>
      <c r="Q159" s="48"/>
      <c r="R159" s="48"/>
      <c r="S159" s="48"/>
      <c r="T159" s="48"/>
      <c r="U159" s="7"/>
    </row>
    <row r="160" spans="1:21" ht="18.5" customHeight="1" thickBot="1" x14ac:dyDescent="0.25">
      <c r="A160" s="265"/>
      <c r="B160" s="325"/>
      <c r="C160" s="64" t="s">
        <v>76</v>
      </c>
      <c r="D160" s="67">
        <v>0.2</v>
      </c>
      <c r="E160" s="48"/>
      <c r="F160" s="48"/>
      <c r="G160" s="48"/>
      <c r="H160" s="48"/>
      <c r="I160" s="48"/>
      <c r="J160" s="48"/>
      <c r="K160" s="48"/>
      <c r="L160" s="48"/>
      <c r="M160" s="48"/>
      <c r="N160" s="48"/>
      <c r="O160" s="48"/>
      <c r="P160" s="48"/>
      <c r="Q160" s="48">
        <v>3.5</v>
      </c>
      <c r="R160" s="48"/>
      <c r="S160" s="48"/>
      <c r="T160" s="48"/>
      <c r="U160" s="7"/>
    </row>
    <row r="161" spans="1:21" ht="18.5" customHeight="1" thickBot="1" x14ac:dyDescent="0.25">
      <c r="A161" s="265"/>
      <c r="B161" s="325"/>
      <c r="C161" s="64" t="s">
        <v>27</v>
      </c>
      <c r="D161" s="67">
        <v>0.2</v>
      </c>
      <c r="E161" s="48"/>
      <c r="F161" s="48"/>
      <c r="G161" s="48"/>
      <c r="H161" s="48"/>
      <c r="I161" s="48"/>
      <c r="J161" s="48"/>
      <c r="K161" s="48"/>
      <c r="L161" s="48"/>
      <c r="M161" s="48"/>
      <c r="N161" s="48"/>
      <c r="O161" s="48"/>
      <c r="P161" s="48"/>
      <c r="Q161" s="48"/>
      <c r="R161" s="48">
        <v>3.5</v>
      </c>
      <c r="S161" s="48"/>
      <c r="T161" s="48"/>
      <c r="U161" s="7"/>
    </row>
    <row r="162" spans="1:21" ht="18.5" customHeight="1" thickBot="1" x14ac:dyDescent="0.25">
      <c r="A162" s="265"/>
      <c r="B162" s="325"/>
      <c r="C162" s="64" t="s">
        <v>29</v>
      </c>
      <c r="D162" s="67">
        <v>0.2</v>
      </c>
      <c r="E162" s="48"/>
      <c r="F162" s="48"/>
      <c r="G162" s="48"/>
      <c r="H162" s="48"/>
      <c r="I162" s="48"/>
      <c r="J162" s="48"/>
      <c r="K162" s="48"/>
      <c r="L162" s="48"/>
      <c r="M162" s="48"/>
      <c r="N162" s="48"/>
      <c r="O162" s="48"/>
      <c r="P162" s="48"/>
      <c r="Q162" s="48"/>
      <c r="R162" s="48"/>
      <c r="S162" s="48">
        <v>3.5</v>
      </c>
      <c r="T162" s="48"/>
      <c r="U162" s="7"/>
    </row>
    <row r="163" spans="1:21" ht="18.5" customHeight="1" thickBot="1" x14ac:dyDescent="0.25">
      <c r="A163" s="265"/>
      <c r="B163" s="326"/>
      <c r="C163" s="43" t="s">
        <v>21</v>
      </c>
      <c r="D163" s="39">
        <v>0.2</v>
      </c>
      <c r="E163" s="44"/>
      <c r="F163" s="44"/>
      <c r="G163" s="44"/>
      <c r="H163" s="44"/>
      <c r="I163" s="44"/>
      <c r="J163" s="44"/>
      <c r="K163" s="44"/>
      <c r="L163" s="44"/>
      <c r="M163" s="44"/>
      <c r="N163" s="44"/>
      <c r="O163" s="44"/>
      <c r="P163" s="44"/>
      <c r="Q163" s="44"/>
      <c r="R163" s="44"/>
      <c r="S163" s="44"/>
      <c r="T163" s="44">
        <v>3.5</v>
      </c>
      <c r="U163" s="7"/>
    </row>
    <row r="164" spans="1:21" ht="18.5" customHeight="1" thickBot="1" x14ac:dyDescent="0.25">
      <c r="A164" s="265"/>
      <c r="B164" s="311" t="s">
        <v>122</v>
      </c>
      <c r="C164" s="38" t="s">
        <v>131</v>
      </c>
      <c r="D164" s="39">
        <v>0.06</v>
      </c>
      <c r="E164" s="40"/>
      <c r="F164" s="40"/>
      <c r="G164" s="40">
        <v>3.5</v>
      </c>
      <c r="H164" s="40"/>
      <c r="I164" s="40"/>
      <c r="J164" s="40"/>
      <c r="K164" s="40"/>
      <c r="L164" s="40"/>
      <c r="M164" s="40"/>
      <c r="N164" s="40"/>
      <c r="O164" s="40"/>
      <c r="P164" s="40"/>
      <c r="Q164" s="40"/>
      <c r="R164" s="40"/>
      <c r="S164" s="40"/>
      <c r="T164" s="40"/>
      <c r="U164" s="7"/>
    </row>
    <row r="165" spans="1:21" ht="18.5" customHeight="1" thickBot="1" x14ac:dyDescent="0.25">
      <c r="A165" s="265"/>
      <c r="B165" s="324"/>
      <c r="C165" s="11" t="s">
        <v>96</v>
      </c>
      <c r="D165" s="13">
        <v>7.0000000000000007E-2</v>
      </c>
      <c r="E165" s="14"/>
      <c r="F165" s="14"/>
      <c r="G165" s="155">
        <v>3.5</v>
      </c>
      <c r="H165" s="14"/>
      <c r="I165" s="14"/>
      <c r="J165" s="14"/>
      <c r="K165" s="14"/>
      <c r="L165" s="14"/>
      <c r="M165" s="14"/>
      <c r="N165" s="14"/>
      <c r="O165" s="14"/>
      <c r="P165" s="14"/>
      <c r="Q165" s="14"/>
      <c r="R165" s="14"/>
      <c r="S165" s="14"/>
      <c r="T165" s="14"/>
      <c r="U165" s="7"/>
    </row>
    <row r="166" spans="1:21" ht="18.5" customHeight="1" thickBot="1" x14ac:dyDescent="0.25">
      <c r="A166" s="265"/>
      <c r="B166" s="324"/>
      <c r="C166" s="11" t="s">
        <v>97</v>
      </c>
      <c r="D166" s="13">
        <v>7.0000000000000007E-2</v>
      </c>
      <c r="E166" s="14"/>
      <c r="F166" s="14"/>
      <c r="G166" s="155">
        <v>3.5</v>
      </c>
      <c r="H166" s="14"/>
      <c r="I166" s="14"/>
      <c r="J166" s="14"/>
      <c r="K166" s="14"/>
      <c r="L166" s="14"/>
      <c r="M166" s="14"/>
      <c r="N166" s="14"/>
      <c r="O166" s="14"/>
      <c r="P166" s="14"/>
      <c r="Q166" s="14"/>
      <c r="R166" s="14"/>
      <c r="S166" s="14"/>
      <c r="T166" s="14"/>
      <c r="U166" s="7"/>
    </row>
    <row r="167" spans="1:21" ht="18.5" customHeight="1" thickBot="1" x14ac:dyDescent="0.25">
      <c r="A167" s="265"/>
      <c r="B167" s="324"/>
      <c r="C167" s="64" t="s">
        <v>135</v>
      </c>
      <c r="D167" s="13">
        <v>0.3</v>
      </c>
      <c r="E167" s="48"/>
      <c r="F167" s="48"/>
      <c r="G167" s="48"/>
      <c r="H167" s="48"/>
      <c r="I167" s="48"/>
      <c r="J167" s="48"/>
      <c r="K167" s="48">
        <v>2.5</v>
      </c>
      <c r="L167" s="48"/>
      <c r="M167" s="48"/>
      <c r="N167" s="48"/>
      <c r="O167" s="48"/>
      <c r="P167" s="48"/>
      <c r="Q167" s="48"/>
      <c r="R167" s="48"/>
      <c r="S167" s="48"/>
      <c r="T167" s="48"/>
      <c r="U167" s="7"/>
    </row>
    <row r="168" spans="1:21" ht="18.5" customHeight="1" thickBot="1" x14ac:dyDescent="0.25">
      <c r="A168" s="265"/>
      <c r="B168" s="324"/>
      <c r="C168" s="64" t="s">
        <v>75</v>
      </c>
      <c r="D168" s="13">
        <v>0.3</v>
      </c>
      <c r="E168" s="48"/>
      <c r="F168" s="48"/>
      <c r="G168" s="48"/>
      <c r="H168" s="48"/>
      <c r="I168" s="48"/>
      <c r="J168" s="48"/>
      <c r="K168" s="48"/>
      <c r="L168" s="48"/>
      <c r="M168" s="48">
        <v>2.5</v>
      </c>
      <c r="N168" s="48"/>
      <c r="O168" s="48"/>
      <c r="P168" s="48"/>
      <c r="Q168" s="48"/>
      <c r="R168" s="48"/>
      <c r="S168" s="48"/>
      <c r="T168" s="48"/>
      <c r="U168" s="7"/>
    </row>
    <row r="169" spans="1:21" ht="18.5" customHeight="1" thickBot="1" x14ac:dyDescent="0.25">
      <c r="A169" s="265"/>
      <c r="B169" s="324"/>
      <c r="C169" s="64" t="s">
        <v>74</v>
      </c>
      <c r="D169" s="13">
        <v>0.2</v>
      </c>
      <c r="E169" s="48"/>
      <c r="F169" s="48"/>
      <c r="G169" s="48"/>
      <c r="H169" s="48"/>
      <c r="I169" s="48"/>
      <c r="J169" s="48"/>
      <c r="K169" s="48"/>
      <c r="L169" s="48"/>
      <c r="M169" s="48"/>
      <c r="N169" s="48"/>
      <c r="O169" s="48"/>
      <c r="P169" s="48">
        <v>3.5</v>
      </c>
      <c r="Q169" s="48"/>
      <c r="R169" s="48"/>
      <c r="S169" s="48"/>
      <c r="T169" s="48"/>
      <c r="U169" s="7"/>
    </row>
    <row r="170" spans="1:21" ht="18.5" customHeight="1" thickBot="1" x14ac:dyDescent="0.25">
      <c r="A170" s="352"/>
      <c r="B170" s="325"/>
      <c r="C170" s="64" t="s">
        <v>76</v>
      </c>
      <c r="D170" s="67">
        <v>0.2</v>
      </c>
      <c r="E170" s="48"/>
      <c r="F170" s="48"/>
      <c r="G170" s="48"/>
      <c r="H170" s="48"/>
      <c r="I170" s="48"/>
      <c r="J170" s="48"/>
      <c r="K170" s="48"/>
      <c r="L170" s="48"/>
      <c r="M170" s="48"/>
      <c r="N170" s="48"/>
      <c r="O170" s="48"/>
      <c r="P170" s="48"/>
      <c r="Q170" s="48">
        <v>3.5</v>
      </c>
      <c r="R170" s="48"/>
      <c r="S170" s="48"/>
      <c r="T170" s="48"/>
      <c r="U170" s="69"/>
    </row>
    <row r="171" spans="1:21" ht="18.5" customHeight="1" thickBot="1" x14ac:dyDescent="0.25">
      <c r="A171" s="352"/>
      <c r="B171" s="325"/>
      <c r="C171" s="64" t="s">
        <v>27</v>
      </c>
      <c r="D171" s="67">
        <v>0.2</v>
      </c>
      <c r="E171" s="48"/>
      <c r="F171" s="48"/>
      <c r="G171" s="48"/>
      <c r="H171" s="48"/>
      <c r="I171" s="48"/>
      <c r="J171" s="48"/>
      <c r="K171" s="48"/>
      <c r="L171" s="48"/>
      <c r="M171" s="48"/>
      <c r="N171" s="48"/>
      <c r="O171" s="48"/>
      <c r="P171" s="48"/>
      <c r="Q171" s="48"/>
      <c r="R171" s="48">
        <v>3.5</v>
      </c>
      <c r="S171" s="48"/>
      <c r="T171" s="48"/>
      <c r="U171" s="69"/>
    </row>
    <row r="172" spans="1:21" ht="18.5" customHeight="1" thickBot="1" x14ac:dyDescent="0.25">
      <c r="A172" s="352"/>
      <c r="B172" s="325"/>
      <c r="C172" s="64" t="s">
        <v>29</v>
      </c>
      <c r="D172" s="67">
        <v>0.2</v>
      </c>
      <c r="E172" s="48"/>
      <c r="F172" s="48"/>
      <c r="G172" s="48"/>
      <c r="H172" s="48"/>
      <c r="I172" s="48"/>
      <c r="J172" s="48"/>
      <c r="K172" s="48"/>
      <c r="L172" s="48"/>
      <c r="M172" s="48"/>
      <c r="N172" s="48"/>
      <c r="O172" s="48"/>
      <c r="P172" s="48"/>
      <c r="Q172" s="48"/>
      <c r="R172" s="48"/>
      <c r="S172" s="48">
        <v>3.5</v>
      </c>
      <c r="T172" s="48"/>
      <c r="U172" s="69"/>
    </row>
    <row r="173" spans="1:21" ht="18.5" customHeight="1" thickBot="1" x14ac:dyDescent="0.25">
      <c r="A173" s="353"/>
      <c r="B173" s="326"/>
      <c r="C173" s="43" t="s">
        <v>21</v>
      </c>
      <c r="D173" s="39">
        <v>0.2</v>
      </c>
      <c r="E173" s="44"/>
      <c r="F173" s="44"/>
      <c r="G173" s="44"/>
      <c r="H173" s="44"/>
      <c r="I173" s="44"/>
      <c r="J173" s="44"/>
      <c r="K173" s="44"/>
      <c r="L173" s="44"/>
      <c r="M173" s="44"/>
      <c r="N173" s="44"/>
      <c r="O173" s="44"/>
      <c r="P173" s="44"/>
      <c r="Q173" s="44"/>
      <c r="R173" s="44"/>
      <c r="S173" s="44"/>
      <c r="T173" s="44">
        <v>3.5</v>
      </c>
      <c r="U173" s="36"/>
    </row>
    <row r="174" spans="1:21" ht="18.5" customHeight="1" thickTop="1" thickBot="1" x14ac:dyDescent="0.25">
      <c r="A174" s="312" t="s">
        <v>68</v>
      </c>
      <c r="B174" s="314" t="s">
        <v>123</v>
      </c>
      <c r="C174" s="38" t="s">
        <v>131</v>
      </c>
      <c r="D174" s="39">
        <v>0.06</v>
      </c>
      <c r="E174" s="40"/>
      <c r="F174" s="40"/>
      <c r="G174" s="40">
        <v>3.5</v>
      </c>
      <c r="H174" s="40"/>
      <c r="I174" s="40"/>
      <c r="J174" s="40"/>
      <c r="K174" s="40"/>
      <c r="L174" s="40"/>
      <c r="M174" s="40"/>
      <c r="N174" s="40"/>
      <c r="O174" s="40"/>
      <c r="P174" s="40"/>
      <c r="Q174" s="40"/>
      <c r="R174" s="40"/>
      <c r="S174" s="40"/>
      <c r="T174" s="40"/>
      <c r="U174" s="35"/>
    </row>
    <row r="175" spans="1:21" ht="18.5" customHeight="1" thickBot="1" x14ac:dyDescent="0.25">
      <c r="A175" s="226"/>
      <c r="B175" s="215"/>
      <c r="C175" s="11" t="s">
        <v>96</v>
      </c>
      <c r="D175" s="13">
        <v>7.0000000000000007E-2</v>
      </c>
      <c r="E175" s="14"/>
      <c r="F175" s="14"/>
      <c r="G175" s="155">
        <v>3.5</v>
      </c>
      <c r="H175" s="14"/>
      <c r="I175" s="14"/>
      <c r="J175" s="14"/>
      <c r="K175" s="14"/>
      <c r="L175" s="14"/>
      <c r="M175" s="14"/>
      <c r="N175" s="14"/>
      <c r="O175" s="14"/>
      <c r="P175" s="14"/>
      <c r="Q175" s="14"/>
      <c r="R175" s="14"/>
      <c r="S175" s="14"/>
      <c r="T175" s="14"/>
      <c r="U175" s="7"/>
    </row>
    <row r="176" spans="1:21" ht="18.5" customHeight="1" thickBot="1" x14ac:dyDescent="0.25">
      <c r="A176" s="226"/>
      <c r="B176" s="215"/>
      <c r="C176" s="11" t="s">
        <v>97</v>
      </c>
      <c r="D176" s="13">
        <v>7.0000000000000007E-2</v>
      </c>
      <c r="E176" s="14"/>
      <c r="F176" s="14"/>
      <c r="G176" s="155">
        <v>3.5</v>
      </c>
      <c r="H176" s="14"/>
      <c r="I176" s="14"/>
      <c r="J176" s="14"/>
      <c r="K176" s="14"/>
      <c r="L176" s="14"/>
      <c r="M176" s="14"/>
      <c r="N176" s="14"/>
      <c r="O176" s="14"/>
      <c r="P176" s="14"/>
      <c r="Q176" s="14"/>
      <c r="R176" s="14"/>
      <c r="S176" s="14"/>
      <c r="T176" s="14"/>
      <c r="U176" s="7"/>
    </row>
    <row r="177" spans="1:21" ht="18.5" customHeight="1" thickBot="1" x14ac:dyDescent="0.25">
      <c r="A177" s="226"/>
      <c r="B177" s="215"/>
      <c r="C177" s="64" t="s">
        <v>135</v>
      </c>
      <c r="D177" s="13">
        <v>0.3</v>
      </c>
      <c r="E177" s="48"/>
      <c r="F177" s="48"/>
      <c r="G177" s="48"/>
      <c r="H177" s="48"/>
      <c r="I177" s="48"/>
      <c r="J177" s="48"/>
      <c r="K177" s="48">
        <v>2.5</v>
      </c>
      <c r="L177" s="48"/>
      <c r="M177" s="48"/>
      <c r="N177" s="48"/>
      <c r="O177" s="48"/>
      <c r="P177" s="48"/>
      <c r="Q177" s="48"/>
      <c r="R177" s="48"/>
      <c r="S177" s="48"/>
      <c r="T177" s="48"/>
      <c r="U177" s="7"/>
    </row>
    <row r="178" spans="1:21" ht="18.5" customHeight="1" thickBot="1" x14ac:dyDescent="0.25">
      <c r="A178" s="226"/>
      <c r="B178" s="215"/>
      <c r="C178" s="64" t="s">
        <v>75</v>
      </c>
      <c r="D178" s="13">
        <v>0.3</v>
      </c>
      <c r="E178" s="48"/>
      <c r="F178" s="48"/>
      <c r="G178" s="48"/>
      <c r="H178" s="48"/>
      <c r="I178" s="48"/>
      <c r="J178" s="48"/>
      <c r="K178" s="48"/>
      <c r="L178" s="48"/>
      <c r="M178" s="48">
        <v>2.5</v>
      </c>
      <c r="N178" s="48"/>
      <c r="O178" s="48"/>
      <c r="P178" s="48"/>
      <c r="Q178" s="48"/>
      <c r="R178" s="48"/>
      <c r="S178" s="48"/>
      <c r="T178" s="48"/>
      <c r="U178" s="7"/>
    </row>
    <row r="179" spans="1:21" ht="18.5" customHeight="1" thickBot="1" x14ac:dyDescent="0.25">
      <c r="A179" s="226"/>
      <c r="B179" s="215"/>
      <c r="C179" s="64" t="s">
        <v>74</v>
      </c>
      <c r="D179" s="13">
        <v>0.2</v>
      </c>
      <c r="E179" s="48"/>
      <c r="F179" s="48"/>
      <c r="G179" s="48"/>
      <c r="H179" s="48"/>
      <c r="I179" s="48"/>
      <c r="J179" s="48"/>
      <c r="K179" s="48"/>
      <c r="L179" s="48"/>
      <c r="M179" s="48"/>
      <c r="N179" s="48"/>
      <c r="O179" s="48"/>
      <c r="P179" s="48">
        <v>3.5</v>
      </c>
      <c r="Q179" s="48"/>
      <c r="R179" s="48"/>
      <c r="S179" s="48"/>
      <c r="T179" s="48"/>
      <c r="U179" s="7"/>
    </row>
    <row r="180" spans="1:21" ht="18.5" customHeight="1" thickBot="1" x14ac:dyDescent="0.25">
      <c r="A180" s="226"/>
      <c r="B180" s="315"/>
      <c r="C180" s="64" t="s">
        <v>76</v>
      </c>
      <c r="D180" s="67">
        <v>0.2</v>
      </c>
      <c r="E180" s="48"/>
      <c r="F180" s="48"/>
      <c r="G180" s="48"/>
      <c r="H180" s="48"/>
      <c r="I180" s="48"/>
      <c r="J180" s="48"/>
      <c r="K180" s="48"/>
      <c r="L180" s="48"/>
      <c r="M180" s="48"/>
      <c r="N180" s="48"/>
      <c r="O180" s="48"/>
      <c r="P180" s="48"/>
      <c r="Q180" s="48">
        <v>3.5</v>
      </c>
      <c r="R180" s="48"/>
      <c r="S180" s="48"/>
      <c r="T180" s="48"/>
      <c r="U180" s="7"/>
    </row>
    <row r="181" spans="1:21" ht="18.5" customHeight="1" thickBot="1" x14ac:dyDescent="0.25">
      <c r="A181" s="226"/>
      <c r="B181" s="315"/>
      <c r="C181" s="64" t="s">
        <v>27</v>
      </c>
      <c r="D181" s="67">
        <v>0.2</v>
      </c>
      <c r="E181" s="48"/>
      <c r="F181" s="48"/>
      <c r="G181" s="48"/>
      <c r="H181" s="48"/>
      <c r="I181" s="48"/>
      <c r="J181" s="48"/>
      <c r="K181" s="48"/>
      <c r="L181" s="48"/>
      <c r="M181" s="48"/>
      <c r="N181" s="48"/>
      <c r="O181" s="48"/>
      <c r="P181" s="48"/>
      <c r="Q181" s="48"/>
      <c r="R181" s="48">
        <v>3.5</v>
      </c>
      <c r="S181" s="48"/>
      <c r="T181" s="48"/>
      <c r="U181" s="7"/>
    </row>
    <row r="182" spans="1:21" ht="18.5" customHeight="1" thickBot="1" x14ac:dyDescent="0.25">
      <c r="A182" s="226"/>
      <c r="B182" s="315"/>
      <c r="C182" s="64" t="s">
        <v>29</v>
      </c>
      <c r="D182" s="67">
        <v>0.2</v>
      </c>
      <c r="E182" s="48"/>
      <c r="F182" s="48"/>
      <c r="G182" s="48"/>
      <c r="H182" s="48"/>
      <c r="I182" s="48"/>
      <c r="J182" s="48"/>
      <c r="K182" s="48"/>
      <c r="L182" s="48"/>
      <c r="M182" s="48"/>
      <c r="N182" s="48"/>
      <c r="O182" s="48"/>
      <c r="P182" s="48"/>
      <c r="Q182" s="48"/>
      <c r="R182" s="48"/>
      <c r="S182" s="48">
        <v>3.5</v>
      </c>
      <c r="T182" s="48"/>
      <c r="U182" s="7"/>
    </row>
    <row r="183" spans="1:21" ht="18.5" customHeight="1" thickBot="1" x14ac:dyDescent="0.25">
      <c r="A183" s="226"/>
      <c r="B183" s="316"/>
      <c r="C183" s="43" t="s">
        <v>21</v>
      </c>
      <c r="D183" s="39">
        <v>0.2</v>
      </c>
      <c r="E183" s="44"/>
      <c r="F183" s="44"/>
      <c r="G183" s="44"/>
      <c r="H183" s="44"/>
      <c r="I183" s="44"/>
      <c r="J183" s="44"/>
      <c r="K183" s="44"/>
      <c r="L183" s="44"/>
      <c r="M183" s="44"/>
      <c r="N183" s="44"/>
      <c r="O183" s="44"/>
      <c r="P183" s="44"/>
      <c r="Q183" s="44"/>
      <c r="R183" s="44"/>
      <c r="S183" s="44"/>
      <c r="T183" s="44">
        <v>3.5</v>
      </c>
      <c r="U183" s="7"/>
    </row>
    <row r="184" spans="1:21" ht="18.5" customHeight="1" thickBot="1" x14ac:dyDescent="0.25">
      <c r="A184" s="226"/>
      <c r="B184" s="314" t="s">
        <v>124</v>
      </c>
      <c r="C184" s="38" t="s">
        <v>131</v>
      </c>
      <c r="D184" s="39">
        <v>0.06</v>
      </c>
      <c r="E184" s="40"/>
      <c r="F184" s="40"/>
      <c r="G184" s="40">
        <v>3.5</v>
      </c>
      <c r="H184" s="40"/>
      <c r="I184" s="40"/>
      <c r="J184" s="40"/>
      <c r="K184" s="40"/>
      <c r="L184" s="40"/>
      <c r="M184" s="40"/>
      <c r="N184" s="40"/>
      <c r="O184" s="40"/>
      <c r="P184" s="40"/>
      <c r="Q184" s="40"/>
      <c r="R184" s="40"/>
      <c r="S184" s="40"/>
      <c r="T184" s="40"/>
      <c r="U184" s="7"/>
    </row>
    <row r="185" spans="1:21" ht="18.5" customHeight="1" thickBot="1" x14ac:dyDescent="0.25">
      <c r="A185" s="226"/>
      <c r="B185" s="314"/>
      <c r="C185" s="11" t="s">
        <v>96</v>
      </c>
      <c r="D185" s="13">
        <v>7.0000000000000007E-2</v>
      </c>
      <c r="E185" s="14"/>
      <c r="F185" s="14"/>
      <c r="G185" s="155">
        <v>3.5</v>
      </c>
      <c r="H185" s="14"/>
      <c r="I185" s="14"/>
      <c r="J185" s="14"/>
      <c r="K185" s="14"/>
      <c r="L185" s="14"/>
      <c r="M185" s="14"/>
      <c r="N185" s="14"/>
      <c r="O185" s="14"/>
      <c r="P185" s="14"/>
      <c r="Q185" s="14"/>
      <c r="R185" s="14"/>
      <c r="S185" s="14"/>
      <c r="T185" s="14"/>
      <c r="U185" s="7"/>
    </row>
    <row r="186" spans="1:21" ht="18.5" customHeight="1" thickBot="1" x14ac:dyDescent="0.25">
      <c r="A186" s="226"/>
      <c r="B186" s="314"/>
      <c r="C186" s="11" t="s">
        <v>97</v>
      </c>
      <c r="D186" s="13">
        <v>7.0000000000000007E-2</v>
      </c>
      <c r="E186" s="14"/>
      <c r="F186" s="14"/>
      <c r="G186" s="155">
        <v>3.5</v>
      </c>
      <c r="H186" s="14"/>
      <c r="I186" s="14"/>
      <c r="J186" s="14"/>
      <c r="K186" s="14"/>
      <c r="L186" s="14"/>
      <c r="M186" s="14"/>
      <c r="N186" s="14"/>
      <c r="O186" s="14"/>
      <c r="P186" s="14"/>
      <c r="Q186" s="14"/>
      <c r="R186" s="14"/>
      <c r="S186" s="14"/>
      <c r="T186" s="14"/>
      <c r="U186" s="7"/>
    </row>
    <row r="187" spans="1:21" ht="18.5" customHeight="1" thickBot="1" x14ac:dyDescent="0.25">
      <c r="A187" s="226"/>
      <c r="B187" s="314"/>
      <c r="C187" s="64" t="s">
        <v>135</v>
      </c>
      <c r="D187" s="13">
        <v>0.3</v>
      </c>
      <c r="E187" s="48"/>
      <c r="F187" s="48"/>
      <c r="G187" s="48"/>
      <c r="H187" s="48"/>
      <c r="I187" s="48"/>
      <c r="J187" s="48"/>
      <c r="K187" s="48">
        <v>2.5</v>
      </c>
      <c r="L187" s="48"/>
      <c r="M187" s="48"/>
      <c r="N187" s="48"/>
      <c r="O187" s="48"/>
      <c r="P187" s="48"/>
      <c r="Q187" s="48"/>
      <c r="R187" s="48"/>
      <c r="S187" s="48"/>
      <c r="T187" s="48"/>
      <c r="U187" s="7"/>
    </row>
    <row r="188" spans="1:21" ht="18.5" customHeight="1" thickBot="1" x14ac:dyDescent="0.25">
      <c r="A188" s="226"/>
      <c r="B188" s="314"/>
      <c r="C188" s="64" t="s">
        <v>75</v>
      </c>
      <c r="D188" s="13">
        <v>0.3</v>
      </c>
      <c r="E188" s="48"/>
      <c r="F188" s="48"/>
      <c r="G188" s="48"/>
      <c r="H188" s="48"/>
      <c r="I188" s="48"/>
      <c r="J188" s="48"/>
      <c r="K188" s="48"/>
      <c r="L188" s="48"/>
      <c r="M188" s="48">
        <v>2.5</v>
      </c>
      <c r="N188" s="48"/>
      <c r="O188" s="48"/>
      <c r="P188" s="48"/>
      <c r="Q188" s="48"/>
      <c r="R188" s="48"/>
      <c r="S188" s="48"/>
      <c r="T188" s="48"/>
      <c r="U188" s="7"/>
    </row>
    <row r="189" spans="1:21" ht="18.5" customHeight="1" thickBot="1" x14ac:dyDescent="0.25">
      <c r="A189" s="226"/>
      <c r="B189" s="215"/>
      <c r="C189" s="64" t="s">
        <v>74</v>
      </c>
      <c r="D189" s="13">
        <v>0.2</v>
      </c>
      <c r="E189" s="48"/>
      <c r="F189" s="48"/>
      <c r="G189" s="48"/>
      <c r="H189" s="48"/>
      <c r="I189" s="48"/>
      <c r="J189" s="48"/>
      <c r="K189" s="48"/>
      <c r="L189" s="48"/>
      <c r="M189" s="48"/>
      <c r="N189" s="48"/>
      <c r="O189" s="48"/>
      <c r="P189" s="48">
        <v>3.5</v>
      </c>
      <c r="Q189" s="48"/>
      <c r="R189" s="48"/>
      <c r="S189" s="48"/>
      <c r="T189" s="48"/>
      <c r="U189" s="7"/>
    </row>
    <row r="190" spans="1:21" ht="18.5" customHeight="1" thickBot="1" x14ac:dyDescent="0.25">
      <c r="A190" s="226"/>
      <c r="B190" s="215"/>
      <c r="C190" s="64" t="s">
        <v>99</v>
      </c>
      <c r="D190" s="67">
        <v>0.2</v>
      </c>
      <c r="E190" s="48"/>
      <c r="F190" s="48"/>
      <c r="G190" s="48"/>
      <c r="H190" s="48"/>
      <c r="I190" s="48"/>
      <c r="J190" s="48"/>
      <c r="K190" s="48"/>
      <c r="L190" s="48"/>
      <c r="M190" s="48"/>
      <c r="N190" s="48"/>
      <c r="O190" s="48"/>
      <c r="P190" s="48"/>
      <c r="Q190" s="48">
        <v>3.5</v>
      </c>
      <c r="R190" s="48"/>
      <c r="S190" s="48"/>
      <c r="T190" s="48"/>
      <c r="U190" s="7"/>
    </row>
    <row r="191" spans="1:21" ht="18.5" customHeight="1" thickBot="1" x14ac:dyDescent="0.25">
      <c r="A191" s="358"/>
      <c r="B191" s="315"/>
      <c r="C191" s="64" t="s">
        <v>27</v>
      </c>
      <c r="D191" s="67">
        <v>0.2</v>
      </c>
      <c r="E191" s="48"/>
      <c r="F191" s="48"/>
      <c r="G191" s="48"/>
      <c r="H191" s="48"/>
      <c r="I191" s="48"/>
      <c r="J191" s="48"/>
      <c r="K191" s="48"/>
      <c r="L191" s="48"/>
      <c r="M191" s="48"/>
      <c r="N191" s="48"/>
      <c r="O191" s="48"/>
      <c r="P191" s="48"/>
      <c r="Q191" s="48"/>
      <c r="R191" s="48">
        <v>3.5</v>
      </c>
      <c r="S191" s="48"/>
      <c r="T191" s="48"/>
      <c r="U191" s="7"/>
    </row>
    <row r="192" spans="1:21" ht="18.5" customHeight="1" thickBot="1" x14ac:dyDescent="0.25">
      <c r="A192" s="358"/>
      <c r="B192" s="315"/>
      <c r="C192" s="64" t="s">
        <v>29</v>
      </c>
      <c r="D192" s="67">
        <v>0.2</v>
      </c>
      <c r="E192" s="48"/>
      <c r="F192" s="48"/>
      <c r="G192" s="48"/>
      <c r="H192" s="48"/>
      <c r="I192" s="48"/>
      <c r="J192" s="48"/>
      <c r="K192" s="48"/>
      <c r="L192" s="48"/>
      <c r="M192" s="48"/>
      <c r="N192" s="48"/>
      <c r="O192" s="48"/>
      <c r="P192" s="48"/>
      <c r="Q192" s="48"/>
      <c r="R192" s="48"/>
      <c r="S192" s="48">
        <v>3.5</v>
      </c>
      <c r="T192" s="48"/>
      <c r="U192" s="7"/>
    </row>
    <row r="193" spans="1:21" ht="18.5" customHeight="1" thickBot="1" x14ac:dyDescent="0.25">
      <c r="A193" s="313"/>
      <c r="B193" s="316"/>
      <c r="C193" s="43" t="s">
        <v>21</v>
      </c>
      <c r="D193" s="39">
        <v>0.2</v>
      </c>
      <c r="E193" s="44"/>
      <c r="F193" s="44"/>
      <c r="G193" s="44"/>
      <c r="H193" s="44"/>
      <c r="I193" s="44"/>
      <c r="J193" s="44"/>
      <c r="K193" s="44"/>
      <c r="L193" s="44"/>
      <c r="M193" s="44"/>
      <c r="N193" s="44"/>
      <c r="O193" s="44"/>
      <c r="P193" s="44"/>
      <c r="Q193" s="44"/>
      <c r="R193" s="44"/>
      <c r="S193" s="44"/>
      <c r="T193" s="44">
        <v>3.5</v>
      </c>
      <c r="U193" s="7"/>
    </row>
    <row r="194" spans="1:21" ht="18.5" customHeight="1" thickTop="1" thickBot="1" x14ac:dyDescent="0.25">
      <c r="A194" s="317" t="s">
        <v>69</v>
      </c>
      <c r="B194" s="354" t="s">
        <v>125</v>
      </c>
      <c r="C194" s="208" t="s">
        <v>91</v>
      </c>
      <c r="D194" s="209">
        <v>0.1</v>
      </c>
      <c r="E194" s="210"/>
      <c r="F194" s="210"/>
      <c r="G194" s="210"/>
      <c r="H194" s="211">
        <v>3.5</v>
      </c>
      <c r="I194" s="210"/>
      <c r="J194" s="210"/>
      <c r="K194" s="210"/>
      <c r="L194" s="210"/>
      <c r="M194" s="210"/>
      <c r="N194" s="210"/>
      <c r="O194" s="210"/>
      <c r="P194" s="210"/>
      <c r="Q194" s="210"/>
      <c r="R194" s="210"/>
      <c r="S194" s="210"/>
      <c r="T194" s="210"/>
      <c r="U194" s="7"/>
    </row>
    <row r="195" spans="1:21" ht="18.5" customHeight="1" thickBot="1" x14ac:dyDescent="0.25">
      <c r="A195" s="317"/>
      <c r="B195" s="354"/>
      <c r="C195" s="208" t="s">
        <v>142</v>
      </c>
      <c r="D195" s="209">
        <v>0.1</v>
      </c>
      <c r="E195" s="210"/>
      <c r="F195" s="210"/>
      <c r="G195" s="210"/>
      <c r="H195" s="211">
        <v>3.5</v>
      </c>
      <c r="I195" s="210"/>
      <c r="J195" s="210"/>
      <c r="K195" s="210"/>
      <c r="L195" s="210"/>
      <c r="M195" s="210"/>
      <c r="N195" s="210"/>
      <c r="O195" s="210"/>
      <c r="P195" s="210"/>
      <c r="Q195" s="210"/>
      <c r="R195" s="210"/>
      <c r="S195" s="210"/>
      <c r="T195" s="210"/>
      <c r="U195" s="7"/>
    </row>
    <row r="196" spans="1:21" ht="18.5" customHeight="1" thickBot="1" x14ac:dyDescent="0.25">
      <c r="A196" s="317"/>
      <c r="B196" s="354"/>
      <c r="C196" s="66" t="s">
        <v>30</v>
      </c>
      <c r="D196" s="67">
        <v>0.25</v>
      </c>
      <c r="E196" s="79"/>
      <c r="F196" s="79"/>
      <c r="G196" s="79"/>
      <c r="H196" s="79"/>
      <c r="I196" s="79"/>
      <c r="J196" s="158">
        <v>3.5</v>
      </c>
      <c r="K196" s="79"/>
      <c r="L196" s="79"/>
      <c r="M196" s="79"/>
      <c r="N196" s="79"/>
      <c r="O196" s="79"/>
      <c r="P196" s="79"/>
      <c r="Q196" s="79"/>
      <c r="R196" s="79"/>
      <c r="S196" s="79"/>
      <c r="T196" s="79"/>
      <c r="U196" s="7"/>
    </row>
    <row r="197" spans="1:21" ht="18.5" customHeight="1" thickBot="1" x14ac:dyDescent="0.25">
      <c r="A197" s="317"/>
      <c r="B197" s="354"/>
      <c r="C197" s="11" t="s">
        <v>26</v>
      </c>
      <c r="D197" s="13">
        <v>0.25</v>
      </c>
      <c r="E197" s="14"/>
      <c r="F197" s="14"/>
      <c r="G197" s="14"/>
      <c r="H197" s="14"/>
      <c r="I197" s="14"/>
      <c r="J197" s="14"/>
      <c r="K197" s="14"/>
      <c r="L197" s="14"/>
      <c r="M197" s="14"/>
      <c r="N197" s="14">
        <v>3.5</v>
      </c>
      <c r="O197" s="14"/>
      <c r="P197" s="14"/>
      <c r="Q197" s="14"/>
      <c r="R197" s="14"/>
      <c r="S197" s="14"/>
      <c r="T197" s="14"/>
      <c r="U197" s="7"/>
    </row>
    <row r="198" spans="1:21" ht="18.5" customHeight="1" thickBot="1" x14ac:dyDescent="0.25">
      <c r="A198" s="317"/>
      <c r="B198" s="354"/>
      <c r="C198" s="11" t="s">
        <v>143</v>
      </c>
      <c r="D198" s="13">
        <v>0.25</v>
      </c>
      <c r="E198" s="14"/>
      <c r="F198" s="14"/>
      <c r="G198" s="14"/>
      <c r="H198" s="14"/>
      <c r="I198" s="14"/>
      <c r="J198" s="14"/>
      <c r="K198" s="14"/>
      <c r="L198" s="14"/>
      <c r="M198" s="14"/>
      <c r="N198" s="14">
        <v>3.5</v>
      </c>
      <c r="O198" s="14"/>
      <c r="P198" s="14"/>
      <c r="Q198" s="14"/>
      <c r="R198" s="14"/>
      <c r="S198" s="14"/>
      <c r="T198" s="14"/>
      <c r="U198" s="7"/>
    </row>
    <row r="199" spans="1:21" ht="18.5" customHeight="1" thickBot="1" x14ac:dyDescent="0.25">
      <c r="A199" s="317"/>
      <c r="B199" s="354"/>
      <c r="C199" s="11" t="s">
        <v>74</v>
      </c>
      <c r="D199" s="13">
        <v>0.3</v>
      </c>
      <c r="E199" s="14"/>
      <c r="F199" s="14"/>
      <c r="G199" s="14"/>
      <c r="H199" s="14"/>
      <c r="I199" s="14"/>
      <c r="J199" s="14"/>
      <c r="K199" s="14"/>
      <c r="L199" s="14"/>
      <c r="M199" s="14"/>
      <c r="N199" s="14"/>
      <c r="O199" s="14"/>
      <c r="P199" s="155">
        <v>4.5</v>
      </c>
      <c r="Q199" s="14"/>
      <c r="R199" s="14"/>
      <c r="S199" s="14"/>
      <c r="T199" s="14"/>
      <c r="U199" s="7"/>
    </row>
    <row r="200" spans="1:21" ht="18.5" customHeight="1" thickBot="1" x14ac:dyDescent="0.25">
      <c r="A200" s="317"/>
      <c r="B200" s="354"/>
      <c r="C200" s="11" t="s">
        <v>76</v>
      </c>
      <c r="D200" s="13">
        <v>0.3</v>
      </c>
      <c r="E200" s="14"/>
      <c r="F200" s="14"/>
      <c r="G200" s="14"/>
      <c r="H200" s="14"/>
      <c r="I200" s="14"/>
      <c r="J200" s="14"/>
      <c r="K200" s="14"/>
      <c r="L200" s="14"/>
      <c r="M200" s="14"/>
      <c r="N200" s="14"/>
      <c r="O200" s="14"/>
      <c r="P200" s="14"/>
      <c r="Q200" s="174">
        <v>4.5</v>
      </c>
      <c r="R200" s="14"/>
      <c r="S200" s="14"/>
      <c r="T200" s="14"/>
      <c r="U200" s="7"/>
    </row>
    <row r="201" spans="1:21" ht="18.5" customHeight="1" thickBot="1" x14ac:dyDescent="0.25">
      <c r="A201" s="317"/>
      <c r="B201" s="354"/>
      <c r="C201" s="64" t="s">
        <v>27</v>
      </c>
      <c r="D201" s="13">
        <v>0.3</v>
      </c>
      <c r="E201" s="48"/>
      <c r="F201" s="48"/>
      <c r="G201" s="48"/>
      <c r="H201" s="48"/>
      <c r="I201" s="48"/>
      <c r="J201" s="48"/>
      <c r="K201" s="48"/>
      <c r="L201" s="48"/>
      <c r="M201" s="48"/>
      <c r="N201" s="48"/>
      <c r="O201" s="48"/>
      <c r="P201" s="48"/>
      <c r="Q201" s="14"/>
      <c r="R201" s="156">
        <v>4.5</v>
      </c>
      <c r="S201" s="48"/>
      <c r="T201" s="48"/>
      <c r="U201" s="7"/>
    </row>
    <row r="202" spans="1:21" ht="18.5" customHeight="1" thickBot="1" x14ac:dyDescent="0.25">
      <c r="A202" s="317"/>
      <c r="B202" s="354"/>
      <c r="C202" s="11" t="s">
        <v>29</v>
      </c>
      <c r="D202" s="13">
        <v>0.3</v>
      </c>
      <c r="E202" s="14"/>
      <c r="F202" s="14"/>
      <c r="G202" s="14"/>
      <c r="H202" s="14"/>
      <c r="I202" s="14"/>
      <c r="J202" s="14"/>
      <c r="K202" s="14"/>
      <c r="L202" s="14"/>
      <c r="M202" s="14"/>
      <c r="N202" s="14"/>
      <c r="O202" s="14"/>
      <c r="P202" s="14"/>
      <c r="Q202" s="14"/>
      <c r="R202" s="14"/>
      <c r="S202" s="155">
        <v>4.5</v>
      </c>
      <c r="T202" s="14"/>
      <c r="U202" s="7"/>
    </row>
    <row r="203" spans="1:21" ht="18.5" customHeight="1" thickBot="1" x14ac:dyDescent="0.25">
      <c r="A203" s="318"/>
      <c r="B203" s="355"/>
      <c r="C203" s="80" t="s">
        <v>28</v>
      </c>
      <c r="D203" s="81">
        <v>0.3</v>
      </c>
      <c r="E203" s="82"/>
      <c r="F203" s="82"/>
      <c r="G203" s="82"/>
      <c r="H203" s="82"/>
      <c r="I203" s="82"/>
      <c r="J203" s="82"/>
      <c r="K203" s="82"/>
      <c r="L203" s="82"/>
      <c r="M203" s="82"/>
      <c r="N203" s="82"/>
      <c r="O203" s="82"/>
      <c r="P203" s="82"/>
      <c r="Q203" s="82"/>
      <c r="R203" s="82"/>
      <c r="S203" s="82"/>
      <c r="T203" s="159">
        <v>4.5</v>
      </c>
      <c r="U203" s="7"/>
    </row>
    <row r="204" spans="1:21" ht="18.5" customHeight="1" thickTop="1" thickBot="1" x14ac:dyDescent="0.25">
      <c r="A204" s="356" t="s">
        <v>87</v>
      </c>
      <c r="B204" s="349" t="s">
        <v>126</v>
      </c>
      <c r="C204" s="208" t="s">
        <v>91</v>
      </c>
      <c r="D204" s="209">
        <v>0.2</v>
      </c>
      <c r="E204" s="210"/>
      <c r="F204" s="210"/>
      <c r="G204" s="210"/>
      <c r="H204" s="211">
        <v>3.5</v>
      </c>
      <c r="I204" s="210"/>
      <c r="J204" s="210"/>
      <c r="K204" s="210"/>
      <c r="L204" s="210"/>
      <c r="M204" s="210"/>
      <c r="N204" s="210"/>
      <c r="O204" s="210"/>
      <c r="P204" s="210"/>
      <c r="Q204" s="210"/>
      <c r="R204" s="210"/>
      <c r="S204" s="210"/>
      <c r="T204" s="210"/>
      <c r="U204" s="7"/>
    </row>
    <row r="205" spans="1:21" ht="18.5" customHeight="1" thickBot="1" x14ac:dyDescent="0.25">
      <c r="A205" s="356"/>
      <c r="B205" s="349"/>
      <c r="C205" s="66" t="s">
        <v>30</v>
      </c>
      <c r="D205" s="67">
        <v>0.25</v>
      </c>
      <c r="E205" s="79"/>
      <c r="F205" s="79"/>
      <c r="G205" s="79"/>
      <c r="H205" s="79"/>
      <c r="I205" s="79"/>
      <c r="J205" s="158">
        <v>2.5</v>
      </c>
      <c r="K205" s="79"/>
      <c r="L205" s="79"/>
      <c r="M205" s="79"/>
      <c r="N205" s="79"/>
      <c r="O205" s="79"/>
      <c r="P205" s="79"/>
      <c r="Q205" s="79"/>
      <c r="R205" s="79"/>
      <c r="S205" s="79"/>
      <c r="T205" s="79"/>
      <c r="U205" s="7"/>
    </row>
    <row r="206" spans="1:21" ht="18.5" customHeight="1" thickBot="1" x14ac:dyDescent="0.25">
      <c r="A206" s="356"/>
      <c r="B206" s="349"/>
      <c r="C206" s="66" t="s">
        <v>127</v>
      </c>
      <c r="D206" s="67">
        <v>0.2</v>
      </c>
      <c r="E206" s="79"/>
      <c r="F206" s="79"/>
      <c r="G206" s="79"/>
      <c r="H206" s="79"/>
      <c r="I206" s="79"/>
      <c r="J206" s="158"/>
      <c r="K206" s="79"/>
      <c r="L206" s="79">
        <v>3.5</v>
      </c>
      <c r="M206" s="79"/>
      <c r="N206" s="79"/>
      <c r="O206" s="79"/>
      <c r="P206" s="79"/>
      <c r="Q206" s="79"/>
      <c r="R206" s="79"/>
      <c r="S206" s="79"/>
      <c r="T206" s="79"/>
      <c r="U206" s="7"/>
    </row>
    <row r="207" spans="1:21" ht="18.5" customHeight="1" thickBot="1" x14ac:dyDescent="0.25">
      <c r="A207" s="356"/>
      <c r="B207" s="349"/>
      <c r="C207" s="11" t="s">
        <v>26</v>
      </c>
      <c r="D207" s="13">
        <v>0.5</v>
      </c>
      <c r="E207" s="14"/>
      <c r="F207" s="14"/>
      <c r="G207" s="14"/>
      <c r="H207" s="14"/>
      <c r="I207" s="14"/>
      <c r="J207" s="14"/>
      <c r="K207" s="14"/>
      <c r="L207" s="14"/>
      <c r="M207" s="14"/>
      <c r="N207" s="14">
        <v>2.5</v>
      </c>
      <c r="O207" s="14"/>
      <c r="P207" s="14"/>
      <c r="Q207" s="14"/>
      <c r="R207" s="14"/>
      <c r="S207" s="14"/>
      <c r="T207" s="14"/>
      <c r="U207" s="7"/>
    </row>
    <row r="208" spans="1:21" ht="18.5" customHeight="1" thickBot="1" x14ac:dyDescent="0.25">
      <c r="A208" s="356"/>
      <c r="B208" s="349"/>
      <c r="C208" s="11" t="s">
        <v>74</v>
      </c>
      <c r="D208" s="13">
        <v>0.3</v>
      </c>
      <c r="E208" s="14"/>
      <c r="F208" s="14"/>
      <c r="G208" s="14"/>
      <c r="H208" s="14"/>
      <c r="I208" s="14"/>
      <c r="J208" s="14"/>
      <c r="K208" s="14"/>
      <c r="L208" s="14"/>
      <c r="M208" s="14"/>
      <c r="N208" s="14"/>
      <c r="O208" s="14"/>
      <c r="P208" s="155">
        <v>3.5</v>
      </c>
      <c r="Q208" s="14"/>
      <c r="R208" s="14"/>
      <c r="S208" s="14"/>
      <c r="T208" s="14"/>
      <c r="U208" s="7"/>
    </row>
    <row r="209" spans="1:21" ht="18.5" customHeight="1" thickBot="1" x14ac:dyDescent="0.25">
      <c r="A209" s="356"/>
      <c r="B209" s="349"/>
      <c r="C209" s="64" t="s">
        <v>76</v>
      </c>
      <c r="D209" s="13">
        <v>0.3</v>
      </c>
      <c r="E209" s="48"/>
      <c r="F209" s="48"/>
      <c r="G209" s="48"/>
      <c r="H209" s="48"/>
      <c r="I209" s="48"/>
      <c r="J209" s="48"/>
      <c r="K209" s="48"/>
      <c r="L209" s="48"/>
      <c r="M209" s="48"/>
      <c r="N209" s="48"/>
      <c r="O209" s="48"/>
      <c r="P209" s="48"/>
      <c r="Q209" s="156">
        <v>4.5</v>
      </c>
      <c r="R209" s="48"/>
      <c r="S209" s="48"/>
      <c r="T209" s="48"/>
      <c r="U209" s="7"/>
    </row>
    <row r="210" spans="1:21" ht="18.5" customHeight="1" thickBot="1" x14ac:dyDescent="0.25">
      <c r="A210" s="356"/>
      <c r="B210" s="349"/>
      <c r="C210" s="64" t="s">
        <v>27</v>
      </c>
      <c r="D210" s="13">
        <v>0.3</v>
      </c>
      <c r="E210" s="48"/>
      <c r="F210" s="48"/>
      <c r="G210" s="48"/>
      <c r="H210" s="48"/>
      <c r="I210" s="48"/>
      <c r="J210" s="48"/>
      <c r="K210" s="48"/>
      <c r="L210" s="48"/>
      <c r="M210" s="48"/>
      <c r="N210" s="48"/>
      <c r="O210" s="48"/>
      <c r="P210" s="48"/>
      <c r="Q210" s="48"/>
      <c r="R210" s="156">
        <v>4.5</v>
      </c>
      <c r="S210" s="48"/>
      <c r="T210" s="48"/>
      <c r="U210" s="7"/>
    </row>
    <row r="211" spans="1:21" ht="18.5" customHeight="1" thickBot="1" x14ac:dyDescent="0.25">
      <c r="A211" s="356"/>
      <c r="B211" s="349"/>
      <c r="C211" s="11" t="s">
        <v>29</v>
      </c>
      <c r="D211" s="13">
        <v>0.3</v>
      </c>
      <c r="E211" s="14"/>
      <c r="F211" s="14"/>
      <c r="G211" s="14"/>
      <c r="H211" s="14"/>
      <c r="I211" s="14"/>
      <c r="J211" s="14"/>
      <c r="K211" s="14"/>
      <c r="L211" s="14"/>
      <c r="M211" s="14"/>
      <c r="N211" s="14"/>
      <c r="O211" s="14"/>
      <c r="P211" s="14"/>
      <c r="Q211" s="14"/>
      <c r="R211" s="14"/>
      <c r="S211" s="155">
        <v>4.5</v>
      </c>
      <c r="T211" s="14"/>
      <c r="U211" s="7"/>
    </row>
    <row r="212" spans="1:21" ht="18.5" customHeight="1" thickBot="1" x14ac:dyDescent="0.25">
      <c r="A212" s="357"/>
      <c r="B212" s="350"/>
      <c r="C212" s="80" t="s">
        <v>28</v>
      </c>
      <c r="D212" s="81">
        <v>0.3</v>
      </c>
      <c r="E212" s="82"/>
      <c r="F212" s="82"/>
      <c r="G212" s="82"/>
      <c r="H212" s="82"/>
      <c r="I212" s="82"/>
      <c r="J212" s="82"/>
      <c r="K212" s="82"/>
      <c r="L212" s="82"/>
      <c r="M212" s="82"/>
      <c r="N212" s="82"/>
      <c r="O212" s="82"/>
      <c r="P212" s="82"/>
      <c r="Q212" s="82"/>
      <c r="R212" s="82"/>
      <c r="S212" s="82"/>
      <c r="T212" s="159">
        <v>4.5</v>
      </c>
      <c r="U212" s="7"/>
    </row>
    <row r="213" spans="1:21" ht="23.25" customHeight="1" thickTop="1" thickBot="1" x14ac:dyDescent="0.25">
      <c r="A213" s="304" t="s">
        <v>63</v>
      </c>
      <c r="B213" s="305"/>
      <c r="C213" s="306" t="s">
        <v>34</v>
      </c>
      <c r="D213" s="307"/>
      <c r="E213" s="83">
        <f>SUM($D12:$D43)-SUMIF(E12:E43,"",$D12:$D43)-SUMIF(E12:E43,0,$D12:$D43)+SUM($D44:$D48)-SUMIF(E44:E48,"",$D44:$D48)-SUMIF(E44:E48,0,$D44:$D48)+SUM($D54:$D58)-SUMIF(E54:E58,"",$D54:$D58)-SUMIF(E54:E58,0,$D54:$D58) +SUM($D64:$D68)-SUMIF(E64:E68,"",$D64:$D68)-SUMIF(E64:E68,0,$D64:$D68)+ SUM($D74:$D78)-SUMIF(E74:E78,"", $D74:$D78)-SUMIF(E74:E78,0, $D74:$D78)+ SUM($D84:$D113)-SUMIF(E84:E113,"", $D84:$D113)-SUMIF(E84:E113,0, $D84:$D113) + SUM($D114:$D123)-SUMIF(E114:E123,"", $D114:$D123)-SUMIF(E114:E123,0, $D114:$D123)+ SUM($D134:$D143)-SUMIF(E134:E143,"", $D134:$D143)-SUMIF(E134:E143, 0,$D134:$D143)+ SUM($D194:$D203)-SUMIF(E194:E203,"", $D194:$D203)-SUMIF(E194:E203,0, $D194:$D203)</f>
        <v>0.99999999999999956</v>
      </c>
      <c r="F213" s="83">
        <f>SUM($D12:$D43)-SUMIF(F12:F43,"",$D12:$D43)-SUMIF(F12:F43,0,$D12:$D43)+SUM($D44:$D48)-SUMIF(F44:F48,"",$D44:$D48)-SUMIF(F44:F48,0,$D44:$D48)+SUM($D54:$D58)-SUMIF(F54:F58,"",$D54:$D58)-SUMIF(F54:F58,0,$D54:$D58) +SUM($D64:$D68)-SUMIF(F64:F68,"",$D64:$D68)-SUMIF(F64:F68,0,$D64:$D68)+ SUM($D74:$D78)-SUMIF(F74:F78,"", $D74:$D78)-SUMIF(F74:F78,0, $D74:$D78)+ SUM($D84:$D113)-SUMIF(F84:F113,"", $D84:$D113)-SUMIF(F84:F113,0, $D84:$D113) + SUM($D114:$D123)-SUMIF(F114:F123,"", $D114:$D123)-SUMIF(F114:F123,0, $D114:$D123)+ SUM($D134:$D143)-SUMIF(F134:F143,"", $D134:$D143)-SUMIF(F134:F143, 0,$D134:$D143)+ SUM($D194:$D203)-SUMIF(F194:F203,"", $D194:$D203)-SUMIF(F194:F203,0, $D194:$D203)</f>
        <v>0.99999999999999956</v>
      </c>
      <c r="G213" s="83">
        <f>SUM($D12:$D43)-SUMIF(G12:G43,"",$D12:$D43)-SUMIF(G12:G43,0,$D12:$D43)+SUM($D44:$D48)-SUMIF(G44:G48,"",$D44:$D48)-SUMIF(G44:G48,0,$D44:$D48)+SUM($D54:$D58)-SUMIF(G54:G58,"",$D54:$D58)-SUMIF(G54:G58,0,$D54:$D58) +SUM($D64:$D68)-SUMIF(G64:G68,"",$D64:$D68)-SUMIF(G64:G68,0,$D64:$D68)+ SUM($D74:$D78)-SUMIF(G74:G78,"", $D74:$D78)-SUMIF(G74:G78,0, $D74:$D78)+ SUM($D84:$D113)-SUMIF(G84:G113,"", $D84:$D113)-SUMIF(G84:G113,0, $D84:$D113) + SUM($D114:$D123)-SUMIF(G114:G123,"", $D114:$D123)-SUMIF(G114:G123,0, $D114:$D123)+ SUM($D134:$D143)-SUMIF(G134:G143,"", $D134:$D143)-SUMIF(G134:G143, 0,$D134:$D143)+ SUM($D194:$D203)-SUMIF(G194:G203,"", $D194:$D203)-SUMIF(G194:G203,0, $D194:$D203)</f>
        <v>0.99999999999999956</v>
      </c>
      <c r="H213" s="83">
        <f>SUM($D12:$D43)-SUMIF(H12:H43,"",$D12:$D43)-SUMIF(H12:H43,0,$D12:$D43)+SUM($D44:$D48)-SUMIF(H44:H48,"",$D44:$D48)-SUMIF(H44:H48,0,$D44:$D48)+SUM($D54:$D58)-SUMIF(H54:H58,"",$D54:$D58)-SUMIF(H54:H58,0,$D54:$D58) +SUM($D64:$D68)-SUMIF(H64:H68,"",$D64:$D68)-SUMIF(H64:H68,0,$D64:$D68)+ SUM($D74:$D78)-SUMIF(H74:H78,"", $D74:$D78)-SUMIF(H74:H78,0, $D74:$D78)+ SUM($D84:$D113)-SUMIF(H84:H113,"", $D84:$D113)-SUMIF(H84:H113,0, $D84:$D113) + SUM($D114:$D123)-SUMIF(H114:H123,"", $D114:$D123)-SUMIF(H114:H123,0, $D114:$D123)+ SUM($D134:$D143)-SUMIF(H134:H143,"", $D134:$D143)-SUMIF(H134:H143, 0,$D134:$D143)+ SUM($D194:$D203)-SUMIF(H194:H203,"", $D194:$D203)-SUMIF(H194:H203,0, $D194:$D203)</f>
        <v>0.99999999999999911</v>
      </c>
      <c r="I213" s="83">
        <f>D37+D42+D77</f>
        <v>1</v>
      </c>
      <c r="J213" s="83">
        <f>SUM($D12:$D43)-SUMIF(J12:J43,"",$D12:$D43)-SUMIF(J12:J43,0,$D12:$D43)+SUM($D44:$D48)-SUMIF(J44:J48,"",$D44:$D48)-SUMIF(J44:J48,0,$D44:$D48)+SUM($D54:$D58)-SUMIF(J54:J58,"",$D54:$D58)-SUMIF(J54:J58,0,$D54:$D58) +SUM($D64:$D68)-SUMIF(J64:J68,"",$D64:$D68)-SUMIF(J64:J68,0,$D64:$D68)+ SUM($D74:$D78)-SUMIF(J74:J78,"", $D74:$D78)-SUMIF(J74:J78,0, $D74:$D78)+ SUM($D84:$D113)-SUMIF(J84:J113,"", $D84:$D113)-SUMIF(J84:J113,0, $D84:$D113) + SUM($D114:$D123)-SUMIF(J114:J123,"", $D114:$D123)-SUMIF(J114:J123,0, $D114:$D123)+ SUM($D134:$D143)-SUMIF(J134:J143,"", $D134:$D143)-SUMIF(J134:J143, 0,$D134:$D143)+ SUM($D194:$D203)-SUMIF(J194:J203,"", $D194:$D203)-SUMIF(J194:J203,0, $D194:$D203)</f>
        <v>1</v>
      </c>
      <c r="K213" s="83">
        <f>SUM($D12:$D43)-SUMIF(K12:K43,"",$D12:$D43)-SUMIF(K12:K43,0,$D12:$D43)+SUM($D44:$D48)-SUMIF(K44:K48,"",$D44:$D48)-SUMIF(K44:K48,0,$D44:$D48)+SUM($D54:$D58)-SUMIF(K54:K58,"",$D54:$D58)-SUMIF(K54:K58,0,$D54:$D58) +SUM($D64:$D68)-SUMIF(K64:K68,"",$D64:$D68)-SUMIF(K64:K68,0,$D64:$D68)+ SUM($D74:$D78)-SUMIF(K74:K78,"", $D74:$D78)-SUMIF(K74:K78,0, $D74:$D78)+ SUM($D84:$D113)-SUMIF(K84:K113,"", $D84:$D113)-SUMIF(K84:K113,0, $D84:$D113) + SUM($D114:$D123)-SUMIF(K114:K123,"", $D114:$D123)-SUMIF(K114:K123,0, $D114:$D123)+ SUM($D134:$D143)-SUMIF(K134:K143,"", $D134:$D143)-SUMIF(K134:K143, 0,$D134:$D143)+ SUM($D194:$D203)-SUMIF(K194:K203,"", $D194:$D203)-SUMIF(K194:K203,0, $D194:$D203)</f>
        <v>1.0000000000000013</v>
      </c>
      <c r="L213" s="83">
        <f>D48+D58+D68+D206</f>
        <v>1</v>
      </c>
      <c r="M213" s="83">
        <f>D96+D107+D118+D138</f>
        <v>1</v>
      </c>
      <c r="N213" s="83">
        <f t="shared" ref="N213:T213" si="5">SUM($D12:$D43)-SUMIF(N12:N43,"",$D12:$D43)-SUMIF(N12:N43,0,$D12:$D43)+SUM($D44:$D48)-SUMIF(N44:N48,"",$D44:$D48)-SUMIF(N44:N48,0,$D44:$D48)+SUM($D54:$D58)-SUMIF(N54:N58,"",$D54:$D58)-SUMIF(N54:N58,0,$D54:$D58) +SUM($D64:$D68)-SUMIF(N64:N68,"",$D64:$D68)-SUMIF(N64:N68,0,$D64:$D68)+ SUM($D74:$D78)-SUMIF(N74:N78,"", $D74:$D78)-SUMIF(N74:N78,0, $D74:$D78)+ SUM($D84:$D113)-SUMIF(N84:N113,"", $D84:$D113)-SUMIF(N84:N113,0, $D84:$D113) + SUM($D114:$D123)-SUMIF(N114:N123,"", $D114:$D123)-SUMIF(N114:N123,0, $D114:$D123)+ SUM($D134:$D143)-SUMIF(N134:N143,"", $D134:$D143)-SUMIF(N134:N143, 0,$D134:$D143)+ SUM($D194:$D203)-SUMIF(N194:N203,"", $D194:$D203)-SUMIF(N194:N203,0, $D194:$D203)</f>
        <v>1</v>
      </c>
      <c r="O213" s="83">
        <f t="shared" si="5"/>
        <v>0.99999999999999956</v>
      </c>
      <c r="P213" s="83">
        <f t="shared" si="5"/>
        <v>0.99999999999999956</v>
      </c>
      <c r="Q213" s="83">
        <f t="shared" si="5"/>
        <v>0.99999999999999956</v>
      </c>
      <c r="R213" s="83">
        <f t="shared" si="5"/>
        <v>0.99999999999999956</v>
      </c>
      <c r="S213" s="83">
        <f t="shared" si="5"/>
        <v>0.99999999999999956</v>
      </c>
      <c r="T213" s="83">
        <f t="shared" si="5"/>
        <v>0.99999999999999956</v>
      </c>
      <c r="U213" s="7"/>
    </row>
    <row r="214" spans="1:21" ht="15" customHeight="1" thickBot="1" x14ac:dyDescent="0.25">
      <c r="A214" s="306"/>
      <c r="B214" s="307"/>
      <c r="C214" s="27" t="s">
        <v>70</v>
      </c>
      <c r="D214" s="28"/>
      <c r="E214" s="29">
        <f t="shared" ref="E214:K214" si="6" xml:space="preserve"> SUMPRODUCT(E12:E43, $D12:$D43)+ SUMPRODUCT(E44:E48,$D44:$D48)+ SUMPRODUCT(E54:E58, $D54:$D58)+ SUMPRODUCT(E64:E68,$D64:$D68)+ SUMPRODUCT(E74:E78, $D74:$D78)+ SUMPRODUCT(E84:E113, $D84:$D113)+SUMPRODUCT(E114:E123, $D114:$D123)+SUMPRODUCT(E134:E143,$D134:$D143)+SUMPRODUCT(E194:E203, $D194:$D203)</f>
        <v>2.5</v>
      </c>
      <c r="F214" s="29">
        <f t="shared" si="6"/>
        <v>2.5</v>
      </c>
      <c r="G214" s="29">
        <f t="shared" si="6"/>
        <v>2.9000000000000004</v>
      </c>
      <c r="H214" s="29">
        <f t="shared" si="6"/>
        <v>2.7</v>
      </c>
      <c r="I214" s="29">
        <f t="shared" si="6"/>
        <v>2.5</v>
      </c>
      <c r="J214" s="29">
        <f t="shared" si="6"/>
        <v>2.75</v>
      </c>
      <c r="K214" s="29">
        <f t="shared" si="6"/>
        <v>2.5</v>
      </c>
      <c r="L214" s="29">
        <f xml:space="preserve"> SUMPRODUCT(L12:L43, $D12:$D43)+ SUMPRODUCT(L44:L48,$D44:$D48)+ SUMPRODUCT(L54:L58, $D54:$D58)+ SUMPRODUCT(L64:L68,$D64:$D68)+ SUMPRODUCT(L74:L78, $D74:$D78)+ SUMPRODUCT(L84:L113, $D84:$D113)+SUMPRODUCT(L114:L123, $D114:$D123)+SUMPRODUCT(L134:L143,$D134:$D143)+SUMPRODUCT(L194:L203, $D194:$D203)+SUMPRODUCT(L204:L212,$D204:$D212)</f>
        <v>2.7</v>
      </c>
      <c r="M214" s="29">
        <f t="shared" ref="M214:U214" si="7" xml:space="preserve"> SUMPRODUCT(M12:M43, $D12:$D43)+ SUMPRODUCT(M44:M48,$D44:$D48)+ SUMPRODUCT(M54:M58, $D54:$D58)+ SUMPRODUCT(M64:M68,$D64:$D68)+ SUMPRODUCT(M74:M78, $D74:$D78)+ SUMPRODUCT(M84:M113, $D84:$D113)+SUMPRODUCT(M114:M123, $D114:$D123)+SUMPRODUCT(M134:M143,$D134:$D143)+SUMPRODUCT(M194:M203, $D194:$D203)</f>
        <v>2.5</v>
      </c>
      <c r="N214" s="29">
        <f t="shared" si="7"/>
        <v>3</v>
      </c>
      <c r="O214" s="29">
        <f t="shared" si="7"/>
        <v>2.5</v>
      </c>
      <c r="P214" s="29">
        <f t="shared" si="7"/>
        <v>3.8</v>
      </c>
      <c r="Q214" s="29">
        <f t="shared" si="7"/>
        <v>3.8</v>
      </c>
      <c r="R214" s="29">
        <f t="shared" si="7"/>
        <v>3.8</v>
      </c>
      <c r="S214" s="29">
        <f t="shared" si="7"/>
        <v>3.8</v>
      </c>
      <c r="T214" s="29">
        <f t="shared" si="7"/>
        <v>3.8</v>
      </c>
      <c r="U214" s="12">
        <f t="shared" si="7"/>
        <v>0</v>
      </c>
    </row>
    <row r="215" spans="1:21" ht="16" thickBot="1" x14ac:dyDescent="0.25">
      <c r="A215" s="347" t="s">
        <v>64</v>
      </c>
      <c r="B215" s="348"/>
      <c r="C215" s="345" t="s">
        <v>34</v>
      </c>
      <c r="D215" s="346"/>
      <c r="E215" s="84">
        <f t="shared" ref="E215:T215" si="8">SUM($D12:$D43)-SUMIF(E12:E43,"",$D12:$D43)-SUMIF(E12:E43,0,$D12:$D43)+SUM($D44:$D48)-SUMIF(E44:E48,"",$D44:$D48)-SUMIF(E44:E48,0,$D44:$D48)+SUM($D54:$D58)-SUMIF(E54:E58,"",$D54:$D58)-SUMIF(E54:E58,0,$D54:$D58) +SUM($D64:$D68)-SUMIF(E64:E68,"",$D64:$D68)-SUMIF(E64:E68,0,$D64:$D68)+ SUM($D74:$D78)-SUMIF(E74:E78,"", $D74:$D78)-SUMIF(E74:E78,0, $D74:$D78)+ SUM($D84:$D113)-SUMIF(E84:E113,"", $D84:$D113)-SUMIF(E84:E113,0, $D84:$D113) + SUM($D154:$D163)-SUMIF(E154:E163,"", $D154:$D163)-SUMIF(E154:E163,0, $D154:$D163)+ SUM($D174:$D183)-SUMIF(E174:E183,"", $D174:$D183)-SUMIF(E174:E183, 0,$D174:$D183)+ SUM($D204:$D212)-SUMIF(E204:E212,"", $D204:$D212)-SUMIF(E204:E212,0, $D204:$D212)</f>
        <v>0.99999999999999956</v>
      </c>
      <c r="F215" s="84">
        <f t="shared" si="8"/>
        <v>0.99999999999999956</v>
      </c>
      <c r="G215" s="84">
        <f t="shared" si="8"/>
        <v>1</v>
      </c>
      <c r="H215" s="84">
        <f t="shared" si="8"/>
        <v>0.99999999999999911</v>
      </c>
      <c r="I215" s="84">
        <f t="shared" si="8"/>
        <v>0.99999999999999956</v>
      </c>
      <c r="J215" s="84">
        <f t="shared" si="8"/>
        <v>1</v>
      </c>
      <c r="K215" s="84">
        <f t="shared" si="8"/>
        <v>1.0000000000000009</v>
      </c>
      <c r="L215" s="84">
        <f t="shared" si="8"/>
        <v>1</v>
      </c>
      <c r="M215" s="84">
        <f t="shared" si="8"/>
        <v>1</v>
      </c>
      <c r="N215" s="84">
        <f t="shared" si="8"/>
        <v>1</v>
      </c>
      <c r="O215" s="84">
        <f t="shared" si="8"/>
        <v>0.99999999999999956</v>
      </c>
      <c r="P215" s="84">
        <f t="shared" si="8"/>
        <v>1</v>
      </c>
      <c r="Q215" s="84">
        <f t="shared" si="8"/>
        <v>1</v>
      </c>
      <c r="R215" s="84">
        <f t="shared" si="8"/>
        <v>1</v>
      </c>
      <c r="S215" s="84">
        <f t="shared" si="8"/>
        <v>1</v>
      </c>
      <c r="T215" s="84">
        <f t="shared" si="8"/>
        <v>1</v>
      </c>
    </row>
    <row r="216" spans="1:21" ht="16" thickBot="1" x14ac:dyDescent="0.25">
      <c r="A216" s="306"/>
      <c r="B216" s="307"/>
      <c r="C216" s="27" t="s">
        <v>70</v>
      </c>
      <c r="D216" s="28"/>
      <c r="E216" s="29">
        <f t="shared" ref="E216:T216" si="9" xml:space="preserve"> SUMPRODUCT(E12:E43, $D12:$D43)+ SUMPRODUCT(E44:E48,$D44:$D48)+ SUMPRODUCT(E54:E58, $D54:$D58)+ SUMPRODUCT(E64:E68,$D64:$D68)+ SUMPRODUCT(E74:E78, $D74:$D78)+ SUMPRODUCT(E84:E113, $D84:$D113)+SUMPRODUCT(E154:E163, $D154:$D163)+SUMPRODUCT(E174:E183,$D174:$D183)+SUMPRODUCT(E204:E212, $D204:$D212)</f>
        <v>2.5</v>
      </c>
      <c r="F216" s="29">
        <f t="shared" si="9"/>
        <v>2.5</v>
      </c>
      <c r="G216" s="29">
        <f t="shared" si="9"/>
        <v>2.9000000000000004</v>
      </c>
      <c r="H216" s="29">
        <f t="shared" si="9"/>
        <v>2.7</v>
      </c>
      <c r="I216" s="29">
        <f t="shared" si="9"/>
        <v>2.5</v>
      </c>
      <c r="J216" s="29">
        <f t="shared" si="9"/>
        <v>2.5</v>
      </c>
      <c r="K216" s="29">
        <f t="shared" si="9"/>
        <v>2.5</v>
      </c>
      <c r="L216" s="29">
        <f t="shared" si="9"/>
        <v>2.7</v>
      </c>
      <c r="M216" s="29">
        <f t="shared" si="9"/>
        <v>2.5</v>
      </c>
      <c r="N216" s="29">
        <f t="shared" si="9"/>
        <v>2.5</v>
      </c>
      <c r="O216" s="29">
        <f t="shared" si="9"/>
        <v>2.5</v>
      </c>
      <c r="P216" s="29">
        <f t="shared" si="9"/>
        <v>3.5</v>
      </c>
      <c r="Q216" s="29">
        <f t="shared" si="9"/>
        <v>3.8</v>
      </c>
      <c r="R216" s="29">
        <f t="shared" si="9"/>
        <v>3.8</v>
      </c>
      <c r="S216" s="29">
        <f t="shared" si="9"/>
        <v>3.8</v>
      </c>
      <c r="T216" s="29">
        <f t="shared" si="9"/>
        <v>3.8</v>
      </c>
    </row>
    <row r="217" spans="1:21" s="2" customFormat="1" ht="39.5" customHeight="1" x14ac:dyDescent="0.2">
      <c r="A217" s="19"/>
      <c r="C217" s="268" t="s">
        <v>36</v>
      </c>
      <c r="D217" s="268"/>
      <c r="E217" s="268"/>
      <c r="F217" s="268"/>
      <c r="G217" s="268"/>
      <c r="H217" s="268"/>
      <c r="I217" s="268"/>
      <c r="J217" s="268"/>
      <c r="K217" s="268"/>
      <c r="L217" s="268"/>
      <c r="M217" s="268"/>
      <c r="N217" s="268"/>
      <c r="O217" s="268"/>
      <c r="P217" s="268"/>
      <c r="Q217" s="268"/>
      <c r="R217" s="268"/>
      <c r="S217" s="268"/>
      <c r="T217" s="268"/>
    </row>
    <row r="218" spans="1:21" s="2" customFormat="1" ht="19.75" customHeight="1" x14ac:dyDescent="0.2">
      <c r="A218" s="19"/>
      <c r="C218" s="269" t="s">
        <v>37</v>
      </c>
      <c r="D218" s="269"/>
      <c r="E218" s="269"/>
      <c r="F218" s="269"/>
      <c r="G218" s="269"/>
      <c r="H218" s="269"/>
      <c r="I218" s="269"/>
      <c r="J218" s="269"/>
      <c r="K218" s="269"/>
      <c r="L218" s="269"/>
      <c r="M218" s="269"/>
      <c r="N218" s="269"/>
      <c r="O218" s="269"/>
      <c r="P218" s="269"/>
      <c r="Q218" s="269"/>
      <c r="R218" s="269"/>
      <c r="S218" s="269"/>
      <c r="T218" s="269"/>
    </row>
    <row r="219" spans="1:21" s="2" customFormat="1" ht="27.5" customHeight="1" x14ac:dyDescent="0.2">
      <c r="A219" s="19"/>
      <c r="C219" s="267" t="s">
        <v>81</v>
      </c>
      <c r="D219" s="267"/>
      <c r="E219" s="267"/>
      <c r="F219" s="267"/>
      <c r="G219" s="267"/>
      <c r="H219" s="267"/>
      <c r="I219" s="267"/>
      <c r="J219" s="267"/>
      <c r="K219" s="267"/>
      <c r="L219" s="267"/>
      <c r="M219" s="267"/>
      <c r="N219" s="267"/>
      <c r="O219" s="267"/>
      <c r="P219" s="267"/>
      <c r="Q219" s="267"/>
      <c r="R219" s="267"/>
      <c r="S219" s="267"/>
      <c r="T219" s="267"/>
    </row>
    <row r="220" spans="1:21" s="2" customFormat="1" ht="39.5" customHeight="1" x14ac:dyDescent="0.2">
      <c r="A220" s="19"/>
      <c r="C220" s="270" t="s">
        <v>84</v>
      </c>
      <c r="D220" s="270"/>
      <c r="E220" s="270"/>
      <c r="F220" s="270"/>
      <c r="G220" s="270"/>
      <c r="H220" s="270"/>
      <c r="I220" s="270"/>
      <c r="J220" s="270"/>
      <c r="K220" s="270"/>
      <c r="L220" s="270"/>
      <c r="M220" s="270"/>
      <c r="N220" s="270"/>
      <c r="O220" s="270"/>
      <c r="P220" s="270"/>
      <c r="Q220" s="270"/>
      <c r="R220" s="270"/>
      <c r="S220" s="270"/>
      <c r="T220" s="270"/>
    </row>
    <row r="221" spans="1:21" s="2" customFormat="1" ht="39.5" customHeight="1" x14ac:dyDescent="0.2">
      <c r="A221" s="19"/>
      <c r="C221" s="267" t="s">
        <v>83</v>
      </c>
      <c r="D221" s="267"/>
      <c r="E221" s="267"/>
      <c r="F221" s="267"/>
      <c r="G221" s="267"/>
      <c r="H221" s="267"/>
      <c r="I221" s="267"/>
      <c r="J221" s="267"/>
      <c r="K221" s="267"/>
      <c r="L221" s="267"/>
      <c r="M221" s="267"/>
      <c r="N221" s="267"/>
      <c r="O221" s="267"/>
      <c r="P221" s="267"/>
      <c r="Q221" s="267"/>
      <c r="R221" s="267"/>
      <c r="S221" s="267"/>
      <c r="T221" s="267"/>
    </row>
    <row r="222" spans="1:21" s="2" customFormat="1" ht="39.5" customHeight="1" x14ac:dyDescent="0.2">
      <c r="A222" s="19"/>
      <c r="C222" s="270" t="s">
        <v>85</v>
      </c>
      <c r="D222" s="270"/>
      <c r="E222" s="270"/>
      <c r="F222" s="270"/>
      <c r="G222" s="270"/>
      <c r="H222" s="270"/>
      <c r="I222" s="270"/>
      <c r="J222" s="270"/>
      <c r="K222" s="270"/>
      <c r="L222" s="270"/>
      <c r="M222" s="270"/>
      <c r="N222" s="270"/>
      <c r="O222" s="270"/>
      <c r="P222" s="270"/>
      <c r="Q222" s="270"/>
      <c r="R222" s="270"/>
      <c r="S222" s="270"/>
      <c r="T222" s="270"/>
    </row>
    <row r="223" spans="1:21" s="2" customFormat="1" ht="39.5" customHeight="1" x14ac:dyDescent="0.2">
      <c r="A223" s="19"/>
      <c r="C223" s="271" t="s">
        <v>82</v>
      </c>
      <c r="D223" s="271"/>
      <c r="E223" s="271"/>
      <c r="F223" s="271"/>
      <c r="G223" s="271"/>
      <c r="H223" s="271"/>
      <c r="I223" s="271"/>
      <c r="J223" s="271"/>
      <c r="K223" s="271"/>
      <c r="L223" s="271"/>
      <c r="M223" s="271"/>
      <c r="N223" s="271"/>
      <c r="O223" s="271"/>
      <c r="P223" s="271"/>
      <c r="Q223" s="271"/>
      <c r="R223" s="271"/>
      <c r="S223" s="271"/>
      <c r="T223" s="271"/>
    </row>
    <row r="224" spans="1:21" s="2" customFormat="1" ht="39.5" customHeight="1" x14ac:dyDescent="0.2">
      <c r="A224" s="19"/>
      <c r="C224" s="267" t="s">
        <v>77</v>
      </c>
      <c r="D224" s="267"/>
      <c r="E224" s="267"/>
      <c r="F224" s="267"/>
      <c r="G224" s="267"/>
      <c r="H224" s="267"/>
      <c r="I224" s="267"/>
      <c r="J224" s="267"/>
      <c r="K224" s="267"/>
      <c r="L224" s="267"/>
      <c r="M224" s="267"/>
      <c r="N224" s="267"/>
      <c r="O224" s="267"/>
      <c r="P224" s="267"/>
      <c r="Q224" s="267"/>
      <c r="R224" s="267"/>
      <c r="S224" s="267"/>
      <c r="T224" s="267"/>
    </row>
    <row r="229" spans="33:33" x14ac:dyDescent="0.2">
      <c r="AG229" t="s">
        <v>38</v>
      </c>
    </row>
  </sheetData>
  <mergeCells count="71">
    <mergeCell ref="B84:B92"/>
    <mergeCell ref="A84:A92"/>
    <mergeCell ref="C215:D215"/>
    <mergeCell ref="A215:B216"/>
    <mergeCell ref="B204:B212"/>
    <mergeCell ref="A154:A173"/>
    <mergeCell ref="B154:B163"/>
    <mergeCell ref="B174:B183"/>
    <mergeCell ref="B184:B193"/>
    <mergeCell ref="B194:B203"/>
    <mergeCell ref="A204:A212"/>
    <mergeCell ref="B164:B173"/>
    <mergeCell ref="A174:A193"/>
    <mergeCell ref="A93:A102"/>
    <mergeCell ref="B93:B102"/>
    <mergeCell ref="C213:D213"/>
    <mergeCell ref="A103:A113"/>
    <mergeCell ref="B103:B113"/>
    <mergeCell ref="B64:B68"/>
    <mergeCell ref="B69:B73"/>
    <mergeCell ref="B33:B38"/>
    <mergeCell ref="A39:A43"/>
    <mergeCell ref="B39:B43"/>
    <mergeCell ref="A44:A53"/>
    <mergeCell ref="A74:A83"/>
    <mergeCell ref="B74:B78"/>
    <mergeCell ref="B79:B83"/>
    <mergeCell ref="A54:A63"/>
    <mergeCell ref="B54:B58"/>
    <mergeCell ref="B59:B63"/>
    <mergeCell ref="A64:A73"/>
    <mergeCell ref="B44:B48"/>
    <mergeCell ref="A213:B214"/>
    <mergeCell ref="A114:A133"/>
    <mergeCell ref="B114:B123"/>
    <mergeCell ref="B124:B133"/>
    <mergeCell ref="A134:A153"/>
    <mergeCell ref="B134:B143"/>
    <mergeCell ref="B144:B153"/>
    <mergeCell ref="A194:A203"/>
    <mergeCell ref="B49:B53"/>
    <mergeCell ref="Q3:T3"/>
    <mergeCell ref="Q2:T2"/>
    <mergeCell ref="A1:G3"/>
    <mergeCell ref="H1:P3"/>
    <mergeCell ref="Q1:T1"/>
    <mergeCell ref="A33:A38"/>
    <mergeCell ref="U6:U7"/>
    <mergeCell ref="A12:A17"/>
    <mergeCell ref="B12:B17"/>
    <mergeCell ref="A28:A32"/>
    <mergeCell ref="B28:B32"/>
    <mergeCell ref="D5:D7"/>
    <mergeCell ref="E5:T5"/>
    <mergeCell ref="C5:C7"/>
    <mergeCell ref="A5:A11"/>
    <mergeCell ref="B5:B11"/>
    <mergeCell ref="B18:B21"/>
    <mergeCell ref="A18:A21"/>
    <mergeCell ref="A22:A26"/>
    <mergeCell ref="B22:B26"/>
    <mergeCell ref="C8:C9"/>
    <mergeCell ref="C10:C11"/>
    <mergeCell ref="C224:T224"/>
    <mergeCell ref="C217:T217"/>
    <mergeCell ref="C218:T218"/>
    <mergeCell ref="C219:T219"/>
    <mergeCell ref="C220:T220"/>
    <mergeCell ref="C223:T223"/>
    <mergeCell ref="C221:T221"/>
    <mergeCell ref="C222:T222"/>
  </mergeCells>
  <conditionalFormatting sqref="D39:D40 E84:T94 D84:D123 E96:T104 E107:T123 D124:T199 D201:T212">
    <cfRule type="notContainsBlanks" priority="11">
      <formula>LEN(TRIM(D39))&gt;0</formula>
    </cfRule>
  </conditionalFormatting>
  <conditionalFormatting sqref="D47:D53">
    <cfRule type="notContainsBlanks" priority="35">
      <formula>LEN(TRIM(D47))&gt;0</formula>
    </cfRule>
  </conditionalFormatting>
  <conditionalFormatting sqref="E19 D23:G23">
    <cfRule type="notContainsBlanks" priority="28">
      <formula>LEN(TRIM(D19))&gt;0</formula>
    </cfRule>
  </conditionalFormatting>
  <conditionalFormatting sqref="E12:T18 G19:T19 E20:T21 D22:T22 I23:T23 D28:D29 E30:I30 K30:T30 E31:T38 F39:T41 E42:G42 I42:T42 E43:T53 D54:T83 D95:T95 D105:T105 E106:I106 K106:T106 D200:P200 R200:T200">
    <cfRule type="notContainsBlanks" priority="17">
      <formula>LEN(TRIM(D12))&gt;0</formula>
    </cfRule>
  </conditionalFormatting>
  <conditionalFormatting sqref="E24:T29 D33:D34">
    <cfRule type="notContainsBlanks" priority="13">
      <formula>LEN(TRIM(D24))&gt;0</formula>
    </cfRule>
  </conditionalFormatting>
  <pageMargins left="0.51181102362204722" right="0.19685039370078741" top="0.35433070866141736" bottom="0.35433070866141736" header="0.31496062992125984" footer="0.31496062992125984"/>
  <pageSetup scale="9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Bang PN cho HP</vt:lpstr>
      <vt:lpstr>Bang PN PLO cho CLO</vt:lpstr>
      <vt:lpstr>'Bang PN PLO cho CLO'!OLE_LINK59</vt:lpstr>
      <vt:lpstr>'Bang PN cho HP'!OLE_LINK68</vt:lpstr>
      <vt:lpstr>'Bang PN PLO cho CLO'!OLE_LINK68</vt:lpstr>
      <vt:lpstr>'Bang PN cho HP'!Print_Titles</vt:lpstr>
      <vt:lpstr>'Bang PN PLO cho CLO'!Print_Titles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2025-07-31T01:30:46Z</dcterms:modified>
</cp:coreProperties>
</file>