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hanhgai/Documents/Thanh Gái/Sau đại học/Các học phần giảng dạy/PPLNCKH/Hồ sơ ĐGN môn PPLNCKH K31/"/>
    </mc:Choice>
  </mc:AlternateContent>
  <xr:revisionPtr revIDLastSave="0" documentId="13_ncr:1_{2058E0F1-2DAD-5741-8045-198E64E1E379}" xr6:coauthVersionLast="47" xr6:coauthVersionMax="47" xr10:uidLastSave="{00000000-0000-0000-0000-000000000000}"/>
  <bookViews>
    <workbookView xWindow="300" yWindow="880" windowWidth="28500" windowHeight="15960" activeTab="2" xr2:uid="{38006DCE-B502-FA45-9CCF-F7B9B8235E48}"/>
  </bookViews>
  <sheets>
    <sheet name="Điểm GPA" sheetId="1" r:id="rId1"/>
    <sheet name="Phiếu 1.2." sheetId="3" r:id="rId2"/>
    <sheet name="Điểm quá trình GPA CLO" sheetId="7" r:id="rId3"/>
    <sheet name="Bài Thảo luận" sheetId="4" r:id="rId4"/>
  </sheets>
  <definedNames>
    <definedName name="_xlnm._FilterDatabase" localSheetId="0" hidden="1">'Điểm GPA'!$F$3:$F$33</definedName>
    <definedName name="_xlnm._FilterDatabase" localSheetId="2" hidden="1">'Điểm quá trình GPA CLO'!$Z$1:$Z$32</definedName>
    <definedName name="_xlnm._FilterDatabase" localSheetId="1" hidden="1">'Phiếu 1.2.'!$M$1:$M$36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7" l="1"/>
  <c r="AC5" i="7"/>
  <c r="AC6" i="7"/>
  <c r="AC8" i="7"/>
  <c r="AC9" i="7"/>
  <c r="AC10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AC27" i="7"/>
  <c r="AC28" i="7"/>
  <c r="AC29" i="7"/>
  <c r="AC30" i="7"/>
  <c r="AC31" i="7"/>
  <c r="AC32" i="7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5" i="1"/>
  <c r="H32" i="7"/>
  <c r="I32" i="7" s="1"/>
  <c r="H31" i="7"/>
  <c r="I31" i="7" s="1"/>
  <c r="H30" i="7"/>
  <c r="I30" i="7" s="1"/>
  <c r="H29" i="7"/>
  <c r="I29" i="7" s="1"/>
  <c r="H28" i="7"/>
  <c r="I28" i="7" s="1"/>
  <c r="H27" i="7"/>
  <c r="I27" i="7" s="1"/>
  <c r="H26" i="7"/>
  <c r="I26" i="7" s="1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I15" i="7" s="1"/>
  <c r="H14" i="7"/>
  <c r="I14" i="7" s="1"/>
  <c r="H13" i="7"/>
  <c r="I13" i="7" s="1"/>
  <c r="H12" i="7"/>
  <c r="I12" i="7" s="1"/>
  <c r="H11" i="7"/>
  <c r="I11" i="7" s="1"/>
  <c r="H10" i="7"/>
  <c r="I10" i="7" s="1"/>
  <c r="H9" i="7"/>
  <c r="I9" i="7" s="1"/>
  <c r="H8" i="7"/>
  <c r="I8" i="7" s="1"/>
  <c r="H7" i="7"/>
  <c r="I7" i="7" s="1"/>
  <c r="H6" i="7"/>
  <c r="I6" i="7" s="1"/>
  <c r="H5" i="7"/>
  <c r="I5" i="7" s="1"/>
  <c r="H4" i="7"/>
  <c r="I4" i="7" s="1"/>
  <c r="E32" i="7"/>
  <c r="F32" i="7" s="1"/>
  <c r="E31" i="7"/>
  <c r="F31" i="7" s="1"/>
  <c r="E30" i="7"/>
  <c r="F30" i="7" s="1"/>
  <c r="E29" i="7"/>
  <c r="F29" i="7" s="1"/>
  <c r="E28" i="7"/>
  <c r="F28" i="7" s="1"/>
  <c r="E27" i="7"/>
  <c r="F27" i="7" s="1"/>
  <c r="E26" i="7"/>
  <c r="F26" i="7" s="1"/>
  <c r="E25" i="7"/>
  <c r="F25" i="7" s="1"/>
  <c r="E24" i="7"/>
  <c r="F24" i="7" s="1"/>
  <c r="E23" i="7"/>
  <c r="F23" i="7" s="1"/>
  <c r="E22" i="7"/>
  <c r="F22" i="7" s="1"/>
  <c r="E21" i="7"/>
  <c r="F21" i="7" s="1"/>
  <c r="E20" i="7"/>
  <c r="F20" i="7" s="1"/>
  <c r="E19" i="7"/>
  <c r="F19" i="7" s="1"/>
  <c r="E18" i="7"/>
  <c r="F18" i="7" s="1"/>
  <c r="E17" i="7"/>
  <c r="F17" i="7" s="1"/>
  <c r="E16" i="7"/>
  <c r="F16" i="7" s="1"/>
  <c r="E15" i="7"/>
  <c r="F15" i="7" s="1"/>
  <c r="E14" i="7"/>
  <c r="F14" i="7" s="1"/>
  <c r="E13" i="7"/>
  <c r="F13" i="7" s="1"/>
  <c r="E12" i="7"/>
  <c r="F12" i="7" s="1"/>
  <c r="E11" i="7"/>
  <c r="F11" i="7" s="1"/>
  <c r="E10" i="7"/>
  <c r="F10" i="7" s="1"/>
  <c r="E9" i="7"/>
  <c r="F9" i="7" s="1"/>
  <c r="E8" i="7"/>
  <c r="F8" i="7" s="1"/>
  <c r="E7" i="7"/>
  <c r="F7" i="7" s="1"/>
  <c r="E6" i="7"/>
  <c r="F6" i="7" s="1"/>
  <c r="E5" i="7"/>
  <c r="F5" i="7" s="1"/>
  <c r="E4" i="7"/>
  <c r="F4" i="7" s="1"/>
  <c r="W13" i="7"/>
  <c r="X13" i="7" s="1"/>
  <c r="W4" i="7"/>
  <c r="X4" i="7" s="1"/>
  <c r="T5" i="7"/>
  <c r="U5" i="7" s="1"/>
  <c r="T6" i="7"/>
  <c r="U6" i="7" s="1"/>
  <c r="T7" i="7"/>
  <c r="U7" i="7" s="1"/>
  <c r="T8" i="7"/>
  <c r="U8" i="7" s="1"/>
  <c r="T9" i="7"/>
  <c r="U9" i="7" s="1"/>
  <c r="T10" i="7"/>
  <c r="U10" i="7" s="1"/>
  <c r="T11" i="7"/>
  <c r="U11" i="7" s="1"/>
  <c r="T12" i="7"/>
  <c r="U12" i="7" s="1"/>
  <c r="T13" i="7"/>
  <c r="U13" i="7" s="1"/>
  <c r="T14" i="7"/>
  <c r="U14" i="7" s="1"/>
  <c r="T15" i="7"/>
  <c r="U15" i="7" s="1"/>
  <c r="T16" i="7"/>
  <c r="U16" i="7" s="1"/>
  <c r="T17" i="7"/>
  <c r="U17" i="7" s="1"/>
  <c r="T18" i="7"/>
  <c r="U18" i="7" s="1"/>
  <c r="T19" i="7"/>
  <c r="U19" i="7" s="1"/>
  <c r="T20" i="7"/>
  <c r="U20" i="7" s="1"/>
  <c r="T21" i="7"/>
  <c r="U21" i="7" s="1"/>
  <c r="T22" i="7"/>
  <c r="U22" i="7" s="1"/>
  <c r="T23" i="7"/>
  <c r="U23" i="7" s="1"/>
  <c r="T24" i="7"/>
  <c r="U24" i="7" s="1"/>
  <c r="T25" i="7"/>
  <c r="U25" i="7" s="1"/>
  <c r="T26" i="7"/>
  <c r="U26" i="7" s="1"/>
  <c r="T27" i="7"/>
  <c r="U27" i="7" s="1"/>
  <c r="T28" i="7"/>
  <c r="U28" i="7" s="1"/>
  <c r="T29" i="7"/>
  <c r="U29" i="7" s="1"/>
  <c r="T30" i="7"/>
  <c r="U30" i="7" s="1"/>
  <c r="T31" i="7"/>
  <c r="U31" i="7" s="1"/>
  <c r="T32" i="7"/>
  <c r="U32" i="7" s="1"/>
  <c r="T4" i="7"/>
  <c r="U4" i="7" s="1"/>
  <c r="Q5" i="7"/>
  <c r="R5" i="7" s="1"/>
  <c r="Q6" i="7"/>
  <c r="R6" i="7" s="1"/>
  <c r="Q7" i="7"/>
  <c r="Q8" i="7"/>
  <c r="R8" i="7" s="1"/>
  <c r="Q9" i="7"/>
  <c r="R9" i="7" s="1"/>
  <c r="Q10" i="7"/>
  <c r="R10" i="7" s="1"/>
  <c r="Q11" i="7"/>
  <c r="Q12" i="7"/>
  <c r="R12" i="7" s="1"/>
  <c r="Q13" i="7"/>
  <c r="R13" i="7" s="1"/>
  <c r="Q14" i="7"/>
  <c r="R14" i="7" s="1"/>
  <c r="Q15" i="7"/>
  <c r="R15" i="7" s="1"/>
  <c r="Q16" i="7"/>
  <c r="Q17" i="7"/>
  <c r="Q18" i="7"/>
  <c r="R18" i="7" s="1"/>
  <c r="Q19" i="7"/>
  <c r="R19" i="7" s="1"/>
  <c r="Q20" i="7"/>
  <c r="R20" i="7" s="1"/>
  <c r="Q21" i="7"/>
  <c r="R21" i="7" s="1"/>
  <c r="Q22" i="7"/>
  <c r="R22" i="7" s="1"/>
  <c r="Q23" i="7"/>
  <c r="Q24" i="7"/>
  <c r="Q25" i="7"/>
  <c r="R25" i="7" s="1"/>
  <c r="Q26" i="7"/>
  <c r="Q27" i="7"/>
  <c r="R27" i="7" s="1"/>
  <c r="Q28" i="7"/>
  <c r="R28" i="7" s="1"/>
  <c r="Q29" i="7"/>
  <c r="R29" i="7" s="1"/>
  <c r="Q30" i="7"/>
  <c r="R30" i="7" s="1"/>
  <c r="Q31" i="7"/>
  <c r="R31" i="7" s="1"/>
  <c r="Q32" i="7"/>
  <c r="Q4" i="7"/>
  <c r="R4" i="7" s="1"/>
  <c r="N5" i="7"/>
  <c r="O5" i="7" s="1"/>
  <c r="N6" i="7"/>
  <c r="O6" i="7" s="1"/>
  <c r="N7" i="7"/>
  <c r="O7" i="7" s="1"/>
  <c r="N8" i="7"/>
  <c r="O8" i="7" s="1"/>
  <c r="N9" i="7"/>
  <c r="O9" i="7" s="1"/>
  <c r="N10" i="7"/>
  <c r="O10" i="7" s="1"/>
  <c r="N11" i="7"/>
  <c r="O11" i="7" s="1"/>
  <c r="N12" i="7"/>
  <c r="O12" i="7" s="1"/>
  <c r="N13" i="7"/>
  <c r="O13" i="7" s="1"/>
  <c r="N14" i="7"/>
  <c r="O14" i="7" s="1"/>
  <c r="N15" i="7"/>
  <c r="O15" i="7" s="1"/>
  <c r="N16" i="7"/>
  <c r="O16" i="7" s="1"/>
  <c r="N17" i="7"/>
  <c r="O17" i="7" s="1"/>
  <c r="N18" i="7"/>
  <c r="O18" i="7" s="1"/>
  <c r="N19" i="7"/>
  <c r="O19" i="7" s="1"/>
  <c r="N20" i="7"/>
  <c r="O20" i="7" s="1"/>
  <c r="N21" i="7"/>
  <c r="O21" i="7" s="1"/>
  <c r="N22" i="7"/>
  <c r="O22" i="7" s="1"/>
  <c r="N23" i="7"/>
  <c r="O23" i="7" s="1"/>
  <c r="N24" i="7"/>
  <c r="O24" i="7" s="1"/>
  <c r="N25" i="7"/>
  <c r="O25" i="7" s="1"/>
  <c r="N26" i="7"/>
  <c r="O26" i="7" s="1"/>
  <c r="N27" i="7"/>
  <c r="O27" i="7" s="1"/>
  <c r="N28" i="7"/>
  <c r="O28" i="7" s="1"/>
  <c r="N29" i="7"/>
  <c r="O29" i="7" s="1"/>
  <c r="N30" i="7"/>
  <c r="O30" i="7" s="1"/>
  <c r="N31" i="7"/>
  <c r="O31" i="7" s="1"/>
  <c r="N32" i="7"/>
  <c r="O32" i="7" s="1"/>
  <c r="N4" i="7"/>
  <c r="O4" i="7" s="1"/>
  <c r="K5" i="7"/>
  <c r="L5" i="7" s="1"/>
  <c r="K6" i="7"/>
  <c r="L6" i="7" s="1"/>
  <c r="K7" i="7"/>
  <c r="L7" i="7" s="1"/>
  <c r="K8" i="7"/>
  <c r="L8" i="7" s="1"/>
  <c r="K9" i="7"/>
  <c r="L9" i="7" s="1"/>
  <c r="K10" i="7"/>
  <c r="L10" i="7" s="1"/>
  <c r="K11" i="7"/>
  <c r="L11" i="7" s="1"/>
  <c r="K12" i="7"/>
  <c r="L12" i="7" s="1"/>
  <c r="K13" i="7"/>
  <c r="L13" i="7" s="1"/>
  <c r="K14" i="7"/>
  <c r="L14" i="7" s="1"/>
  <c r="K15" i="7"/>
  <c r="L15" i="7" s="1"/>
  <c r="K16" i="7"/>
  <c r="L16" i="7" s="1"/>
  <c r="K17" i="7"/>
  <c r="L17" i="7" s="1"/>
  <c r="K18" i="7"/>
  <c r="L18" i="7" s="1"/>
  <c r="K19" i="7"/>
  <c r="L19" i="7" s="1"/>
  <c r="K20" i="7"/>
  <c r="L20" i="7" s="1"/>
  <c r="K21" i="7"/>
  <c r="L21" i="7" s="1"/>
  <c r="K22" i="7"/>
  <c r="L22" i="7" s="1"/>
  <c r="K23" i="7"/>
  <c r="L23" i="7" s="1"/>
  <c r="K24" i="7"/>
  <c r="L24" i="7" s="1"/>
  <c r="K25" i="7"/>
  <c r="L25" i="7" s="1"/>
  <c r="K26" i="7"/>
  <c r="L26" i="7" s="1"/>
  <c r="K27" i="7"/>
  <c r="L27" i="7" s="1"/>
  <c r="K28" i="7"/>
  <c r="L28" i="7" s="1"/>
  <c r="K29" i="7"/>
  <c r="L29" i="7" s="1"/>
  <c r="K30" i="7"/>
  <c r="L30" i="7" s="1"/>
  <c r="K31" i="7"/>
  <c r="L31" i="7" s="1"/>
  <c r="K32" i="7"/>
  <c r="L32" i="7" s="1"/>
  <c r="K4" i="7"/>
  <c r="L4" i="7" s="1"/>
  <c r="V32" i="7"/>
  <c r="W32" i="7" s="1"/>
  <c r="X32" i="7" s="1"/>
  <c r="V31" i="7"/>
  <c r="W31" i="7" s="1"/>
  <c r="X31" i="7" s="1"/>
  <c r="V30" i="7"/>
  <c r="W30" i="7" s="1"/>
  <c r="X30" i="7" s="1"/>
  <c r="V29" i="7"/>
  <c r="W29" i="7" s="1"/>
  <c r="X29" i="7" s="1"/>
  <c r="V28" i="7"/>
  <c r="W28" i="7" s="1"/>
  <c r="X28" i="7" s="1"/>
  <c r="V27" i="7"/>
  <c r="W27" i="7" s="1"/>
  <c r="X27" i="7" s="1"/>
  <c r="V26" i="7"/>
  <c r="W26" i="7" s="1"/>
  <c r="X26" i="7" s="1"/>
  <c r="V25" i="7"/>
  <c r="W25" i="7" s="1"/>
  <c r="X25" i="7" s="1"/>
  <c r="V24" i="7"/>
  <c r="W24" i="7" s="1"/>
  <c r="X24" i="7" s="1"/>
  <c r="V23" i="7"/>
  <c r="R23" i="7" s="1"/>
  <c r="V22" i="7"/>
  <c r="W22" i="7" s="1"/>
  <c r="X22" i="7" s="1"/>
  <c r="V21" i="7"/>
  <c r="W21" i="7" s="1"/>
  <c r="X21" i="7" s="1"/>
  <c r="V20" i="7"/>
  <c r="W20" i="7" s="1"/>
  <c r="X20" i="7" s="1"/>
  <c r="V19" i="7"/>
  <c r="W19" i="7" s="1"/>
  <c r="X19" i="7" s="1"/>
  <c r="V18" i="7"/>
  <c r="W18" i="7" s="1"/>
  <c r="X18" i="7" s="1"/>
  <c r="V17" i="7"/>
  <c r="W17" i="7" s="1"/>
  <c r="X17" i="7" s="1"/>
  <c r="V16" i="7"/>
  <c r="W16" i="7" s="1"/>
  <c r="X16" i="7" s="1"/>
  <c r="V15" i="7"/>
  <c r="W15" i="7" s="1"/>
  <c r="X15" i="7" s="1"/>
  <c r="V14" i="7"/>
  <c r="W14" i="7" s="1"/>
  <c r="X14" i="7" s="1"/>
  <c r="V13" i="7"/>
  <c r="V12" i="7"/>
  <c r="W12" i="7" s="1"/>
  <c r="X12" i="7" s="1"/>
  <c r="V11" i="7"/>
  <c r="W11" i="7" s="1"/>
  <c r="X11" i="7" s="1"/>
  <c r="V10" i="7"/>
  <c r="W10" i="7" s="1"/>
  <c r="X10" i="7" s="1"/>
  <c r="V9" i="7"/>
  <c r="W9" i="7" s="1"/>
  <c r="X9" i="7" s="1"/>
  <c r="V8" i="7"/>
  <c r="W8" i="7" s="1"/>
  <c r="X8" i="7" s="1"/>
  <c r="V7" i="7"/>
  <c r="V6" i="7"/>
  <c r="W6" i="7" s="1"/>
  <c r="X6" i="7" s="1"/>
  <c r="V5" i="7"/>
  <c r="W5" i="7" s="1"/>
  <c r="X5" i="7" s="1"/>
  <c r="R7" i="7" l="1"/>
  <c r="W7" i="7"/>
  <c r="X7" i="7" s="1"/>
  <c r="R26" i="7"/>
  <c r="W23" i="7"/>
  <c r="X23" i="7" s="1"/>
  <c r="R16" i="7"/>
  <c r="R24" i="7"/>
  <c r="R32" i="7"/>
  <c r="R17" i="7"/>
  <c r="R11" i="7"/>
  <c r="V30" i="3"/>
  <c r="W30" i="3" s="1"/>
  <c r="X30" i="3" s="1"/>
  <c r="S30" i="3"/>
  <c r="T30" i="3" s="1"/>
  <c r="U30" i="3" s="1"/>
  <c r="P30" i="3"/>
  <c r="Q30" i="3" s="1"/>
  <c r="R30" i="3" s="1"/>
  <c r="V22" i="3"/>
  <c r="W22" i="3" s="1"/>
  <c r="X22" i="3" s="1"/>
  <c r="S22" i="3"/>
  <c r="T22" i="3" s="1"/>
  <c r="U22" i="3" s="1"/>
  <c r="P22" i="3"/>
  <c r="Q22" i="3" s="1"/>
  <c r="R22" i="3" s="1"/>
  <c r="V14" i="3"/>
  <c r="W14" i="3" s="1"/>
  <c r="X14" i="3" s="1"/>
  <c r="S14" i="3"/>
  <c r="T14" i="3" s="1"/>
  <c r="U14" i="3" s="1"/>
  <c r="P14" i="3"/>
  <c r="Q14" i="3" s="1"/>
  <c r="R14" i="3" s="1"/>
  <c r="V5" i="3"/>
  <c r="S5" i="3"/>
  <c r="T5" i="3" s="1"/>
  <c r="U5" i="3" s="1"/>
  <c r="P5" i="3"/>
  <c r="Q5" i="3" s="1"/>
  <c r="R5" i="3" s="1"/>
  <c r="M30" i="3"/>
  <c r="N30" i="3" s="1"/>
  <c r="O30" i="3" s="1"/>
  <c r="M22" i="3"/>
  <c r="N22" i="3" s="1"/>
  <c r="O22" i="3" s="1"/>
  <c r="M14" i="3"/>
  <c r="N14" i="3" s="1"/>
  <c r="O14" i="3" s="1"/>
  <c r="M5" i="3"/>
  <c r="J30" i="3"/>
  <c r="J22" i="3"/>
  <c r="J14" i="3"/>
  <c r="J5" i="3"/>
  <c r="K5" i="3" s="1"/>
  <c r="L5" i="3" s="1"/>
  <c r="G14" i="3"/>
  <c r="H14" i="3" s="1"/>
  <c r="I14" i="3" s="1"/>
  <c r="G5" i="3"/>
  <c r="G22" i="3"/>
  <c r="G5" i="1"/>
  <c r="G6" i="1"/>
  <c r="G7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K22" i="3"/>
  <c r="L22" i="3" s="1"/>
  <c r="H22" i="3"/>
  <c r="I22" i="3" s="1"/>
  <c r="G30" i="3"/>
  <c r="H30" i="3" s="1"/>
  <c r="I30" i="3" s="1"/>
  <c r="K30" i="3"/>
  <c r="L30" i="3" s="1"/>
  <c r="V35" i="3" l="1"/>
  <c r="W5" i="3"/>
  <c r="X5" i="3" s="1"/>
  <c r="S35" i="3"/>
  <c r="P35" i="3"/>
  <c r="M35" i="3"/>
  <c r="N35" i="3" s="1"/>
  <c r="O35" i="3" s="1"/>
  <c r="J35" i="3"/>
  <c r="K35" i="3" s="1"/>
  <c r="L35" i="3" s="1"/>
  <c r="N5" i="3"/>
  <c r="O5" i="3" s="1"/>
  <c r="K14" i="3"/>
  <c r="L14" i="3" s="1"/>
  <c r="G35" i="3" l="1"/>
  <c r="H35" i="3" s="1"/>
  <c r="I35" i="3" s="1"/>
  <c r="H5" i="3"/>
  <c r="I5" i="3" s="1"/>
</calcChain>
</file>

<file path=xl/sharedStrings.xml><?xml version="1.0" encoding="utf-8"?>
<sst xmlns="http://schemas.openxmlformats.org/spreadsheetml/2006/main" count="207" uniqueCount="135">
  <si>
    <t>Đặng Thị Ngọc Ánh</t>
  </si>
  <si>
    <t>Trần Thị Hiền</t>
  </si>
  <si>
    <t>Đinh Thị Liệu</t>
  </si>
  <si>
    <t>Đỗ Thị Ngọc</t>
  </si>
  <si>
    <t>Phùng Anh Ngọc</t>
  </si>
  <si>
    <t>Nguyễn Thị Kim Thuý</t>
  </si>
  <si>
    <t>Tạ Thị Thư</t>
  </si>
  <si>
    <t>TT</t>
  </si>
  <si>
    <t>Họ và tên</t>
  </si>
  <si>
    <t xml:space="preserve">Nhóm </t>
  </si>
  <si>
    <t>Tiêu chí đánh giá [Điểm năng lực cần đạt]</t>
  </si>
  <si>
    <t xml:space="preserve">Điểm số đánh giá </t>
  </si>
  <si>
    <t>Điểm năng lực</t>
  </si>
  <si>
    <t>…/10</t>
  </si>
  <si>
    <t>Tiêu chí</t>
  </si>
  <si>
    <t>……/10</t>
  </si>
  <si>
    <t>Nhóm 1</t>
  </si>
  <si>
    <t>Nhóm 2</t>
  </si>
  <si>
    <t>RUBRIC ĐÁNH GIÁ THẢO LUẬN NHÓM</t>
  </si>
  <si>
    <r>
      <t xml:space="preserve">Tên học viên: </t>
    </r>
    <r>
      <rPr>
        <u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 Lớp: </t>
    </r>
    <r>
      <rPr>
        <u/>
        <sz val="12"/>
        <color theme="1"/>
        <rFont val="Times New Roman"/>
        <family val="1"/>
      </rPr>
      <t xml:space="preserve"> </t>
    </r>
  </si>
  <si>
    <t>Thấu hiểu vấn đề</t>
  </si>
  <si>
    <t>Thể hiện sự hiểu sâu chủ đề, trả lời đúng hầu hết các câu hỏi của bạn</t>
  </si>
  <si>
    <t>Thể hiện sự hiểu đúng chủ đề, trả lời đúng phần lớn các câu hỏi của bạn</t>
  </si>
  <si>
    <t>Thể hiện sự hiểu đúng một số phần của chủ đề, trả lời đúng một số các câu hỏi của bạn</t>
  </si>
  <si>
    <t>Sự đóng góp cho nhóm</t>
  </si>
  <si>
    <t>Gần như không tìm hiểu, tham gia ý kiến hoặc lắng nghe bạn</t>
  </si>
  <si>
    <t>Diễn đạt nói</t>
  </si>
  <si>
    <t>Nói khá rõ ràng, mạch lạc (70-89%), đôi khi lắp bắp và lặp một số từ</t>
  </si>
  <si>
    <t>Nói đủ rõ ràng, mạch lạc (50-69%) để diễn đạt ý, nói lắp và lặp khá nhiều từ</t>
  </si>
  <si>
    <t>Nói ấp a, ấp úng, khó hiểu, dùng sai nhiều từ, lặp từ nhiều lần</t>
  </si>
  <si>
    <t>Thái độ</t>
  </si>
  <si>
    <t>Nét mặt và ngôn ngữ cơ thể cơ bản thể hiện sự hứng thú về chủ đề, truyền tải đến người nghe</t>
  </si>
  <si>
    <t>Gần như không sử dụng nét mặt và ngôn ngữ cơ thể để thể hiện sự hứng thú và nhiệt huyết về chủ đề</t>
  </si>
  <si>
    <t>Sự chuẩn bị</t>
  </si>
  <si>
    <t>Có bài chuẩn bị tỉ mỉ, chu đáo</t>
  </si>
  <si>
    <t>Có bài chuẩn bị khá tỉ mỉ, chu</t>
  </si>
  <si>
    <t>Có bài chuẩn bị nhưng còn sơ sài</t>
  </si>
  <si>
    <t>Gần như không có bài chuẩn bị để trình bày</t>
  </si>
  <si>
    <t>Thể hiện sự
chưa hiểu đúng chủ đề, gần như không thể trả lời đúng các câu hỏi của bạn</t>
  </si>
  <si>
    <t>Tích cực tìm
hiểu, tham gia ý kiến và chăm chú lắng nghe bạn</t>
  </si>
  <si>
    <t>Hạn chế trong việc tìm hiểu,
tham gia ý kiến hoặc lắng nghe bạn</t>
  </si>
  <si>
    <t>Thiếu/hạn chế
việc tích cực tìm hiểu, tham gia ý kiến hoặc chưa chăm chú lắng
nghe bạn</t>
  </si>
  <si>
    <t>Nói rõ ràng, mạch lạc gần như (90-100%)
toàn thời gian, lặp vài từ</t>
  </si>
  <si>
    <t>Biểu hiện nét mặt và ngôn ngữ cơ thể thể hiện sự hứng thú và
nhiệt huyết về chủ đề, truyền tải đến người nghe</t>
  </si>
  <si>
    <t>Biểu hiện nét mặt và ngôn ngữ cơ
thể còn hạn chế</t>
  </si>
  <si>
    <t>Điểm nhóm 1</t>
  </si>
  <si>
    <t>Điểm nhóm 2</t>
  </si>
  <si>
    <t xml:space="preserve">Điểm tổng </t>
  </si>
  <si>
    <t>Tỷ lệ hoàn thành (%</t>
  </si>
  <si>
    <t>Cao Tuấn Anh</t>
  </si>
  <si>
    <t>Nguyễn Thị Hoàng Anh</t>
  </si>
  <si>
    <t>Cao Thị Mộng Cẩm</t>
  </si>
  <si>
    <t>Đặng Thị Thùy Dung</t>
  </si>
  <si>
    <t>Nguyễn Thị Giang</t>
  </si>
  <si>
    <t>Nguyễn Thị Hải</t>
  </si>
  <si>
    <t>Hoàng Thị Mỹ Hạnh</t>
  </si>
  <si>
    <t>Nguyễn Thị Thanh Huyền</t>
  </si>
  <si>
    <t>Lê Văn Hưng</t>
  </si>
  <si>
    <t>Đào Thị Phương Linh</t>
  </si>
  <si>
    <t>Bùi Thị Yến Nhi</t>
  </si>
  <si>
    <t>Nguyễn Hữu Hào Quang</t>
  </si>
  <si>
    <t>Cao Đức Tài</t>
  </si>
  <si>
    <t>Lê Văn Thìn</t>
  </si>
  <si>
    <t>Nguyễn Thị Anh Thơ</t>
  </si>
  <si>
    <t>Nguyễn Thị Ngọc Thu</t>
  </si>
  <si>
    <t>Lê Thị Thu Trang</t>
  </si>
  <si>
    <t>Đinh Thị Xuyến Trinh</t>
  </si>
  <si>
    <t>Trương Triệu Trinh</t>
  </si>
  <si>
    <t>Hồ Văn Nhật Trường</t>
  </si>
  <si>
    <t>Bùi Anh Vinh</t>
  </si>
  <si>
    <t>Minlavanh Vongdananthaphanh</t>
  </si>
  <si>
    <t>-</t>
  </si>
  <si>
    <t>Bài tập nhóm A1.2</t>
  </si>
  <si>
    <t>Thi kết thúc học phần</t>
  </si>
  <si>
    <t>Điểm quá trình</t>
  </si>
  <si>
    <t>Điểm HP</t>
  </si>
  <si>
    <t>Trắc nghiệm A1.1.</t>
  </si>
  <si>
    <t>PHIẾU ĐÁNH GIÁ  
Bài đánh giá A1.2</t>
  </si>
  <si>
    <t>CLO1.1.1.2. Vận dụng được phương pháp nghiên cứu và trình tự các bước triển khai một đề tài nghiên cứu khoa học [2.5] {trọng số 30%}</t>
  </si>
  <si>
    <t>Tính chính xác của nội dung lý thuyết về phương pháp nghiên cứu và trình tự triển khai một đề tài NCKH</t>
  </si>
  <si>
    <t xml:space="preserve">Tiêu chí 1. </t>
  </si>
  <si>
    <r>
      <t>Chỉ báo 1.</t>
    </r>
    <r>
      <rPr>
        <sz val="12"/>
        <color rgb="FF000000"/>
        <rFont val="Times New Roman"/>
        <family val="1"/>
      </rPr>
      <t xml:space="preserve"> Trình bày kiến thức chính xác </t>
    </r>
  </si>
  <si>
    <t>Chỉ báo 2. Trình bày kiến thức mở rộng</t>
  </si>
  <si>
    <r>
      <t>Chỉ báo 3.</t>
    </r>
    <r>
      <rPr>
        <sz val="13"/>
        <color rgb="FF000000"/>
        <rFont val="Times New Roman"/>
        <family val="1"/>
      </rPr>
      <t xml:space="preserve"> T</t>
    </r>
    <r>
      <rPr>
        <sz val="13"/>
        <color theme="1"/>
        <rFont val="Times New Roman"/>
        <family val="1"/>
      </rPr>
      <t>rả lời đúng câu hỏi về báo cáo sản phẩm</t>
    </r>
  </si>
  <si>
    <t xml:space="preserve">Tiêu chí 2 </t>
  </si>
  <si>
    <t xml:space="preserve">Khả năng phân tích, tổng hợp nội dung lý thuyết về phương pháp
 nghiên cứu và trình tự triển khai một đề tài NCKH </t>
  </si>
  <si>
    <r>
      <t>Chỉ báo 1.</t>
    </r>
    <r>
      <rPr>
        <sz val="13"/>
        <color rgb="FF000000"/>
        <rFont val="Times New Roman"/>
        <family val="1"/>
      </rPr>
      <t xml:space="preserve"> Phân tích, tổng hợp và giải quyết được nội dung hoạt động nhóm </t>
    </r>
  </si>
  <si>
    <r>
      <t>Chỉ báo 2.</t>
    </r>
    <r>
      <rPr>
        <sz val="13"/>
        <color rgb="FF000000"/>
        <rFont val="Times New Roman"/>
        <family val="1"/>
      </rPr>
      <t xml:space="preserve"> Đưa ra được minh chứng về việc sử dụng tài liệu đáng tin cậy </t>
    </r>
  </si>
  <si>
    <r>
      <t>Chỉ báo 3.</t>
    </r>
    <r>
      <rPr>
        <sz val="13"/>
        <color rgb="FF000000"/>
        <rFont val="Times New Roman"/>
        <family val="1"/>
      </rPr>
      <t xml:space="preserve"> Cập nhật thông tin phù hợp</t>
    </r>
  </si>
  <si>
    <t>CLO 2.1.1.1. Thực hiện được kĩ năng tư duy phản biện; kĩ năng giải quyết vấn đề trong nghiên cứu khoa học [2.5] {trọng số 30%}</t>
  </si>
  <si>
    <t>Thể hiện tốt kỹ năng đưa ra ý kiến và phản hồi ý kiến</t>
  </si>
  <si>
    <r>
      <t>Chỉ báo 1.</t>
    </r>
    <r>
      <rPr>
        <sz val="13"/>
        <color rgb="FF000000"/>
        <rFont val="Times New Roman"/>
        <family val="1"/>
      </rPr>
      <t xml:space="preserve"> Đưa ra được ý kiến cá nhân để thực hiện nội dung được giao.</t>
    </r>
  </si>
  <si>
    <r>
      <t>Chỉ báo 2.</t>
    </r>
    <r>
      <rPr>
        <sz val="13"/>
        <color rgb="FF000000"/>
        <rFont val="Times New Roman"/>
        <family val="1"/>
      </rPr>
      <t xml:space="preserve"> Lắng nghe ý kiến của thành viên trong nhóm</t>
    </r>
  </si>
  <si>
    <r>
      <t>Chỉ báo 3.</t>
    </r>
    <r>
      <rPr>
        <sz val="13"/>
        <color rgb="FF000000"/>
        <rFont val="Times New Roman"/>
        <family val="1"/>
      </rPr>
      <t xml:space="preserve"> Tự nhận thức được và phản hồi ý kiến chủ quan, dù chúng có thể đúng hay sai</t>
    </r>
  </si>
  <si>
    <t>Thế hiện tốt khả năng tìm kiếm và phân tích thông tin</t>
  </si>
  <si>
    <r>
      <t xml:space="preserve">Chỉ báo 1. </t>
    </r>
    <r>
      <rPr>
        <sz val="13"/>
        <color rgb="FF000000"/>
        <rFont val="Times New Roman"/>
        <family val="1"/>
      </rPr>
      <t>Tham khảo và tìm hiểu thông tin từ các nguồn tài liệu khác nhau</t>
    </r>
  </si>
  <si>
    <r>
      <t xml:space="preserve">Chỉ báo 2: </t>
    </r>
    <r>
      <rPr>
        <sz val="13"/>
        <color rgb="FF000000"/>
        <rFont val="Times New Roman"/>
        <family val="1"/>
      </rPr>
      <t>Phân tích triệt để tính đúng đắn của ý kiến của các thành viên trong nhóm đưa ra.</t>
    </r>
  </si>
  <si>
    <t>Tôn trọng đạo đức nghiên cứu và liêm chính học thuật</t>
  </si>
  <si>
    <r>
      <t>Chỉ báo 1.</t>
    </r>
    <r>
      <rPr>
        <sz val="13"/>
        <color theme="1"/>
        <rFont val="Times New Roman"/>
        <family val="1"/>
      </rPr>
      <t xml:space="preserve"> Tôn trọng quyền và sự an toàn của người tham gia nghiên cứu</t>
    </r>
  </si>
  <si>
    <r>
      <t>Chỉ báo 2.</t>
    </r>
    <r>
      <rPr>
        <sz val="13"/>
        <color rgb="FF000000"/>
        <rFont val="Times New Roman"/>
        <family val="1"/>
      </rPr>
      <t xml:space="preserve"> Tôn trọng quyền sở hữu trí tuệ</t>
    </r>
  </si>
  <si>
    <t>Chấp hành đạo đức nghiên cứu và liêm chính học thuật</t>
  </si>
  <si>
    <r>
      <t>Chỉ báo 1.</t>
    </r>
    <r>
      <rPr>
        <sz val="13"/>
        <color theme="1"/>
        <rFont val="Times New Roman"/>
        <family val="1"/>
      </rPr>
      <t xml:space="preserve"> Tính chính xác, trung thực</t>
    </r>
  </si>
  <si>
    <r>
      <t>Chỉ báo 2.</t>
    </r>
    <r>
      <rPr>
        <sz val="13"/>
        <color rgb="FF000000"/>
        <rFont val="Times New Roman"/>
        <family val="1"/>
      </rPr>
      <t xml:space="preserve"> Tính minh bạch</t>
    </r>
  </si>
  <si>
    <r>
      <t>Chỉ báo 3.</t>
    </r>
    <r>
      <rPr>
        <sz val="13"/>
        <color rgb="FF000000"/>
        <rFont val="Times New Roman"/>
        <family val="1"/>
      </rPr>
      <t xml:space="preserve"> Liêm chính trong xuất bản</t>
    </r>
  </si>
  <si>
    <t>CLO3.2.1.1. Thực hiện được kỹ năng giao tiếp học thuật trong hoạt động NCKH [2.5] {trọng số 20%}</t>
  </si>
  <si>
    <t>CLO2.2.1.1. Thực hiện được việc tôn trọng và chấp hành đạo đức nghiên cứu và liêm chính học thuật [2,5] {trọng số 20%}</t>
  </si>
  <si>
    <r>
      <t>Chỉ báo 1:</t>
    </r>
    <r>
      <rPr>
        <sz val="12"/>
        <color rgb="FFFF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Hình thức trình bày đẹp, đầy đủ các phần, cấu trúc hợp lý, ít lỗi chính tả. </t>
    </r>
  </si>
  <si>
    <r>
      <t>Chỉ báo 2:</t>
    </r>
    <r>
      <rPr>
        <sz val="12"/>
        <color rgb="FF000000"/>
        <rFont val="Times New Roman"/>
        <family val="1"/>
      </rPr>
      <t xml:space="preserve"> V</t>
    </r>
    <r>
      <rPr>
        <sz val="12"/>
        <color theme="1"/>
        <rFont val="Times New Roman"/>
        <family val="1"/>
      </rPr>
      <t>ăn phong ngắn gọn, trong sáng, khoa học, dễ hiểu, logic, có minh họa sơ đồ, biểu đồ, hình ảnh.</t>
    </r>
    <r>
      <rPr>
        <sz val="12"/>
        <color rgb="FF000000"/>
        <rFont val="Times New Roman"/>
        <family val="1"/>
      </rPr>
      <t xml:space="preserve"> </t>
    </r>
  </si>
  <si>
    <r>
      <t>Chỉ báo 3</t>
    </r>
    <r>
      <rPr>
        <sz val="12"/>
        <color theme="1"/>
        <rFont val="Times New Roman"/>
        <family val="1"/>
      </rPr>
      <t>: Tổng hợp kiến thức đầy đủ, phân tích nội dung rõ ràng chặt chẽ, lập luận có cơ sở khoa học, gắn kết giữa các phần.</t>
    </r>
  </si>
  <si>
    <r>
      <t>Chỉ báo 4</t>
    </r>
    <r>
      <rPr>
        <sz val="12"/>
        <color rgb="FF000000"/>
        <rFont val="Times New Roman"/>
        <family val="1"/>
      </rPr>
      <t xml:space="preserve">: Trung thực khi đọc </t>
    </r>
    <r>
      <rPr>
        <sz val="12"/>
        <color theme="1"/>
        <rFont val="Times New Roman"/>
        <family val="1"/>
      </rPr>
      <t xml:space="preserve">tài liệu tham khảo, các số liệu đưa ra có trích dẫn rõ ràng. </t>
    </r>
  </si>
  <si>
    <t>Điểm tổng kết = (CLO1.1.1.2 × 0.3 + CLO 2.1.1.1 × 0.3 + CLO2.2.1.1 × 0.2+ CLO 3.2.1.1 × 0.2)</t>
  </si>
  <si>
    <t>Nhóm 3</t>
  </si>
  <si>
    <t>3.1</t>
  </si>
  <si>
    <t>Nhóm 4</t>
  </si>
  <si>
    <t>Nhóm 5</t>
  </si>
  <si>
    <t>Nhóm 6</t>
  </si>
  <si>
    <r>
      <t xml:space="preserve">Tên giảng viên:  </t>
    </r>
    <r>
      <rPr>
        <u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 Ngày: </t>
    </r>
    <r>
      <rPr>
        <u/>
        <sz val="12"/>
        <color theme="1"/>
        <rFont val="Times New Roman"/>
        <family val="1"/>
      </rPr>
      <t xml:space="preserve"> </t>
    </r>
  </si>
  <si>
    <t>Điểm nhóm 3</t>
  </si>
  <si>
    <t>Điểm nhóm 4</t>
  </si>
  <si>
    <t>Điểm nhóm 5</t>
  </si>
  <si>
    <t>Điểm nhóm 6</t>
  </si>
  <si>
    <t>CLO 3.2.1.1</t>
  </si>
  <si>
    <t>CLO1.1.1.2</t>
  </si>
  <si>
    <t xml:space="preserve">CLO 2.1.1.1 </t>
  </si>
  <si>
    <t>CLO2.2.1.1</t>
  </si>
  <si>
    <t>TN</t>
  </si>
  <si>
    <t>A11.2</t>
  </si>
  <si>
    <t>QUÁ TRÌNH</t>
  </si>
  <si>
    <t>Điểm GPA</t>
  </si>
  <si>
    <t>Nhóm</t>
  </si>
  <si>
    <t>Tổng điểm GPA</t>
  </si>
  <si>
    <t>Bài đánh giá A1.2</t>
  </si>
  <si>
    <t>CLO1.1.1.1</t>
  </si>
  <si>
    <t>Bài đánh giá A1.1</t>
  </si>
  <si>
    <t>ĐIỂM HỌC PHẦN: PPLNCKH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</si>
</sst>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3"/>
      <color rgb="FF000000"/>
      <name val="Times New Roman"/>
      <family val="1"/>
    </font>
    <font>
      <sz val="12"/>
      <color rgb="FFFF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Aptos Narrow"/>
      <scheme val="minor"/>
    </font>
    <font>
      <sz val="13"/>
      <color rgb="FF000000"/>
      <name val="Arial"/>
      <family val="2"/>
    </font>
    <font>
      <sz val="13"/>
      <color theme="1"/>
      <name val="Aptos Narrow"/>
      <family val="2"/>
      <scheme val="minor"/>
    </font>
    <font>
      <b/>
      <sz val="13"/>
      <color theme="1"/>
      <name val="Aptos Narrow"/>
      <scheme val="minor"/>
    </font>
    <font>
      <sz val="13"/>
      <color rgb="FFFF0000"/>
      <name val="Arial"/>
      <family val="2"/>
    </font>
    <font>
      <b/>
      <sz val="13"/>
      <color rgb="FFFF0000"/>
      <name val="Arial"/>
      <family val="2"/>
    </font>
    <font>
      <sz val="13"/>
      <color rgb="FF000000"/>
      <name val="Aptos Narrow"/>
      <family val="2"/>
      <scheme val="minor"/>
    </font>
    <font>
      <b/>
      <sz val="13"/>
      <color theme="1"/>
      <name val="Times New Roman"/>
      <family val="1"/>
    </font>
    <font>
      <sz val="13"/>
      <color rgb="FFFF0000"/>
      <name val="Calibri"/>
      <family val="2"/>
    </font>
    <font>
      <b/>
      <sz val="13"/>
      <color rgb="FFFF0000"/>
      <name val="Aptos Narrow"/>
      <scheme val="minor"/>
    </font>
    <font>
      <b/>
      <sz val="13"/>
      <color rgb="FFFF0000"/>
      <name val="Times New Roman"/>
      <family val="1"/>
    </font>
    <font>
      <sz val="13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Dashed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wrapText="1"/>
    </xf>
    <xf numFmtId="164" fontId="13" fillId="3" borderId="1" xfId="0" applyNumberFormat="1" applyFont="1" applyFill="1" applyBorder="1"/>
    <xf numFmtId="164" fontId="0" fillId="0" borderId="1" xfId="0" applyNumberFormat="1" applyBorder="1"/>
    <xf numFmtId="164" fontId="0" fillId="3" borderId="1" xfId="0" applyNumberFormat="1" applyFill="1" applyBorder="1"/>
    <xf numFmtId="164" fontId="13" fillId="4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0" fillId="4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right" vertical="center" wrapText="1"/>
    </xf>
    <xf numFmtId="164" fontId="13" fillId="0" borderId="1" xfId="0" applyNumberFormat="1" applyFont="1" applyBorder="1"/>
    <xf numFmtId="0" fontId="13" fillId="0" borderId="1" xfId="0" applyFont="1" applyBorder="1"/>
    <xf numFmtId="164" fontId="13" fillId="5" borderId="1" xfId="0" applyNumberFormat="1" applyFont="1" applyFill="1" applyBorder="1"/>
    <xf numFmtId="164" fontId="17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0" fillId="0" borderId="1" xfId="0" applyNumberFormat="1" applyFill="1" applyBorder="1"/>
    <xf numFmtId="164" fontId="13" fillId="0" borderId="1" xfId="0" applyNumberFormat="1" applyFont="1" applyFill="1" applyBorder="1"/>
    <xf numFmtId="164" fontId="17" fillId="0" borderId="1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/>
    <xf numFmtId="164" fontId="17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2" fillId="0" borderId="0" xfId="0" applyFont="1"/>
    <xf numFmtId="0" fontId="12" fillId="0" borderId="8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0" fontId="6" fillId="0" borderId="0" xfId="0" applyFont="1" applyAlignment="1">
      <alignment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19" fillId="0" borderId="9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/>
    <xf numFmtId="0" fontId="8" fillId="0" borderId="16" xfId="0" applyFont="1" applyBorder="1" applyAlignment="1">
      <alignment horizontal="center" vertical="center" wrapText="1"/>
    </xf>
    <xf numFmtId="164" fontId="13" fillId="0" borderId="0" xfId="0" applyNumberFormat="1" applyFont="1"/>
    <xf numFmtId="164" fontId="17" fillId="0" borderId="0" xfId="0" applyNumberFormat="1" applyFont="1" applyAlignment="1">
      <alignment horizontal="center" vertical="center"/>
    </xf>
    <xf numFmtId="164" fontId="13" fillId="6" borderId="16" xfId="0" applyNumberFormat="1" applyFont="1" applyFill="1" applyBorder="1"/>
    <xf numFmtId="164" fontId="17" fillId="6" borderId="1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18" fillId="0" borderId="1" xfId="0" applyFont="1" applyFill="1" applyBorder="1"/>
    <xf numFmtId="0" fontId="23" fillId="0" borderId="1" xfId="0" applyFont="1" applyBorder="1" applyAlignment="1">
      <alignment vertical="center"/>
    </xf>
    <xf numFmtId="0" fontId="24" fillId="0" borderId="1" xfId="0" applyFont="1" applyBorder="1"/>
    <xf numFmtId="0" fontId="25" fillId="0" borderId="1" xfId="0" applyFont="1" applyBorder="1"/>
    <xf numFmtId="0" fontId="24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0" fontId="18" fillId="0" borderId="2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30" fillId="0" borderId="0" xfId="0" applyFont="1"/>
    <xf numFmtId="49" fontId="27" fillId="0" borderId="0" xfId="0" applyNumberFormat="1" applyFont="1"/>
    <xf numFmtId="0" fontId="18" fillId="0" borderId="6" xfId="0" applyFont="1" applyBorder="1" applyAlignment="1">
      <alignment vertical="center"/>
    </xf>
    <xf numFmtId="0" fontId="24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0" fontId="33" fillId="0" borderId="1" xfId="0" applyFont="1" applyBorder="1"/>
    <xf numFmtId="0" fontId="18" fillId="0" borderId="0" xfId="0" applyFont="1"/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20" fillId="0" borderId="1" xfId="0" applyFont="1" applyBorder="1"/>
    <xf numFmtId="0" fontId="20" fillId="0" borderId="1" xfId="0" applyFont="1" applyBorder="1" applyAlignment="1">
      <alignment vertical="center"/>
    </xf>
    <xf numFmtId="49" fontId="20" fillId="0" borderId="1" xfId="0" applyNumberFormat="1" applyFont="1" applyBorder="1"/>
    <xf numFmtId="0" fontId="29" fillId="0" borderId="0" xfId="0" applyFont="1" applyAlignment="1">
      <alignment horizontal="center" vertical="center"/>
    </xf>
    <xf numFmtId="0" fontId="29" fillId="7" borderId="1" xfId="0" applyFont="1" applyFill="1" applyBorder="1" applyAlignment="1">
      <alignment horizontal="center" wrapText="1"/>
    </xf>
    <xf numFmtId="0" fontId="29" fillId="7" borderId="1" xfId="0" applyFont="1" applyFill="1" applyBorder="1"/>
    <xf numFmtId="164" fontId="29" fillId="7" borderId="1" xfId="0" applyNumberFormat="1" applyFont="1" applyFill="1" applyBorder="1"/>
    <xf numFmtId="164" fontId="18" fillId="7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DDD9-CC95-C041-AF34-BD29607B8ED7}">
  <dimension ref="A3:I33"/>
  <sheetViews>
    <sheetView zoomScale="69" workbookViewId="0">
      <selection activeCell="O25" sqref="O25"/>
    </sheetView>
  </sheetViews>
  <sheetFormatPr baseColWidth="10" defaultRowHeight="17" x14ac:dyDescent="0.2"/>
  <cols>
    <col min="1" max="2" width="10.83203125" style="111"/>
    <col min="3" max="3" width="26" style="111" customWidth="1"/>
    <col min="4" max="4" width="9.1640625" style="111" customWidth="1"/>
    <col min="5" max="5" width="14.83203125" style="111" customWidth="1"/>
    <col min="6" max="7" width="12" style="111" customWidth="1"/>
    <col min="8" max="8" width="11.5" style="111" customWidth="1"/>
    <col min="9" max="16384" width="10.83203125" style="111"/>
  </cols>
  <sheetData>
    <row r="3" spans="1:9" x14ac:dyDescent="0.2">
      <c r="A3" s="119" t="s">
        <v>134</v>
      </c>
      <c r="B3" s="119"/>
      <c r="C3" s="119"/>
      <c r="D3" s="119"/>
      <c r="E3" s="119"/>
      <c r="F3" s="119"/>
      <c r="G3" s="119"/>
      <c r="H3" s="119"/>
      <c r="I3" s="119"/>
    </row>
    <row r="4" spans="1:9" ht="70" customHeight="1" x14ac:dyDescent="0.2">
      <c r="B4" s="112" t="s">
        <v>7</v>
      </c>
      <c r="C4" s="112" t="s">
        <v>8</v>
      </c>
      <c r="D4" s="112" t="s">
        <v>9</v>
      </c>
      <c r="E4" s="113" t="s">
        <v>76</v>
      </c>
      <c r="F4" s="113" t="s">
        <v>72</v>
      </c>
      <c r="G4" s="120" t="s">
        <v>74</v>
      </c>
      <c r="H4" s="120" t="s">
        <v>73</v>
      </c>
      <c r="I4" s="120" t="s">
        <v>75</v>
      </c>
    </row>
    <row r="5" spans="1:9" ht="29" customHeight="1" x14ac:dyDescent="0.2">
      <c r="B5" s="98">
        <v>1</v>
      </c>
      <c r="C5" s="114" t="s">
        <v>49</v>
      </c>
      <c r="D5" s="115">
        <v>3</v>
      </c>
      <c r="E5" s="116">
        <v>9.5</v>
      </c>
      <c r="F5" s="116">
        <v>8.5</v>
      </c>
      <c r="G5" s="122">
        <f>((E5*30)+(F5*70))/100</f>
        <v>8.8000000000000007</v>
      </c>
      <c r="H5" s="122">
        <v>8.5</v>
      </c>
      <c r="I5" s="121">
        <f>ROUND((G5*0.5+H5*0.5),1)</f>
        <v>8.6999999999999993</v>
      </c>
    </row>
    <row r="6" spans="1:9" ht="29" customHeight="1" x14ac:dyDescent="0.2">
      <c r="B6" s="98">
        <v>2</v>
      </c>
      <c r="C6" s="114" t="s">
        <v>0</v>
      </c>
      <c r="D6" s="115">
        <v>3</v>
      </c>
      <c r="E6" s="116">
        <v>9</v>
      </c>
      <c r="F6" s="116">
        <v>8.5</v>
      </c>
      <c r="G6" s="122">
        <f>((E6*30)+(F6*70))/100</f>
        <v>8.65</v>
      </c>
      <c r="H6" s="122">
        <v>8</v>
      </c>
      <c r="I6" s="121">
        <f t="shared" ref="I6:I33" si="0">ROUND((G6*0.5+H6*0.5),1)</f>
        <v>8.3000000000000007</v>
      </c>
    </row>
    <row r="7" spans="1:9" ht="29" customHeight="1" x14ac:dyDescent="0.2">
      <c r="B7" s="98">
        <v>3</v>
      </c>
      <c r="C7" s="114" t="s">
        <v>50</v>
      </c>
      <c r="D7" s="115">
        <v>1</v>
      </c>
      <c r="E7" s="116">
        <v>8.5</v>
      </c>
      <c r="F7" s="116">
        <v>9</v>
      </c>
      <c r="G7" s="122">
        <f>((E7*30)+(F7*70))/100</f>
        <v>8.85</v>
      </c>
      <c r="H7" s="122">
        <v>8.5</v>
      </c>
      <c r="I7" s="121">
        <f t="shared" si="0"/>
        <v>8.6999999999999993</v>
      </c>
    </row>
    <row r="8" spans="1:9" ht="29" customHeight="1" x14ac:dyDescent="0.2">
      <c r="B8" s="98">
        <v>4</v>
      </c>
      <c r="C8" s="117" t="s">
        <v>51</v>
      </c>
      <c r="D8" s="115"/>
      <c r="E8" s="116"/>
      <c r="F8" s="118" t="s">
        <v>71</v>
      </c>
      <c r="G8" s="122"/>
      <c r="H8" s="121"/>
      <c r="I8" s="121">
        <f t="shared" si="0"/>
        <v>0</v>
      </c>
    </row>
    <row r="9" spans="1:9" ht="29" customHeight="1" x14ac:dyDescent="0.2">
      <c r="B9" s="98">
        <v>5</v>
      </c>
      <c r="C9" s="114" t="s">
        <v>52</v>
      </c>
      <c r="D9" s="115">
        <v>1</v>
      </c>
      <c r="E9" s="116">
        <v>8</v>
      </c>
      <c r="F9" s="116">
        <v>9</v>
      </c>
      <c r="G9" s="122">
        <f>((E9*30)+(F9*70))/100</f>
        <v>8.6999999999999993</v>
      </c>
      <c r="H9" s="121">
        <v>8.5</v>
      </c>
      <c r="I9" s="121">
        <f t="shared" si="0"/>
        <v>8.6</v>
      </c>
    </row>
    <row r="10" spans="1:9" ht="29" customHeight="1" x14ac:dyDescent="0.2">
      <c r="B10" s="98">
        <v>6</v>
      </c>
      <c r="C10" s="114" t="s">
        <v>53</v>
      </c>
      <c r="D10" s="115">
        <v>6</v>
      </c>
      <c r="E10" s="116">
        <v>8</v>
      </c>
      <c r="F10" s="116">
        <v>9.1</v>
      </c>
      <c r="G10" s="122">
        <f>((E10*30)+(F10*70))/100</f>
        <v>8.77</v>
      </c>
      <c r="H10" s="121">
        <v>8</v>
      </c>
      <c r="I10" s="121">
        <f t="shared" si="0"/>
        <v>8.4</v>
      </c>
    </row>
    <row r="11" spans="1:9" ht="29" customHeight="1" x14ac:dyDescent="0.2">
      <c r="B11" s="98">
        <v>7</v>
      </c>
      <c r="C11" s="114" t="s">
        <v>54</v>
      </c>
      <c r="D11" s="115">
        <v>4</v>
      </c>
      <c r="E11" s="116">
        <v>8</v>
      </c>
      <c r="F11" s="116">
        <v>8.4</v>
      </c>
      <c r="G11" s="122">
        <f>((E11*30)+(F11*70))/100</f>
        <v>8.2799999999999994</v>
      </c>
      <c r="H11" s="121">
        <v>8.5</v>
      </c>
      <c r="I11" s="121">
        <f t="shared" si="0"/>
        <v>8.4</v>
      </c>
    </row>
    <row r="12" spans="1:9" ht="28" customHeight="1" x14ac:dyDescent="0.2">
      <c r="B12" s="98">
        <v>6</v>
      </c>
      <c r="C12" s="117" t="s">
        <v>55</v>
      </c>
      <c r="D12" s="115"/>
      <c r="E12" s="116"/>
      <c r="F12" s="118" t="s">
        <v>71</v>
      </c>
      <c r="G12" s="122"/>
      <c r="H12" s="121"/>
      <c r="I12" s="121">
        <f t="shared" si="0"/>
        <v>0</v>
      </c>
    </row>
    <row r="13" spans="1:9" ht="29" customHeight="1" x14ac:dyDescent="0.2">
      <c r="B13" s="98">
        <v>7</v>
      </c>
      <c r="C13" s="114" t="s">
        <v>1</v>
      </c>
      <c r="D13" s="98">
        <v>1</v>
      </c>
      <c r="E13" s="116">
        <v>8</v>
      </c>
      <c r="F13" s="116">
        <v>9</v>
      </c>
      <c r="G13" s="122">
        <f>((E13*30)+(F13*70))/100</f>
        <v>8.6999999999999993</v>
      </c>
      <c r="H13" s="121">
        <v>7.5</v>
      </c>
      <c r="I13" s="121">
        <f t="shared" si="0"/>
        <v>8.1</v>
      </c>
    </row>
    <row r="14" spans="1:9" x14ac:dyDescent="0.2">
      <c r="B14" s="87">
        <v>8</v>
      </c>
      <c r="C14" s="114" t="s">
        <v>56</v>
      </c>
      <c r="D14" s="98">
        <v>1</v>
      </c>
      <c r="E14" s="116">
        <v>8</v>
      </c>
      <c r="F14" s="116">
        <v>9</v>
      </c>
      <c r="G14" s="122">
        <f>((E14*30)+(F14*70))/100</f>
        <v>8.6999999999999993</v>
      </c>
      <c r="H14" s="121">
        <v>7.5</v>
      </c>
      <c r="I14" s="121">
        <f t="shared" si="0"/>
        <v>8.1</v>
      </c>
    </row>
    <row r="15" spans="1:9" x14ac:dyDescent="0.2">
      <c r="B15" s="87">
        <v>9</v>
      </c>
      <c r="C15" s="114" t="s">
        <v>57</v>
      </c>
      <c r="D15" s="98">
        <v>3</v>
      </c>
      <c r="E15" s="116">
        <v>8.5</v>
      </c>
      <c r="F15" s="116">
        <v>8.5</v>
      </c>
      <c r="G15" s="122">
        <f>((E15*30)+(F15*70))/100</f>
        <v>8.5</v>
      </c>
      <c r="H15" s="122">
        <v>7.5</v>
      </c>
      <c r="I15" s="121">
        <f t="shared" si="0"/>
        <v>8</v>
      </c>
    </row>
    <row r="16" spans="1:9" x14ac:dyDescent="0.2">
      <c r="B16" s="87">
        <v>10</v>
      </c>
      <c r="C16" s="114" t="s">
        <v>2</v>
      </c>
      <c r="D16" s="98">
        <v>3</v>
      </c>
      <c r="E16" s="116">
        <v>9.5</v>
      </c>
      <c r="F16" s="116">
        <v>8.5</v>
      </c>
      <c r="G16" s="122">
        <f>((E16*30)+(F16*70))/100</f>
        <v>8.8000000000000007</v>
      </c>
      <c r="H16" s="122">
        <v>9</v>
      </c>
      <c r="I16" s="121">
        <f t="shared" si="0"/>
        <v>8.9</v>
      </c>
    </row>
    <row r="17" spans="2:9" x14ac:dyDescent="0.2">
      <c r="B17" s="87">
        <v>11</v>
      </c>
      <c r="C17" s="114" t="s">
        <v>58</v>
      </c>
      <c r="D17" s="98">
        <v>5</v>
      </c>
      <c r="E17" s="116">
        <v>9.5</v>
      </c>
      <c r="F17" s="116">
        <v>8</v>
      </c>
      <c r="G17" s="122">
        <f>((E17*30)+(F17*70))/100</f>
        <v>8.4499999999999993</v>
      </c>
      <c r="H17" s="121">
        <v>7.5</v>
      </c>
      <c r="I17" s="121">
        <f t="shared" si="0"/>
        <v>8</v>
      </c>
    </row>
    <row r="18" spans="2:9" x14ac:dyDescent="0.2">
      <c r="B18" s="87">
        <v>12</v>
      </c>
      <c r="C18" s="114" t="s">
        <v>3</v>
      </c>
      <c r="D18" s="98">
        <v>5</v>
      </c>
      <c r="E18" s="116">
        <v>8</v>
      </c>
      <c r="F18" s="116">
        <v>8.4</v>
      </c>
      <c r="G18" s="122">
        <f>((E18*30)+(F18*70))/100</f>
        <v>8.2799999999999994</v>
      </c>
      <c r="H18" s="121">
        <v>7</v>
      </c>
      <c r="I18" s="121">
        <f t="shared" si="0"/>
        <v>7.6</v>
      </c>
    </row>
    <row r="19" spans="2:9" x14ac:dyDescent="0.2">
      <c r="B19" s="87">
        <v>13</v>
      </c>
      <c r="C19" s="114" t="s">
        <v>4</v>
      </c>
      <c r="D19" s="98">
        <v>4</v>
      </c>
      <c r="E19" s="116">
        <v>9.5</v>
      </c>
      <c r="F19" s="116">
        <v>8</v>
      </c>
      <c r="G19" s="122">
        <f>((E19*30)+(F19*70))/100</f>
        <v>8.4499999999999993</v>
      </c>
      <c r="H19" s="121">
        <v>8.5</v>
      </c>
      <c r="I19" s="121">
        <f t="shared" si="0"/>
        <v>8.5</v>
      </c>
    </row>
    <row r="20" spans="2:9" x14ac:dyDescent="0.2">
      <c r="B20" s="87">
        <v>14</v>
      </c>
      <c r="C20" s="114" t="s">
        <v>59</v>
      </c>
      <c r="D20" s="98">
        <v>1</v>
      </c>
      <c r="E20" s="116">
        <v>8</v>
      </c>
      <c r="F20" s="116">
        <v>9</v>
      </c>
      <c r="G20" s="122">
        <f>((E20*30)+(F20*70))/100</f>
        <v>8.6999999999999993</v>
      </c>
      <c r="H20" s="121">
        <v>8.5</v>
      </c>
      <c r="I20" s="121">
        <f t="shared" si="0"/>
        <v>8.6</v>
      </c>
    </row>
    <row r="21" spans="2:9" x14ac:dyDescent="0.2">
      <c r="B21" s="87">
        <v>15</v>
      </c>
      <c r="C21" s="114" t="s">
        <v>60</v>
      </c>
      <c r="D21" s="98">
        <v>2</v>
      </c>
      <c r="E21" s="116">
        <v>8.5</v>
      </c>
      <c r="F21" s="116">
        <v>9</v>
      </c>
      <c r="G21" s="122">
        <f>((E21*30)+(F21*70))/100</f>
        <v>8.85</v>
      </c>
      <c r="H21" s="121">
        <v>8</v>
      </c>
      <c r="I21" s="121">
        <f t="shared" si="0"/>
        <v>8.4</v>
      </c>
    </row>
    <row r="22" spans="2:9" x14ac:dyDescent="0.2">
      <c r="B22" s="87">
        <v>16</v>
      </c>
      <c r="C22" s="114" t="s">
        <v>61</v>
      </c>
      <c r="D22" s="98">
        <v>2</v>
      </c>
      <c r="E22" s="116">
        <v>8</v>
      </c>
      <c r="F22" s="116">
        <v>9</v>
      </c>
      <c r="G22" s="122">
        <f>((E22*30)+(F22*70))/100</f>
        <v>8.6999999999999993</v>
      </c>
      <c r="H22" s="121">
        <v>8</v>
      </c>
      <c r="I22" s="121">
        <f t="shared" si="0"/>
        <v>8.4</v>
      </c>
    </row>
    <row r="23" spans="2:9" x14ac:dyDescent="0.2">
      <c r="B23" s="87">
        <v>17</v>
      </c>
      <c r="C23" s="114" t="s">
        <v>62</v>
      </c>
      <c r="D23" s="98">
        <v>3</v>
      </c>
      <c r="E23" s="116">
        <v>8.5</v>
      </c>
      <c r="F23" s="116">
        <v>8.5</v>
      </c>
      <c r="G23" s="122">
        <f>((E23*30)+(F23*70))/100</f>
        <v>8.5</v>
      </c>
      <c r="H23" s="121">
        <v>7</v>
      </c>
      <c r="I23" s="121">
        <f t="shared" si="0"/>
        <v>7.8</v>
      </c>
    </row>
    <row r="24" spans="2:9" x14ac:dyDescent="0.2">
      <c r="B24" s="87">
        <v>18</v>
      </c>
      <c r="C24" s="114" t="s">
        <v>63</v>
      </c>
      <c r="D24" s="98">
        <v>2</v>
      </c>
      <c r="E24" s="116">
        <v>8.5</v>
      </c>
      <c r="F24" s="116">
        <v>9</v>
      </c>
      <c r="G24" s="122">
        <f>((E24*30)+(F24*70))/100</f>
        <v>8.85</v>
      </c>
      <c r="H24" s="121">
        <v>8</v>
      </c>
      <c r="I24" s="121">
        <f t="shared" si="0"/>
        <v>8.4</v>
      </c>
    </row>
    <row r="25" spans="2:9" x14ac:dyDescent="0.2">
      <c r="B25" s="87">
        <v>19</v>
      </c>
      <c r="C25" s="114" t="s">
        <v>64</v>
      </c>
      <c r="D25" s="98">
        <v>5</v>
      </c>
      <c r="E25" s="116">
        <v>9.5</v>
      </c>
      <c r="F25" s="116">
        <v>8</v>
      </c>
      <c r="G25" s="122">
        <f>((E25*30)+(F25*70))/100</f>
        <v>8.4499999999999993</v>
      </c>
      <c r="H25" s="121">
        <v>8</v>
      </c>
      <c r="I25" s="121">
        <f t="shared" si="0"/>
        <v>8.1999999999999993</v>
      </c>
    </row>
    <row r="26" spans="2:9" x14ac:dyDescent="0.2">
      <c r="B26" s="87">
        <v>20</v>
      </c>
      <c r="C26" s="114" t="s">
        <v>5</v>
      </c>
      <c r="D26" s="98">
        <v>4</v>
      </c>
      <c r="E26" s="116">
        <v>8</v>
      </c>
      <c r="F26" s="116">
        <v>8.9</v>
      </c>
      <c r="G26" s="122">
        <f>((E26*30)+(F26*70))/100</f>
        <v>8.6300000000000008</v>
      </c>
      <c r="H26" s="121">
        <v>7</v>
      </c>
      <c r="I26" s="121">
        <f t="shared" si="0"/>
        <v>7.8</v>
      </c>
    </row>
    <row r="27" spans="2:9" x14ac:dyDescent="0.2">
      <c r="B27" s="87">
        <v>21</v>
      </c>
      <c r="C27" s="114" t="s">
        <v>6</v>
      </c>
      <c r="D27" s="98">
        <v>4</v>
      </c>
      <c r="E27" s="116">
        <v>9</v>
      </c>
      <c r="F27" s="116">
        <v>8.1</v>
      </c>
      <c r="G27" s="122">
        <f>((E27*30)+(F27*70))/100</f>
        <v>8.3699999999999992</v>
      </c>
      <c r="H27" s="121">
        <v>8</v>
      </c>
      <c r="I27" s="121">
        <f t="shared" si="0"/>
        <v>8.1999999999999993</v>
      </c>
    </row>
    <row r="28" spans="2:9" x14ac:dyDescent="0.2">
      <c r="B28" s="87">
        <v>22</v>
      </c>
      <c r="C28" s="114" t="s">
        <v>65</v>
      </c>
      <c r="D28" s="98">
        <v>3</v>
      </c>
      <c r="E28" s="116">
        <v>8.5</v>
      </c>
      <c r="F28" s="116">
        <v>8.5</v>
      </c>
      <c r="G28" s="122">
        <f>((E28*30)+(F28*70))/100</f>
        <v>8.5</v>
      </c>
      <c r="H28" s="121">
        <v>8</v>
      </c>
      <c r="I28" s="121">
        <f t="shared" si="0"/>
        <v>8.3000000000000007</v>
      </c>
    </row>
    <row r="29" spans="2:9" x14ac:dyDescent="0.2">
      <c r="B29" s="87">
        <v>23</v>
      </c>
      <c r="C29" s="114" t="s">
        <v>66</v>
      </c>
      <c r="D29" s="98">
        <v>2</v>
      </c>
      <c r="E29" s="116">
        <v>8</v>
      </c>
      <c r="F29" s="116">
        <v>9</v>
      </c>
      <c r="G29" s="122">
        <f>((E29*30)+(F29*70))/100</f>
        <v>8.6999999999999993</v>
      </c>
      <c r="H29" s="121">
        <v>6.5</v>
      </c>
      <c r="I29" s="121">
        <f t="shared" si="0"/>
        <v>7.6</v>
      </c>
    </row>
    <row r="30" spans="2:9" x14ac:dyDescent="0.2">
      <c r="B30" s="87">
        <v>24</v>
      </c>
      <c r="C30" s="114" t="s">
        <v>67</v>
      </c>
      <c r="D30" s="98">
        <v>6</v>
      </c>
      <c r="E30" s="116">
        <v>8.5</v>
      </c>
      <c r="F30" s="116">
        <v>9.1</v>
      </c>
      <c r="G30" s="122">
        <f>((E30*30)+(F30*70))/100</f>
        <v>8.92</v>
      </c>
      <c r="H30" s="121">
        <v>8</v>
      </c>
      <c r="I30" s="121">
        <f t="shared" si="0"/>
        <v>8.5</v>
      </c>
    </row>
    <row r="31" spans="2:9" x14ac:dyDescent="0.2">
      <c r="B31" s="87">
        <v>25</v>
      </c>
      <c r="C31" s="114" t="s">
        <v>68</v>
      </c>
      <c r="D31" s="98">
        <v>6</v>
      </c>
      <c r="E31" s="116">
        <v>9</v>
      </c>
      <c r="F31" s="116">
        <v>9.1</v>
      </c>
      <c r="G31" s="122">
        <f>((E31*30)+(F31*70))/100</f>
        <v>9.07</v>
      </c>
      <c r="H31" s="121">
        <v>9</v>
      </c>
      <c r="I31" s="121">
        <f t="shared" si="0"/>
        <v>9</v>
      </c>
    </row>
    <row r="32" spans="2:9" x14ac:dyDescent="0.2">
      <c r="B32" s="87">
        <v>26</v>
      </c>
      <c r="C32" s="114" t="s">
        <v>69</v>
      </c>
      <c r="D32" s="98">
        <v>2</v>
      </c>
      <c r="E32" s="116">
        <v>8.5</v>
      </c>
      <c r="F32" s="116">
        <v>9</v>
      </c>
      <c r="G32" s="122">
        <f>((E32*30)+(F32*70))/100</f>
        <v>8.85</v>
      </c>
      <c r="H32" s="121">
        <v>7</v>
      </c>
      <c r="I32" s="121">
        <f t="shared" si="0"/>
        <v>7.9</v>
      </c>
    </row>
    <row r="33" spans="2:9" x14ac:dyDescent="0.2">
      <c r="B33" s="87">
        <v>28</v>
      </c>
      <c r="C33" s="114" t="s">
        <v>70</v>
      </c>
      <c r="D33" s="98">
        <v>5</v>
      </c>
      <c r="E33" s="116">
        <v>8.5</v>
      </c>
      <c r="F33" s="116">
        <v>8</v>
      </c>
      <c r="G33" s="123">
        <f>((E33*30)+(F33*70))/100</f>
        <v>8.15</v>
      </c>
      <c r="H33" s="121">
        <v>7</v>
      </c>
      <c r="I33" s="121">
        <f t="shared" si="0"/>
        <v>7.6</v>
      </c>
    </row>
  </sheetData>
  <autoFilter ref="F3:F33" xr:uid="{87D9DDD9-CC95-C041-AF34-BD29607B8ED7}"/>
  <mergeCells count="1">
    <mergeCell ref="A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991B-6733-5645-8164-9DAEA279E6F8}">
  <dimension ref="B1:X35"/>
  <sheetViews>
    <sheetView topLeftCell="B1" zoomScale="64" workbookViewId="0">
      <selection activeCell="G12" sqref="G12"/>
    </sheetView>
  </sheetViews>
  <sheetFormatPr baseColWidth="10" defaultRowHeight="16" x14ac:dyDescent="0.2"/>
  <cols>
    <col min="3" max="3" width="63.33203125" customWidth="1"/>
  </cols>
  <sheetData>
    <row r="1" spans="2:24" x14ac:dyDescent="0.2">
      <c r="M1" s="78"/>
      <c r="P1" s="78"/>
      <c r="Q1" s="78"/>
      <c r="R1" s="78"/>
      <c r="S1" s="78"/>
      <c r="T1" s="78"/>
      <c r="U1" s="78"/>
      <c r="V1" s="78"/>
      <c r="W1" s="78"/>
      <c r="X1" s="78"/>
    </row>
    <row r="2" spans="2:24" ht="34" x14ac:dyDescent="0.2">
      <c r="C2" s="2" t="s">
        <v>77</v>
      </c>
      <c r="M2" s="78"/>
      <c r="P2" s="78"/>
      <c r="Q2" s="78"/>
      <c r="R2" s="78"/>
      <c r="S2" s="78"/>
      <c r="T2" s="78"/>
      <c r="U2" s="78"/>
      <c r="V2" s="78"/>
      <c r="W2" s="78"/>
      <c r="X2" s="78"/>
    </row>
    <row r="3" spans="2:24" x14ac:dyDescent="0.2">
      <c r="M3" s="78"/>
      <c r="P3" s="78"/>
      <c r="Q3" s="78"/>
      <c r="R3" s="78"/>
      <c r="S3" s="78"/>
      <c r="T3" s="78"/>
      <c r="U3" s="78"/>
      <c r="V3" s="78"/>
      <c r="W3" s="78"/>
      <c r="X3" s="78"/>
    </row>
    <row r="4" spans="2:24" ht="34" x14ac:dyDescent="0.2">
      <c r="B4" s="31" t="s">
        <v>10</v>
      </c>
      <c r="C4" s="31"/>
      <c r="D4" s="7" t="s">
        <v>11</v>
      </c>
      <c r="E4" s="7" t="s">
        <v>12</v>
      </c>
      <c r="F4" s="7"/>
      <c r="G4" s="1" t="s">
        <v>16</v>
      </c>
      <c r="H4" s="7" t="s">
        <v>48</v>
      </c>
      <c r="I4" s="7" t="s">
        <v>12</v>
      </c>
      <c r="J4" s="1" t="s">
        <v>17</v>
      </c>
      <c r="K4" s="7" t="s">
        <v>48</v>
      </c>
      <c r="L4" s="7" t="s">
        <v>12</v>
      </c>
      <c r="M4" s="79" t="s">
        <v>111</v>
      </c>
      <c r="N4" s="7" t="s">
        <v>48</v>
      </c>
      <c r="O4" s="7" t="s">
        <v>12</v>
      </c>
      <c r="P4" s="79" t="s">
        <v>113</v>
      </c>
      <c r="Q4" s="80" t="s">
        <v>48</v>
      </c>
      <c r="R4" s="80" t="s">
        <v>12</v>
      </c>
      <c r="S4" s="79" t="s">
        <v>114</v>
      </c>
      <c r="T4" s="80" t="s">
        <v>48</v>
      </c>
      <c r="U4" s="80" t="s">
        <v>12</v>
      </c>
      <c r="V4" s="79" t="s">
        <v>115</v>
      </c>
      <c r="W4" s="80" t="s">
        <v>48</v>
      </c>
      <c r="X4" s="80" t="s">
        <v>12</v>
      </c>
    </row>
    <row r="5" spans="2:24" ht="56" customHeight="1" x14ac:dyDescent="0.2">
      <c r="B5" s="29" t="s">
        <v>78</v>
      </c>
      <c r="C5" s="29"/>
      <c r="D5" s="8" t="s">
        <v>13</v>
      </c>
      <c r="E5" s="9"/>
      <c r="F5" s="9"/>
      <c r="G5" s="5">
        <f>SUM(G7:G13)</f>
        <v>8.5</v>
      </c>
      <c r="H5" s="27">
        <f>G5/10</f>
        <v>0.85</v>
      </c>
      <c r="I5" s="28" t="str">
        <f>IF(H5&gt;=0.975,"3.4",IF(AND(H5&gt;=0.925,H5&lt;0.975),"3.3",IF(AND(H5&gt;=0.875,H5&lt;0.925),"3.2",IF(AND(H5&gt;=0.825,H5&lt;0.875),"3.1",IF(AND(H5&gt;=0.725,H5&lt;0.825),"3.0",IF(AND(H5&gt;=0.675,H5&lt;0.725),"2.9",IF(AND(H5&gt;=0.625,H5&lt;0.675),"2.8",IF(AND(H5&gt;=0.575,H5&lt;0.625),"2.7",IF(AND(H5&gt;=0.525,H5&lt;0.575),"2.6",IF(AND(H5&gt;=0.5,H5&lt;0.525),"2.5"))))))))))</f>
        <v>3.1</v>
      </c>
      <c r="J5" s="5">
        <f>SUM(J7:J13)</f>
        <v>9</v>
      </c>
      <c r="K5" s="27">
        <f>J5/10</f>
        <v>0.9</v>
      </c>
      <c r="L5" s="28" t="str">
        <f>IF(K5&gt;=0.975,"3.4",IF(AND(K5&gt;=0.925,K5&lt;0.975),"3.3",IF(AND(K5&gt;=0.875,K5&lt;0.925),"3.2",IF(AND(K5&gt;=0.825,K5&lt;0.875),"3.1",IF(AND(K5&gt;=0.725,K5&lt;0.825),"3.0",IF(AND(K5&gt;=0.675,K5&lt;0.725),"2.9",IF(AND(K5&gt;=0.625,K5&lt;0.675),"2.8",IF(AND(K5&gt;=0.575,K5&lt;0.625),"2.7",IF(AND(K5&gt;=0.525,K5&lt;0.575),"2.6",IF(AND(K5&gt;=0.5,K5&lt;0.525),"2.5"))))))))))</f>
        <v>3.2</v>
      </c>
      <c r="M5" s="5">
        <f>SUM(M7:M13)</f>
        <v>8</v>
      </c>
      <c r="N5" s="27">
        <f>M5/10</f>
        <v>0.8</v>
      </c>
      <c r="O5" s="28" t="str">
        <f>IF(N5&gt;=0.975,"3.4",IF(AND(N5&gt;=0.925,N5&lt;0.975),"3.3",IF(AND(N5&gt;=0.875,N5&lt;0.925),"3.2",IF(AND(N5&gt;=0.825,N5&lt;0.875),"3.1",IF(AND(N5&gt;=0.725,N5&lt;0.825),"3.0",IF(AND(N5&gt;=0.675,N5&lt;0.725),"2.9",IF(AND(N5&gt;=0.625,N5&lt;0.675),"2.8",IF(AND(N5&gt;=0.575,N5&lt;0.625),"2.7",IF(AND(N5&gt;=0.525,N5&lt;0.575),"2.6",IF(AND(N5&gt;=0.5,N5&lt;0.525),"2.5"))))))))))</f>
        <v>3.0</v>
      </c>
      <c r="P5" s="5">
        <f>SUM(P7:P13)</f>
        <v>8</v>
      </c>
      <c r="Q5" s="27">
        <f>P5/10</f>
        <v>0.8</v>
      </c>
      <c r="R5" s="28" t="str">
        <f>IF(Q5&gt;=0.975,"3.4",IF(AND(Q5&gt;=0.925,Q5&lt;0.975),"3.3",IF(AND(Q5&gt;=0.875,Q5&lt;0.925),"3.2",IF(AND(Q5&gt;=0.825,Q5&lt;0.875),"3.1",IF(AND(Q5&gt;=0.725,Q5&lt;0.825),"3.0",IF(AND(Q5&gt;=0.675,Q5&lt;0.725),"2.9",IF(AND(Q5&gt;=0.625,Q5&lt;0.675),"2.8",IF(AND(Q5&gt;=0.575,Q5&lt;0.625),"2.7",IF(AND(Q5&gt;=0.525,Q5&lt;0.575),"2.6",IF(AND(Q5&gt;=0.5,Q5&lt;0.525),"2.5"))))))))))</f>
        <v>3.0</v>
      </c>
      <c r="S5" s="5">
        <f>SUM(S7:S13)</f>
        <v>8</v>
      </c>
      <c r="T5" s="27">
        <f>S5/10</f>
        <v>0.8</v>
      </c>
      <c r="U5" s="28" t="str">
        <f>IF(T5&gt;=0.975,"3.4",IF(AND(T5&gt;=0.925,T5&lt;0.975),"3.3",IF(AND(T5&gt;=0.875,T5&lt;0.925),"3.2",IF(AND(T5&gt;=0.825,T5&lt;0.875),"3.1",IF(AND(T5&gt;=0.725,T5&lt;0.825),"3.0",IF(AND(T5&gt;=0.675,T5&lt;0.725),"2.9",IF(AND(T5&gt;=0.625,T5&lt;0.675),"2.8",IF(AND(T5&gt;=0.575,T5&lt;0.625),"2.7",IF(AND(T5&gt;=0.525,T5&lt;0.575),"2.6",IF(AND(T5&gt;=0.5,T5&lt;0.525),"2.5"))))))))))</f>
        <v>3.0</v>
      </c>
      <c r="V5" s="5">
        <f>SUM(V7:V13)</f>
        <v>9</v>
      </c>
      <c r="W5" s="27">
        <f>V5/10</f>
        <v>0.9</v>
      </c>
      <c r="X5" s="28" t="str">
        <f>IF(W5&gt;=0.975,"3.4",IF(AND(W5&gt;=0.925,W5&lt;0.975),"3.3",IF(AND(W5&gt;=0.875,W5&lt;0.925),"3.2",IF(AND(W5&gt;=0.825,W5&lt;0.875),"3.1",IF(AND(W5&gt;=0.725,W5&lt;0.825),"3.0",IF(AND(W5&gt;=0.675,W5&lt;0.725),"2.9",IF(AND(W5&gt;=0.625,W5&lt;0.675),"2.8",IF(AND(W5&gt;=0.575,W5&lt;0.625),"2.7",IF(AND(W5&gt;=0.525,W5&lt;0.575),"2.6",IF(AND(W5&gt;=0.5,W5&lt;0.525),"2.5"))))))))))</f>
        <v>3.2</v>
      </c>
    </row>
    <row r="6" spans="2:24" s="46" customFormat="1" ht="56" customHeight="1" thickBot="1" x14ac:dyDescent="0.25">
      <c r="B6" s="57" t="s">
        <v>80</v>
      </c>
      <c r="C6" s="50" t="s">
        <v>79</v>
      </c>
      <c r="D6" s="39"/>
      <c r="E6" s="40"/>
      <c r="F6" s="40"/>
      <c r="G6" s="41"/>
      <c r="H6" s="42"/>
      <c r="I6" s="43"/>
      <c r="J6" s="41"/>
      <c r="K6" s="44"/>
      <c r="L6" s="45"/>
      <c r="M6" s="41"/>
      <c r="N6" s="44"/>
      <c r="O6" s="45"/>
      <c r="P6" s="41"/>
      <c r="Q6" s="81"/>
      <c r="R6" s="82"/>
      <c r="S6" s="41"/>
      <c r="T6" s="81"/>
      <c r="U6" s="82"/>
      <c r="V6" s="41"/>
      <c r="W6" s="81"/>
      <c r="X6" s="82"/>
    </row>
    <row r="7" spans="2:24" s="46" customFormat="1" ht="32" customHeight="1" thickBot="1" x14ac:dyDescent="0.25">
      <c r="B7" s="58"/>
      <c r="C7" s="51" t="s">
        <v>81</v>
      </c>
      <c r="D7" s="75">
        <v>2</v>
      </c>
      <c r="E7" s="40"/>
      <c r="F7" s="40"/>
      <c r="G7" s="41">
        <v>1.5</v>
      </c>
      <c r="H7" s="42"/>
      <c r="I7" s="43"/>
      <c r="J7" s="41">
        <v>2</v>
      </c>
      <c r="K7" s="44"/>
      <c r="L7" s="45"/>
      <c r="M7" s="41">
        <v>1.5</v>
      </c>
      <c r="N7" s="44"/>
      <c r="O7" s="45"/>
      <c r="P7" s="41">
        <v>1.5</v>
      </c>
      <c r="Q7" s="81"/>
      <c r="R7" s="82"/>
      <c r="S7" s="41">
        <v>1.5</v>
      </c>
      <c r="T7" s="81"/>
      <c r="U7" s="82"/>
      <c r="V7" s="41">
        <v>2</v>
      </c>
      <c r="W7" s="81"/>
      <c r="X7" s="82"/>
    </row>
    <row r="8" spans="2:24" s="46" customFormat="1" ht="32" customHeight="1" thickBot="1" x14ac:dyDescent="0.25">
      <c r="B8" s="58"/>
      <c r="C8" s="52" t="s">
        <v>82</v>
      </c>
      <c r="D8" s="75">
        <v>1</v>
      </c>
      <c r="E8" s="40"/>
      <c r="F8" s="40"/>
      <c r="G8" s="41">
        <v>1</v>
      </c>
      <c r="H8" s="42"/>
      <c r="I8" s="43"/>
      <c r="J8" s="41">
        <v>1</v>
      </c>
      <c r="K8" s="44"/>
      <c r="L8" s="45"/>
      <c r="M8" s="41">
        <v>1</v>
      </c>
      <c r="N8" s="44"/>
      <c r="O8" s="45"/>
      <c r="P8" s="41">
        <v>1</v>
      </c>
      <c r="Q8" s="81"/>
      <c r="R8" s="82"/>
      <c r="S8" s="41">
        <v>1</v>
      </c>
      <c r="T8" s="81"/>
      <c r="U8" s="82"/>
      <c r="V8" s="41">
        <v>1</v>
      </c>
      <c r="W8" s="81"/>
      <c r="X8" s="82"/>
    </row>
    <row r="9" spans="2:24" s="46" customFormat="1" ht="28" customHeight="1" x14ac:dyDescent="0.2">
      <c r="B9" s="59"/>
      <c r="C9" s="47" t="s">
        <v>83</v>
      </c>
      <c r="D9" s="75">
        <v>2</v>
      </c>
      <c r="E9" s="40"/>
      <c r="F9" s="40"/>
      <c r="G9" s="41">
        <v>1</v>
      </c>
      <c r="H9" s="42"/>
      <c r="I9" s="43"/>
      <c r="J9" s="41">
        <v>1</v>
      </c>
      <c r="K9" s="44"/>
      <c r="L9" s="45"/>
      <c r="M9" s="41">
        <v>1</v>
      </c>
      <c r="N9" s="44"/>
      <c r="O9" s="45"/>
      <c r="P9" s="41">
        <v>1</v>
      </c>
      <c r="Q9" s="81"/>
      <c r="R9" s="82"/>
      <c r="S9" s="41">
        <v>1</v>
      </c>
      <c r="T9" s="81"/>
      <c r="U9" s="82"/>
      <c r="V9" s="41">
        <v>1</v>
      </c>
      <c r="W9" s="81"/>
      <c r="X9" s="82"/>
    </row>
    <row r="10" spans="2:24" s="46" customFormat="1" ht="42" customHeight="1" thickBot="1" x14ac:dyDescent="0.25">
      <c r="B10" s="54" t="s">
        <v>84</v>
      </c>
      <c r="C10" s="53" t="s">
        <v>85</v>
      </c>
      <c r="D10" s="39"/>
      <c r="E10" s="40"/>
      <c r="F10" s="40"/>
      <c r="G10" s="41"/>
      <c r="H10" s="42"/>
      <c r="I10" s="43"/>
      <c r="J10" s="41"/>
      <c r="K10" s="44"/>
      <c r="L10" s="45"/>
      <c r="M10" s="41"/>
      <c r="N10" s="44"/>
      <c r="O10" s="45"/>
      <c r="P10" s="41"/>
      <c r="Q10" s="81"/>
      <c r="R10" s="82"/>
      <c r="S10" s="41"/>
      <c r="T10" s="81"/>
      <c r="U10" s="82"/>
      <c r="V10" s="41"/>
      <c r="W10" s="81"/>
      <c r="X10" s="82"/>
    </row>
    <row r="11" spans="2:24" ht="42" customHeight="1" thickBot="1" x14ac:dyDescent="0.25">
      <c r="B11" s="55"/>
      <c r="C11" s="48" t="s">
        <v>86</v>
      </c>
      <c r="D11" s="10">
        <v>2</v>
      </c>
      <c r="E11" s="10"/>
      <c r="F11" s="10"/>
      <c r="G11" s="4">
        <v>2</v>
      </c>
      <c r="H11" s="4"/>
      <c r="I11" s="4"/>
      <c r="J11" s="4">
        <v>2</v>
      </c>
      <c r="M11" s="4">
        <v>1.5</v>
      </c>
      <c r="P11" s="4">
        <v>2</v>
      </c>
      <c r="Q11" s="78"/>
      <c r="R11" s="78"/>
      <c r="S11" s="4">
        <v>2</v>
      </c>
      <c r="T11" s="78"/>
      <c r="U11" s="78"/>
      <c r="V11" s="4">
        <v>2</v>
      </c>
      <c r="W11" s="78"/>
      <c r="X11" s="78"/>
    </row>
    <row r="12" spans="2:24" ht="38" customHeight="1" thickBot="1" x14ac:dyDescent="0.25">
      <c r="B12" s="55"/>
      <c r="C12" s="49" t="s">
        <v>87</v>
      </c>
      <c r="D12" s="10">
        <v>2</v>
      </c>
      <c r="E12" s="11"/>
      <c r="F12" s="11"/>
      <c r="G12" s="4">
        <v>2</v>
      </c>
      <c r="H12" s="4"/>
      <c r="I12" s="4"/>
      <c r="J12" s="4">
        <v>2</v>
      </c>
      <c r="M12" s="4">
        <v>2</v>
      </c>
      <c r="P12" s="4">
        <v>1.5</v>
      </c>
      <c r="Q12" s="78"/>
      <c r="R12" s="78"/>
      <c r="S12" s="4">
        <v>1.5</v>
      </c>
      <c r="T12" s="78"/>
      <c r="U12" s="78"/>
      <c r="V12" s="4">
        <v>2</v>
      </c>
      <c r="W12" s="78"/>
      <c r="X12" s="78"/>
    </row>
    <row r="13" spans="2:24" ht="35" customHeight="1" thickBot="1" x14ac:dyDescent="0.25">
      <c r="B13" s="56"/>
      <c r="C13" s="49" t="s">
        <v>88</v>
      </c>
      <c r="D13" s="10">
        <v>1</v>
      </c>
      <c r="E13" s="11"/>
      <c r="F13" s="11"/>
      <c r="G13" s="25">
        <v>1</v>
      </c>
      <c r="H13" s="25"/>
      <c r="I13" s="25"/>
      <c r="J13" s="25">
        <v>1</v>
      </c>
      <c r="M13" s="25">
        <v>1</v>
      </c>
      <c r="P13" s="25">
        <v>1</v>
      </c>
      <c r="Q13" s="78"/>
      <c r="R13" s="78"/>
      <c r="S13" s="25">
        <v>1</v>
      </c>
      <c r="T13" s="78"/>
      <c r="U13" s="78"/>
      <c r="V13" s="25">
        <v>1</v>
      </c>
      <c r="W13" s="78"/>
      <c r="X13" s="78"/>
    </row>
    <row r="14" spans="2:24" ht="56" customHeight="1" thickBot="1" x14ac:dyDescent="0.25">
      <c r="B14" s="29" t="s">
        <v>89</v>
      </c>
      <c r="C14" s="29"/>
      <c r="D14" s="8" t="s">
        <v>13</v>
      </c>
      <c r="E14" s="9"/>
      <c r="F14" s="9"/>
      <c r="G14" s="3">
        <f>SUM(G16:G21)</f>
        <v>9.5</v>
      </c>
      <c r="H14" s="27">
        <f>G14/10</f>
        <v>0.95</v>
      </c>
      <c r="I14" s="28" t="str">
        <f>IF(H14&gt;=0.975,"3.4",IF(AND(H14&gt;=0.925,H14&lt;0.975),"3.3",IF(AND(H14&gt;=0.875,H14&lt;0.925),"3.2",IF(AND(H14&gt;=0.825,H14&lt;0.875),"3.1",IF(AND(H14&gt;=0.725,H14&lt;0.825),"3.0",IF(AND(H14&gt;=0.675,H14&lt;0.725),"2.9",IF(AND(H14&gt;=0.625,H14&lt;0.675),"2.8",IF(AND(H14&gt;=0.575,H14&lt;0.625),"2.7",IF(AND(H14&gt;=0.525,H14&lt;0.575),"2.6",IF(AND(H14&gt;=0.5,H14&lt;0.525),"2.5"))))))))))</f>
        <v>3.3</v>
      </c>
      <c r="J14" s="3">
        <f>SUM(J16:J21)</f>
        <v>9</v>
      </c>
      <c r="K14" s="27">
        <f>J14/10</f>
        <v>0.9</v>
      </c>
      <c r="L14" s="28" t="str">
        <f>IF(K14&gt;=0.975,"3.4",IF(AND(K14&gt;=0.925,K14&lt;0.975),"3.3",IF(AND(K14&gt;=0.875,K14&lt;0.925),"3.2",IF(AND(K14&gt;=0.825,K14&lt;0.875),"3.1",IF(AND(K14&gt;=0.725,K14&lt;0.825),"3.0",IF(AND(K14&gt;=0.675,K14&lt;0.725),"2.9",IF(AND(K14&gt;=0.625,K14&lt;0.675),"2.8",IF(AND(K14&gt;=0.575,K14&lt;0.625),"2.7",IF(AND(K14&gt;=0.525,K14&lt;0.575),"2.6",IF(AND(K14&gt;=0.5,K14&lt;0.525),"2.5"))))))))))</f>
        <v>3.2</v>
      </c>
      <c r="M14" s="3">
        <f>SUM(M16:M21)</f>
        <v>9</v>
      </c>
      <c r="N14" s="27">
        <f>M14/10</f>
        <v>0.9</v>
      </c>
      <c r="O14" s="28" t="str">
        <f>IF(N14&gt;=0.975,"3.4",IF(AND(N14&gt;=0.925,N14&lt;0.975),"3.3",IF(AND(N14&gt;=0.875,N14&lt;0.925),"3.2",IF(AND(N14&gt;=0.825,N14&lt;0.875),"3.1",IF(AND(N14&gt;=0.725,N14&lt;0.825),"3.0",IF(AND(N14&gt;=0.675,N14&lt;0.725),"2.9",IF(AND(N14&gt;=0.625,N14&lt;0.675),"2.8",IF(AND(N14&gt;=0.575,N14&lt;0.625),"2.7",IF(AND(N14&gt;=0.525,N14&lt;0.575),"2.6",IF(AND(N14&gt;=0.5,N14&lt;0.525),"2.5"))))))))))</f>
        <v>3.2</v>
      </c>
      <c r="P14" s="3">
        <f>SUM(P16:P21)</f>
        <v>9</v>
      </c>
      <c r="Q14" s="27">
        <f>P14/10</f>
        <v>0.9</v>
      </c>
      <c r="R14" s="28" t="str">
        <f>IF(Q14&gt;=0.975,"3.4",IF(AND(Q14&gt;=0.925,Q14&lt;0.975),"3.3",IF(AND(Q14&gt;=0.875,Q14&lt;0.925),"3.2",IF(AND(Q14&gt;=0.825,Q14&lt;0.875),"3.1",IF(AND(Q14&gt;=0.725,Q14&lt;0.825),"3.0",IF(AND(Q14&gt;=0.675,Q14&lt;0.725),"2.9",IF(AND(Q14&gt;=0.625,Q14&lt;0.675),"2.8",IF(AND(Q14&gt;=0.575,Q14&lt;0.625),"2.7",IF(AND(Q14&gt;=0.525,Q14&lt;0.575),"2.6",IF(AND(Q14&gt;=0.5,Q14&lt;0.525),"2.5"))))))))))</f>
        <v>3.2</v>
      </c>
      <c r="S14" s="3">
        <f>SUM(S16:S21)</f>
        <v>8</v>
      </c>
      <c r="T14" s="27">
        <f>S14/10</f>
        <v>0.8</v>
      </c>
      <c r="U14" s="28" t="str">
        <f>IF(T14&gt;=0.975,"3.4",IF(AND(T14&gt;=0.925,T14&lt;0.975),"3.3",IF(AND(T14&gt;=0.875,T14&lt;0.925),"3.2",IF(AND(T14&gt;=0.825,T14&lt;0.875),"3.1",IF(AND(T14&gt;=0.725,T14&lt;0.825),"3.0",IF(AND(T14&gt;=0.675,T14&lt;0.725),"2.9",IF(AND(T14&gt;=0.625,T14&lt;0.675),"2.8",IF(AND(T14&gt;=0.575,T14&lt;0.625),"2.7",IF(AND(T14&gt;=0.525,T14&lt;0.575),"2.6",IF(AND(T14&gt;=0.5,T14&lt;0.525),"2.5"))))))))))</f>
        <v>3.0</v>
      </c>
      <c r="V14" s="3">
        <f>SUM(V16:V21)</f>
        <v>9</v>
      </c>
      <c r="W14" s="27">
        <f>V14/10</f>
        <v>0.9</v>
      </c>
      <c r="X14" s="28" t="str">
        <f>IF(W14&gt;=0.975,"3.4",IF(AND(W14&gt;=0.925,W14&lt;0.975),"3.3",IF(AND(W14&gt;=0.875,W14&lt;0.925),"3.2",IF(AND(W14&gt;=0.825,W14&lt;0.875),"3.1",IF(AND(W14&gt;=0.725,W14&lt;0.825),"3.0",IF(AND(W14&gt;=0.675,W14&lt;0.725),"2.9",IF(AND(W14&gt;=0.625,W14&lt;0.675),"2.8",IF(AND(W14&gt;=0.575,W14&lt;0.625),"2.7",IF(AND(W14&gt;=0.525,W14&lt;0.575),"2.6",IF(AND(W14&gt;=0.5,W14&lt;0.525),"2.5"))))))))))</f>
        <v>3.2</v>
      </c>
    </row>
    <row r="15" spans="2:24" s="46" customFormat="1" ht="56" customHeight="1" thickBot="1" x14ac:dyDescent="0.25">
      <c r="B15" s="57" t="s">
        <v>80</v>
      </c>
      <c r="C15" s="60" t="s">
        <v>90</v>
      </c>
      <c r="D15" s="39"/>
      <c r="E15" s="40"/>
      <c r="F15" s="40"/>
      <c r="G15" s="42"/>
      <c r="H15" s="42"/>
      <c r="I15" s="43"/>
      <c r="J15" s="42"/>
      <c r="K15" s="44"/>
      <c r="L15" s="45"/>
      <c r="M15" s="42"/>
      <c r="N15" s="44"/>
      <c r="O15" s="45"/>
      <c r="P15" s="42"/>
      <c r="Q15" s="81"/>
      <c r="R15" s="82"/>
      <c r="S15" s="42"/>
      <c r="T15" s="81"/>
      <c r="U15" s="82"/>
      <c r="V15" s="42"/>
      <c r="W15" s="81"/>
      <c r="X15" s="82"/>
    </row>
    <row r="16" spans="2:24" s="46" customFormat="1" ht="56" customHeight="1" thickBot="1" x14ac:dyDescent="0.25">
      <c r="B16" s="58"/>
      <c r="C16" s="49" t="s">
        <v>91</v>
      </c>
      <c r="D16" s="75">
        <v>2</v>
      </c>
      <c r="E16" s="40"/>
      <c r="F16" s="40"/>
      <c r="G16" s="42">
        <v>2</v>
      </c>
      <c r="H16" s="42"/>
      <c r="I16" s="43"/>
      <c r="J16" s="42">
        <v>2</v>
      </c>
      <c r="K16" s="44"/>
      <c r="L16" s="45"/>
      <c r="M16" s="42">
        <v>2</v>
      </c>
      <c r="N16" s="44"/>
      <c r="O16" s="45"/>
      <c r="P16" s="42">
        <v>1.5</v>
      </c>
      <c r="Q16" s="81"/>
      <c r="R16" s="82"/>
      <c r="S16" s="42">
        <v>1.5</v>
      </c>
      <c r="T16" s="81"/>
      <c r="U16" s="82"/>
      <c r="V16" s="42">
        <v>2</v>
      </c>
      <c r="W16" s="81"/>
      <c r="X16" s="82"/>
    </row>
    <row r="17" spans="2:24" s="46" customFormat="1" ht="56" customHeight="1" thickBot="1" x14ac:dyDescent="0.25">
      <c r="B17" s="58"/>
      <c r="C17" s="49" t="s">
        <v>92</v>
      </c>
      <c r="D17" s="75">
        <v>2</v>
      </c>
      <c r="E17" s="40"/>
      <c r="F17" s="40"/>
      <c r="G17" s="42">
        <v>2</v>
      </c>
      <c r="H17" s="42"/>
      <c r="I17" s="43"/>
      <c r="J17" s="42">
        <v>2</v>
      </c>
      <c r="K17" s="44"/>
      <c r="L17" s="45"/>
      <c r="M17" s="42">
        <v>2</v>
      </c>
      <c r="N17" s="44"/>
      <c r="O17" s="45"/>
      <c r="P17" s="42">
        <v>2</v>
      </c>
      <c r="Q17" s="81"/>
      <c r="R17" s="82"/>
      <c r="S17" s="42">
        <v>1.5</v>
      </c>
      <c r="T17" s="81"/>
      <c r="U17" s="82"/>
      <c r="V17" s="42">
        <v>2</v>
      </c>
      <c r="W17" s="81"/>
      <c r="X17" s="82"/>
    </row>
    <row r="18" spans="2:24" s="46" customFormat="1" ht="56" customHeight="1" thickBot="1" x14ac:dyDescent="0.25">
      <c r="B18" s="59"/>
      <c r="C18" s="49" t="s">
        <v>93</v>
      </c>
      <c r="D18" s="75">
        <v>2</v>
      </c>
      <c r="E18" s="40"/>
      <c r="F18" s="40"/>
      <c r="G18" s="42">
        <v>2</v>
      </c>
      <c r="H18" s="42"/>
      <c r="I18" s="43"/>
      <c r="J18" s="42">
        <v>2</v>
      </c>
      <c r="K18" s="44"/>
      <c r="L18" s="45"/>
      <c r="M18" s="42">
        <v>2</v>
      </c>
      <c r="N18" s="44"/>
      <c r="O18" s="45"/>
      <c r="P18" s="42">
        <v>2</v>
      </c>
      <c r="Q18" s="81"/>
      <c r="R18" s="82"/>
      <c r="S18" s="42">
        <v>1.5</v>
      </c>
      <c r="T18" s="81"/>
      <c r="U18" s="82"/>
      <c r="V18" s="42">
        <v>2</v>
      </c>
      <c r="W18" s="81"/>
      <c r="X18" s="82"/>
    </row>
    <row r="19" spans="2:24" ht="56" customHeight="1" thickBot="1" x14ac:dyDescent="0.25">
      <c r="B19" s="72" t="s">
        <v>84</v>
      </c>
      <c r="C19" s="60" t="s">
        <v>94</v>
      </c>
      <c r="D19" s="76"/>
      <c r="E19" s="10"/>
      <c r="F19" s="10"/>
      <c r="G19" s="4"/>
      <c r="H19" s="4"/>
      <c r="I19" s="4"/>
      <c r="J19" s="4"/>
      <c r="M19" s="4"/>
      <c r="P19" s="4"/>
      <c r="Q19" s="78"/>
      <c r="R19" s="78"/>
      <c r="S19" s="4"/>
      <c r="T19" s="78"/>
      <c r="U19" s="78"/>
      <c r="V19" s="4"/>
      <c r="W19" s="78"/>
      <c r="X19" s="78"/>
    </row>
    <row r="20" spans="2:24" ht="56" customHeight="1" thickBot="1" x14ac:dyDescent="0.25">
      <c r="B20" s="33"/>
      <c r="C20" s="49" t="s">
        <v>95</v>
      </c>
      <c r="D20" s="77">
        <v>2</v>
      </c>
      <c r="E20" s="11"/>
      <c r="F20" s="11"/>
      <c r="G20" s="4">
        <v>2</v>
      </c>
      <c r="H20" s="4"/>
      <c r="I20" s="4"/>
      <c r="J20" s="4">
        <v>1.5</v>
      </c>
      <c r="M20" s="4">
        <v>1.5</v>
      </c>
      <c r="P20" s="4">
        <v>2</v>
      </c>
      <c r="Q20" s="78"/>
      <c r="R20" s="78"/>
      <c r="S20" s="4">
        <v>2</v>
      </c>
      <c r="T20" s="78"/>
      <c r="U20" s="78"/>
      <c r="V20" s="4">
        <v>1.5</v>
      </c>
      <c r="W20" s="78"/>
      <c r="X20" s="78"/>
    </row>
    <row r="21" spans="2:24" ht="56" customHeight="1" thickBot="1" x14ac:dyDescent="0.25">
      <c r="B21" s="33"/>
      <c r="C21" s="49" t="s">
        <v>96</v>
      </c>
      <c r="D21" s="77">
        <v>2</v>
      </c>
      <c r="E21" s="11"/>
      <c r="F21" s="11"/>
      <c r="G21" s="4">
        <v>1.5</v>
      </c>
      <c r="H21" s="4"/>
      <c r="I21" s="4"/>
      <c r="J21" s="4">
        <v>1.5</v>
      </c>
      <c r="M21" s="4">
        <v>1.5</v>
      </c>
      <c r="P21" s="4">
        <v>1.5</v>
      </c>
      <c r="Q21" s="78"/>
      <c r="R21" s="78"/>
      <c r="S21" s="4">
        <v>1.5</v>
      </c>
      <c r="T21" s="78"/>
      <c r="U21" s="78"/>
      <c r="V21" s="4">
        <v>1.5</v>
      </c>
      <c r="W21" s="78"/>
      <c r="X21" s="78"/>
    </row>
    <row r="22" spans="2:24" ht="56" customHeight="1" thickBot="1" x14ac:dyDescent="0.25">
      <c r="B22" s="32" t="s">
        <v>105</v>
      </c>
      <c r="C22" s="32"/>
      <c r="D22" s="12" t="s">
        <v>13</v>
      </c>
      <c r="E22" s="13"/>
      <c r="F22" s="13"/>
      <c r="G22" s="14">
        <f>SUM(G23:G29)</f>
        <v>9</v>
      </c>
      <c r="H22" s="27">
        <f>G22/10</f>
        <v>0.9</v>
      </c>
      <c r="I22" s="28" t="str">
        <f>IF(H22&gt;=0.975,"3.4",IF(AND(H22&gt;=0.925,H22&lt;0.975),"3.3",IF(AND(H22&gt;=0.875,H22&lt;0.925),"3.2",IF(AND(H22&gt;=0.825,H22&lt;0.875),"3.1",IF(AND(H22&gt;=0.725,H22&lt;0.825),"3.0",IF(AND(H22&gt;=0.675,H22&lt;0.725),"2.9",IF(AND(H22&gt;=0.625,H22&lt;0.675),"2.8",IF(AND(H22&gt;=0.575,H22&lt;0.625),"2.7",IF(AND(H22&gt;=0.525,H22&lt;0.575),"2.6",IF(AND(H22&gt;=0.5,H22&lt;0.525),"2.5"))))))))))</f>
        <v>3.2</v>
      </c>
      <c r="J22" s="14">
        <f>SUM(J23:J29)</f>
        <v>9</v>
      </c>
      <c r="K22" s="27">
        <f>J22/10</f>
        <v>0.9</v>
      </c>
      <c r="L22" s="28" t="str">
        <f>IF(K22&gt;=0.975,"3.4",IF(AND(K22&gt;=0.925,K22&lt;0.975),"3.3",IF(AND(K22&gt;=0.875,K22&lt;0.925),"3.2",IF(AND(K22&gt;=0.825,K22&lt;0.875),"3.1",IF(AND(K22&gt;=0.725,K22&lt;0.825),"3.0",IF(AND(K22&gt;=0.675,K22&lt;0.725),"2.9",IF(AND(K22&gt;=0.625,K22&lt;0.675),"2.8",IF(AND(K22&gt;=0.575,K22&lt;0.625),"2.7",IF(AND(K22&gt;=0.525,K22&lt;0.575),"2.6",IF(AND(K22&gt;=0.5,K22&lt;0.525),"2.5"))))))))))</f>
        <v>3.2</v>
      </c>
      <c r="M22" s="14">
        <f>SUM(M23:M29)</f>
        <v>9</v>
      </c>
      <c r="N22" s="27">
        <f>M22/10</f>
        <v>0.9</v>
      </c>
      <c r="O22" s="28" t="str">
        <f>IF(N22&gt;=0.975,"3.4",IF(AND(N22&gt;=0.925,N22&lt;0.975),"3.3",IF(AND(N22&gt;=0.875,N22&lt;0.925),"3.2",IF(AND(N22&gt;=0.825,N22&lt;0.875),"3.1",IF(AND(N22&gt;=0.725,N22&lt;0.825),"3.0",IF(AND(N22&gt;=0.675,N22&lt;0.725),"2.9",IF(AND(N22&gt;=0.625,N22&lt;0.675),"2.8",IF(AND(N22&gt;=0.575,N22&lt;0.625),"2.7",IF(AND(N22&gt;=0.525,N22&lt;0.575),"2.6",IF(AND(N22&gt;=0.5,N22&lt;0.525),"2.5"))))))))))</f>
        <v>3.2</v>
      </c>
      <c r="P22" s="14">
        <f>SUM(P23:P29)</f>
        <v>8.5</v>
      </c>
      <c r="Q22" s="27">
        <f>P22/10</f>
        <v>0.85</v>
      </c>
      <c r="R22" s="28" t="str">
        <f>IF(Q22&gt;=0.975,"3.4",IF(AND(Q22&gt;=0.925,Q22&lt;0.975),"3.3",IF(AND(Q22&gt;=0.875,Q22&lt;0.925),"3.2",IF(AND(Q22&gt;=0.825,Q22&lt;0.875),"3.1",IF(AND(Q22&gt;=0.725,Q22&lt;0.825),"3.0",IF(AND(Q22&gt;=0.675,Q22&lt;0.725),"2.9",IF(AND(Q22&gt;=0.625,Q22&lt;0.675),"2.8",IF(AND(Q22&gt;=0.575,Q22&lt;0.625),"2.7",IF(AND(Q22&gt;=0.525,Q22&lt;0.575),"2.6",IF(AND(Q22&gt;=0.5,Q22&lt;0.525),"2.5"))))))))))</f>
        <v>3.1</v>
      </c>
      <c r="S22" s="14">
        <f>SUM(S23:S29)</f>
        <v>8</v>
      </c>
      <c r="T22" s="27">
        <f>S22/10</f>
        <v>0.8</v>
      </c>
      <c r="U22" s="28" t="str">
        <f>IF(T22&gt;=0.975,"3.4",IF(AND(T22&gt;=0.925,T22&lt;0.975),"3.3",IF(AND(T22&gt;=0.875,T22&lt;0.925),"3.2",IF(AND(T22&gt;=0.825,T22&lt;0.875),"3.1",IF(AND(T22&gt;=0.725,T22&lt;0.825),"3.0",IF(AND(T22&gt;=0.675,T22&lt;0.725),"2.9",IF(AND(T22&gt;=0.625,T22&lt;0.675),"2.8",IF(AND(T22&gt;=0.575,T22&lt;0.625),"2.7",IF(AND(T22&gt;=0.525,T22&lt;0.575),"2.6",IF(AND(T22&gt;=0.5,T22&lt;0.525),"2.5"))))))))))</f>
        <v>3.0</v>
      </c>
      <c r="V22" s="14">
        <f>SUM(V23:V29)</f>
        <v>9</v>
      </c>
      <c r="W22" s="27">
        <f>V22/10</f>
        <v>0.9</v>
      </c>
      <c r="X22" s="28" t="str">
        <f>IF(W22&gt;=0.975,"3.4",IF(AND(W22&gt;=0.925,W22&lt;0.975),"3.3",IF(AND(W22&gt;=0.875,W22&lt;0.925),"3.2",IF(AND(W22&gt;=0.825,W22&lt;0.875),"3.1",IF(AND(W22&gt;=0.725,W22&lt;0.825),"3.0",IF(AND(W22&gt;=0.675,W22&lt;0.725),"2.9",IF(AND(W22&gt;=0.625,W22&lt;0.675),"2.8",IF(AND(W22&gt;=0.575,W22&lt;0.625),"2.7",IF(AND(W22&gt;=0.525,W22&lt;0.575),"2.6",IF(AND(W22&gt;=0.5,W22&lt;0.525),"2.5"))))))))))</f>
        <v>3.2</v>
      </c>
    </row>
    <row r="23" spans="2:24" s="46" customFormat="1" ht="56" customHeight="1" thickBot="1" x14ac:dyDescent="0.25">
      <c r="B23" s="69" t="s">
        <v>80</v>
      </c>
      <c r="C23" s="60" t="s">
        <v>97</v>
      </c>
      <c r="D23" s="61"/>
      <c r="E23" s="62"/>
      <c r="F23" s="62"/>
      <c r="G23" s="63"/>
      <c r="H23" s="42"/>
      <c r="I23" s="43"/>
      <c r="J23" s="63"/>
      <c r="K23" s="44"/>
      <c r="L23" s="45"/>
      <c r="M23" s="63"/>
      <c r="N23" s="44"/>
      <c r="O23" s="45"/>
      <c r="P23" s="63"/>
      <c r="Q23" s="81"/>
      <c r="R23" s="82"/>
      <c r="S23" s="63"/>
      <c r="T23" s="81"/>
      <c r="U23" s="82"/>
      <c r="V23" s="63"/>
      <c r="W23" s="81"/>
      <c r="X23" s="82"/>
    </row>
    <row r="24" spans="2:24" s="46" customFormat="1" ht="56" customHeight="1" thickBot="1" x14ac:dyDescent="0.25">
      <c r="B24" s="70"/>
      <c r="C24" s="64" t="s">
        <v>98</v>
      </c>
      <c r="D24" s="77">
        <v>2</v>
      </c>
      <c r="E24" s="62"/>
      <c r="F24" s="62"/>
      <c r="G24" s="63">
        <v>1.5</v>
      </c>
      <c r="H24" s="42"/>
      <c r="I24" s="43"/>
      <c r="J24" s="63">
        <v>1.5</v>
      </c>
      <c r="K24" s="44"/>
      <c r="L24" s="45"/>
      <c r="M24" s="63">
        <v>1.5</v>
      </c>
      <c r="N24" s="44"/>
      <c r="O24" s="45"/>
      <c r="P24" s="63">
        <v>1.5</v>
      </c>
      <c r="Q24" s="81"/>
      <c r="R24" s="82"/>
      <c r="S24" s="63">
        <v>1.5</v>
      </c>
      <c r="T24" s="81"/>
      <c r="U24" s="82"/>
      <c r="V24" s="63">
        <v>1.5</v>
      </c>
      <c r="W24" s="81"/>
      <c r="X24" s="82"/>
    </row>
    <row r="25" spans="2:24" s="46" customFormat="1" ht="56" customHeight="1" thickBot="1" x14ac:dyDescent="0.25">
      <c r="B25" s="71"/>
      <c r="C25" s="49" t="s">
        <v>99</v>
      </c>
      <c r="D25" s="77">
        <v>2</v>
      </c>
      <c r="E25" s="62"/>
      <c r="F25" s="62"/>
      <c r="G25" s="63">
        <v>2</v>
      </c>
      <c r="H25" s="42"/>
      <c r="I25" s="43"/>
      <c r="J25" s="63">
        <v>2</v>
      </c>
      <c r="K25" s="44"/>
      <c r="L25" s="45"/>
      <c r="M25" s="63">
        <v>2</v>
      </c>
      <c r="N25" s="44"/>
      <c r="O25" s="45"/>
      <c r="P25" s="63">
        <v>2</v>
      </c>
      <c r="Q25" s="81"/>
      <c r="R25" s="82"/>
      <c r="S25" s="63">
        <v>1.5</v>
      </c>
      <c r="T25" s="81"/>
      <c r="U25" s="82"/>
      <c r="V25" s="63">
        <v>2</v>
      </c>
      <c r="W25" s="81"/>
      <c r="X25" s="82"/>
    </row>
    <row r="26" spans="2:24" s="46" customFormat="1" ht="56" customHeight="1" thickBot="1" x14ac:dyDescent="0.25">
      <c r="B26" s="66" t="s">
        <v>84</v>
      </c>
      <c r="C26" s="65" t="s">
        <v>100</v>
      </c>
      <c r="D26" s="61"/>
      <c r="E26" s="62"/>
      <c r="F26" s="62"/>
      <c r="G26" s="63"/>
      <c r="H26" s="42"/>
      <c r="I26" s="43"/>
      <c r="J26" s="63"/>
      <c r="K26" s="44"/>
      <c r="L26" s="45"/>
      <c r="M26" s="63"/>
      <c r="N26" s="44"/>
      <c r="O26" s="45"/>
      <c r="P26" s="63"/>
      <c r="Q26" s="81"/>
      <c r="R26" s="82"/>
      <c r="S26" s="63"/>
      <c r="T26" s="81"/>
      <c r="U26" s="82"/>
      <c r="V26" s="63"/>
      <c r="W26" s="81"/>
      <c r="X26" s="82"/>
    </row>
    <row r="27" spans="2:24" s="46" customFormat="1" ht="56" customHeight="1" thickBot="1" x14ac:dyDescent="0.25">
      <c r="B27" s="67"/>
      <c r="C27" s="64" t="s">
        <v>101</v>
      </c>
      <c r="D27" s="77">
        <v>2</v>
      </c>
      <c r="E27" s="62"/>
      <c r="F27" s="62"/>
      <c r="G27" s="63">
        <v>1.5</v>
      </c>
      <c r="H27" s="42"/>
      <c r="I27" s="43"/>
      <c r="J27" s="63">
        <v>1.5</v>
      </c>
      <c r="K27" s="44"/>
      <c r="L27" s="45"/>
      <c r="M27" s="63">
        <v>1.5</v>
      </c>
      <c r="N27" s="44"/>
      <c r="O27" s="45"/>
      <c r="P27" s="63">
        <v>1.5</v>
      </c>
      <c r="Q27" s="81"/>
      <c r="R27" s="82"/>
      <c r="S27" s="63">
        <v>1.5</v>
      </c>
      <c r="T27" s="81"/>
      <c r="U27" s="82"/>
      <c r="V27" s="63">
        <v>1.5</v>
      </c>
      <c r="W27" s="81"/>
      <c r="X27" s="82"/>
    </row>
    <row r="28" spans="2:24" s="46" customFormat="1" ht="56" customHeight="1" thickBot="1" x14ac:dyDescent="0.25">
      <c r="B28" s="67"/>
      <c r="C28" s="49" t="s">
        <v>102</v>
      </c>
      <c r="D28" s="77">
        <v>2</v>
      </c>
      <c r="E28" s="62"/>
      <c r="F28" s="62"/>
      <c r="G28" s="63">
        <v>2</v>
      </c>
      <c r="H28" s="42"/>
      <c r="I28" s="43"/>
      <c r="J28" s="63">
        <v>2</v>
      </c>
      <c r="K28" s="44"/>
      <c r="L28" s="45"/>
      <c r="M28" s="63">
        <v>2</v>
      </c>
      <c r="N28" s="44"/>
      <c r="O28" s="45"/>
      <c r="P28" s="63">
        <v>1.5</v>
      </c>
      <c r="Q28" s="81"/>
      <c r="R28" s="82"/>
      <c r="S28" s="63">
        <v>2</v>
      </c>
      <c r="T28" s="81"/>
      <c r="U28" s="82"/>
      <c r="V28" s="63">
        <v>2</v>
      </c>
      <c r="W28" s="81"/>
      <c r="X28" s="82"/>
    </row>
    <row r="29" spans="2:24" ht="35" customHeight="1" thickBot="1" x14ac:dyDescent="0.25">
      <c r="B29" s="68"/>
      <c r="C29" s="49" t="s">
        <v>103</v>
      </c>
      <c r="D29" s="77">
        <v>2</v>
      </c>
      <c r="E29" s="11"/>
      <c r="F29" s="11"/>
      <c r="G29" s="26">
        <v>2</v>
      </c>
      <c r="H29" s="26"/>
      <c r="I29" s="26"/>
      <c r="J29" s="26">
        <v>2</v>
      </c>
      <c r="M29" s="26">
        <v>2</v>
      </c>
      <c r="P29" s="26">
        <v>2</v>
      </c>
      <c r="Q29" s="78"/>
      <c r="R29" s="78"/>
      <c r="S29" s="26">
        <v>1.5</v>
      </c>
      <c r="T29" s="78"/>
      <c r="U29" s="78"/>
      <c r="V29" s="26">
        <v>2</v>
      </c>
      <c r="W29" s="78"/>
      <c r="X29" s="78"/>
    </row>
    <row r="30" spans="2:24" ht="35" customHeight="1" thickBot="1" x14ac:dyDescent="0.25">
      <c r="B30" s="29" t="s">
        <v>104</v>
      </c>
      <c r="C30" s="29"/>
      <c r="D30" s="16" t="s">
        <v>13</v>
      </c>
      <c r="E30" s="17"/>
      <c r="F30" s="17"/>
      <c r="G30" s="5">
        <f>SUM(G31:G34)</f>
        <v>9</v>
      </c>
      <c r="H30" s="27">
        <f>G30/10</f>
        <v>0.9</v>
      </c>
      <c r="I30" s="28" t="str">
        <f>IF(H30&gt;=0.975,"3.4",IF(AND(H30&gt;=0.925,H30&lt;0.975),"3.3",IF(AND(H30&gt;=0.875,H30&lt;0.925),"3.2",IF(AND(H30&gt;=0.825,H30&lt;0.875),"3.1",IF(AND(H30&gt;=0.725,H30&lt;0.825),"3.0",IF(AND(H30&gt;=0.675,H30&lt;0.725),"2.9",IF(AND(H30&gt;=0.625,H30&lt;0.675),"2.8",IF(AND(H30&gt;=0.575,H30&lt;0.625),"2.7",IF(AND(H30&gt;=0.525,H30&lt;0.575),"2.6",IF(AND(H30&gt;=0.5,H30&lt;0.525),"2.5"))))))))))</f>
        <v>3.2</v>
      </c>
      <c r="J30" s="5">
        <f>SUM(J31:J34)</f>
        <v>9</v>
      </c>
      <c r="K30" s="27">
        <f>J30/10</f>
        <v>0.9</v>
      </c>
      <c r="L30" s="28" t="str">
        <f>IF(K30&gt;=0.975,"3.4",IF(AND(K30&gt;=0.925,K30&lt;0.975),"3.3",IF(AND(K30&gt;=0.875,K30&lt;0.925),"3.2",IF(AND(K30&gt;=0.825,K30&lt;0.875),"3.1",IF(AND(K30&gt;=0.725,K30&lt;0.825),"3.0",IF(AND(K30&gt;=0.675,K30&lt;0.725),"2.9",IF(AND(K30&gt;=0.625,K30&lt;0.675),"2.8",IF(AND(K30&gt;=0.575,K30&lt;0.625),"2.7",IF(AND(K30&gt;=0.525,K30&lt;0.575),"2.6",IF(AND(K30&gt;=0.5,K30&lt;0.525),"2.5"))))))))))</f>
        <v>3.2</v>
      </c>
      <c r="M30" s="5">
        <f>SUM(M31:M34)</f>
        <v>8</v>
      </c>
      <c r="N30" s="27">
        <f>M30/10</f>
        <v>0.8</v>
      </c>
      <c r="O30" s="28" t="str">
        <f>IF(N30&gt;=0.975,"3.4",IF(AND(N30&gt;=0.925,N30&lt;0.975),"3.3",IF(AND(N30&gt;=0.875,N30&lt;0.925),"3.2",IF(AND(N30&gt;=0.825,N30&lt;0.875),"3.1",IF(AND(N30&gt;=0.725,N30&lt;0.825),"3.0",IF(AND(N30&gt;=0.675,N30&lt;0.725),"2.9",IF(AND(N30&gt;=0.625,N30&lt;0.675),"2.8",IF(AND(N30&gt;=0.575,N30&lt;0.625),"2.7",IF(AND(N30&gt;=0.525,N30&lt;0.575),"2.6",IF(AND(N30&gt;=0.5,N30&lt;0.525),"2.5"))))))))))</f>
        <v>3.0</v>
      </c>
      <c r="P30" s="5">
        <f>SUM(P31:P34)</f>
        <v>7.75</v>
      </c>
      <c r="Q30" s="27">
        <f>P30/10</f>
        <v>0.77500000000000002</v>
      </c>
      <c r="R30" s="28" t="str">
        <f>IF(Q30&gt;=0.975,"3.4",IF(AND(Q30&gt;=0.925,Q30&lt;0.975),"3.3",IF(AND(Q30&gt;=0.875,Q30&lt;0.925),"3.2",IF(AND(Q30&gt;=0.825,Q30&lt;0.875),"3.1",IF(AND(Q30&gt;=0.725,Q30&lt;0.825),"3.0",IF(AND(Q30&gt;=0.675,Q30&lt;0.725),"2.9",IF(AND(Q30&gt;=0.625,Q30&lt;0.675),"2.8",IF(AND(Q30&gt;=0.575,Q30&lt;0.625),"2.7",IF(AND(Q30&gt;=0.525,Q30&lt;0.575),"2.6",IF(AND(Q30&gt;=0.5,Q30&lt;0.525),"2.5"))))))))))</f>
        <v>3.0</v>
      </c>
      <c r="S30" s="5">
        <f>SUM(S31:S34)</f>
        <v>8</v>
      </c>
      <c r="T30" s="27">
        <f>S30/10</f>
        <v>0.8</v>
      </c>
      <c r="U30" s="28" t="str">
        <f>IF(T30&gt;=0.975,"3.4",IF(AND(T30&gt;=0.925,T30&lt;0.975),"3.3",IF(AND(T30&gt;=0.875,T30&lt;0.925),"3.2",IF(AND(T30&gt;=0.825,T30&lt;0.875),"3.1",IF(AND(T30&gt;=0.725,T30&lt;0.825),"3.0",IF(AND(T30&gt;=0.675,T30&lt;0.725),"2.9",IF(AND(T30&gt;=0.625,T30&lt;0.675),"2.8",IF(AND(T30&gt;=0.575,T30&lt;0.625),"2.7",IF(AND(T30&gt;=0.525,T30&lt;0.575),"2.6",IF(AND(T30&gt;=0.5,T30&lt;0.525),"2.5"))))))))))</f>
        <v>3.0</v>
      </c>
      <c r="V30" s="5">
        <f>SUM(V31:V34)</f>
        <v>9.5</v>
      </c>
      <c r="W30" s="27">
        <f>V30/10</f>
        <v>0.95</v>
      </c>
      <c r="X30" s="28" t="str">
        <f>IF(W30&gt;=0.975,"3.4",IF(AND(W30&gt;=0.925,W30&lt;0.975),"3.3",IF(AND(W30&gt;=0.875,W30&lt;0.925),"3.2",IF(AND(W30&gt;=0.825,W30&lt;0.875),"3.1",IF(AND(W30&gt;=0.725,W30&lt;0.825),"3.0",IF(AND(W30&gt;=0.675,W30&lt;0.725),"2.9",IF(AND(W30&gt;=0.625,W30&lt;0.675),"2.8",IF(AND(W30&gt;=0.575,W30&lt;0.625),"2.7",IF(AND(W30&gt;=0.525,W30&lt;0.575),"2.6",IF(AND(W30&gt;=0.5,W30&lt;0.525),"2.5"))))))))))</f>
        <v>3.3</v>
      </c>
    </row>
    <row r="31" spans="2:24" ht="35" customHeight="1" thickBot="1" x14ac:dyDescent="0.25">
      <c r="B31" s="30" t="s">
        <v>14</v>
      </c>
      <c r="C31" s="73" t="s">
        <v>106</v>
      </c>
      <c r="D31" s="10">
        <v>2.5</v>
      </c>
      <c r="E31" s="18"/>
      <c r="F31" s="18"/>
      <c r="G31" s="4">
        <v>2.5</v>
      </c>
      <c r="H31" s="4"/>
      <c r="I31" s="4"/>
      <c r="J31" s="4">
        <v>2.5</v>
      </c>
      <c r="M31" s="4">
        <v>2</v>
      </c>
      <c r="P31" s="4">
        <v>2</v>
      </c>
      <c r="Q31" s="78"/>
      <c r="R31" s="78"/>
      <c r="S31" s="4">
        <v>2</v>
      </c>
      <c r="T31" s="78"/>
      <c r="U31" s="78"/>
      <c r="V31" s="4">
        <v>2.5</v>
      </c>
      <c r="W31" s="78"/>
      <c r="X31" s="78"/>
    </row>
    <row r="32" spans="2:24" ht="35" customHeight="1" thickBot="1" x14ac:dyDescent="0.25">
      <c r="B32" s="30"/>
      <c r="C32" s="74" t="s">
        <v>107</v>
      </c>
      <c r="D32" s="10">
        <v>2.5</v>
      </c>
      <c r="E32" s="18"/>
      <c r="F32" s="18"/>
      <c r="G32" s="25">
        <v>2.5</v>
      </c>
      <c r="H32" s="25"/>
      <c r="I32" s="25"/>
      <c r="J32" s="25">
        <v>2.5</v>
      </c>
      <c r="M32" s="25">
        <v>2</v>
      </c>
      <c r="P32" s="25">
        <v>1.75</v>
      </c>
      <c r="Q32" s="78"/>
      <c r="R32" s="78"/>
      <c r="S32" s="25">
        <v>2</v>
      </c>
      <c r="T32" s="78"/>
      <c r="U32" s="78"/>
      <c r="V32" s="25">
        <v>2.5</v>
      </c>
      <c r="W32" s="78"/>
      <c r="X32" s="78"/>
    </row>
    <row r="33" spans="2:24" ht="35" customHeight="1" thickBot="1" x14ac:dyDescent="0.25">
      <c r="B33" s="30"/>
      <c r="C33" s="74" t="s">
        <v>108</v>
      </c>
      <c r="D33" s="10">
        <v>2.5</v>
      </c>
      <c r="E33" s="18"/>
      <c r="F33" s="18"/>
      <c r="G33" s="25">
        <v>2</v>
      </c>
      <c r="H33" s="25"/>
      <c r="I33" s="25"/>
      <c r="J33" s="25">
        <v>2</v>
      </c>
      <c r="M33" s="25">
        <v>2</v>
      </c>
      <c r="P33" s="25">
        <v>2</v>
      </c>
      <c r="Q33" s="78"/>
      <c r="R33" s="78"/>
      <c r="S33" s="25">
        <v>2</v>
      </c>
      <c r="T33" s="78"/>
      <c r="U33" s="78"/>
      <c r="V33" s="25">
        <v>2</v>
      </c>
      <c r="W33" s="78"/>
      <c r="X33" s="78"/>
    </row>
    <row r="34" spans="2:24" ht="35" customHeight="1" thickBot="1" x14ac:dyDescent="0.25">
      <c r="B34" s="30"/>
      <c r="C34" s="74" t="s">
        <v>109</v>
      </c>
      <c r="D34" s="10">
        <v>2.5</v>
      </c>
      <c r="E34" s="18"/>
      <c r="F34" s="18"/>
      <c r="G34" s="4">
        <v>2</v>
      </c>
      <c r="H34" s="4"/>
      <c r="I34" s="4"/>
      <c r="J34" s="4">
        <v>2</v>
      </c>
      <c r="M34" s="4">
        <v>2</v>
      </c>
      <c r="P34" s="4">
        <v>2</v>
      </c>
      <c r="Q34" s="78"/>
      <c r="R34" s="78"/>
      <c r="S34" s="4">
        <v>2</v>
      </c>
      <c r="T34" s="78"/>
      <c r="U34" s="78"/>
      <c r="V34" s="4">
        <v>2.5</v>
      </c>
      <c r="W34" s="78"/>
      <c r="X34" s="78"/>
    </row>
    <row r="35" spans="2:24" ht="56" customHeight="1" x14ac:dyDescent="0.2">
      <c r="B35" s="34" t="s">
        <v>110</v>
      </c>
      <c r="C35" s="34"/>
      <c r="D35" s="24" t="s">
        <v>15</v>
      </c>
      <c r="E35" s="24"/>
      <c r="F35" s="24"/>
      <c r="G35" s="6">
        <f>G5*0.3+G14*0.3+G22*0.2+G30*0.2</f>
        <v>9</v>
      </c>
      <c r="H35" s="27">
        <f>G35/10</f>
        <v>0.9</v>
      </c>
      <c r="I35" s="28" t="str">
        <f>IF(H35&gt;=0.975,"3.4",IF(AND(H35&gt;=0.925,H35&lt;0.975),"3.3",IF(AND(H35&gt;=0.875,H35&lt;0.925),"3.2",IF(AND(H35&gt;=0.825,H35&lt;0.875),"3.1",IF(AND(H35&gt;=0.725,H35&lt;0.825),"3.0",IF(AND(H35&gt;=0.675,H35&lt;0.725),"2.9",IF(AND(H35&gt;=0.625,H35&lt;0.675),"2.8",IF(AND(H35&gt;=0.575,H35&lt;0.625),"2.7",IF(AND(H35&gt;=0.525,H35&lt;0.575),"2.6",IF(AND(H35&gt;=0.5,H35&lt;0.525),"2.5"))))))))))</f>
        <v>3.2</v>
      </c>
      <c r="J35" s="6">
        <f>J5*0.3+J14*0.3+J22*0.2+J30*0.2</f>
        <v>9</v>
      </c>
      <c r="K35" s="27">
        <f>J35/10</f>
        <v>0.9</v>
      </c>
      <c r="L35" s="28" t="str">
        <f>IF(K35&gt;=0.975,"3.4",IF(AND(K35&gt;=0.925,K35&lt;0.975),"3.3",IF(AND(K35&gt;=0.875,K35&lt;0.925),"3.2",IF(AND(K35&gt;=0.825,K35&lt;0.875),"3.1",IF(AND(K35&gt;=0.725,K35&lt;0.825),"3.0",IF(AND(K35&gt;=0.675,K35&lt;0.725),"2.9",IF(AND(K35&gt;=0.625,K35&lt;0.675),"2.8",IF(AND(K35&gt;=0.575,K35&lt;0.625),"2.7",IF(AND(K35&gt;=0.525,K35&lt;0.575),"2.6",IF(AND(K35&gt;=0.5,K35&lt;0.525),"2.5"))))))))))</f>
        <v>3.2</v>
      </c>
      <c r="M35" s="6">
        <f>M5*0.3+M14*0.3+M22*0.2+M30*0.2</f>
        <v>8.5</v>
      </c>
      <c r="N35" s="27">
        <f>M35/10</f>
        <v>0.85</v>
      </c>
      <c r="O35" s="28" t="str">
        <f>IF(N35&gt;=0.975,"3.4",IF(AND(N35&gt;=0.925,N35&lt;0.975),"3.3",IF(AND(N35&gt;=0.875,N35&lt;0.925),"3.2",IF(AND(N35&gt;=0.825,N35&lt;0.875),"3.1",IF(AND(N35&gt;=0.725,N35&lt;0.825),"3.0",IF(AND(N35&gt;=0.675,N35&lt;0.725),"2.9",IF(AND(N35&gt;=0.625,N35&lt;0.675),"2.8",IF(AND(N35&gt;=0.575,N35&lt;0.625),"2.7",IF(AND(N35&gt;=0.525,N35&lt;0.575),"2.6",IF(AND(N35&gt;=0.5,N35&lt;0.525),"2.5"))))))))))</f>
        <v>3.1</v>
      </c>
      <c r="P35" s="6">
        <f>P5*0.3+P14*0.3+P22*0.2+P30*0.2</f>
        <v>8.35</v>
      </c>
      <c r="Q35" s="83">
        <v>0.9</v>
      </c>
      <c r="R35" s="84" t="s">
        <v>112</v>
      </c>
      <c r="S35" s="6">
        <f>S5*0.3+S14*0.3+S22*0.2+S30*0.2</f>
        <v>8</v>
      </c>
      <c r="T35" s="83">
        <v>0.9</v>
      </c>
      <c r="U35" s="84" t="s">
        <v>112</v>
      </c>
      <c r="V35" s="6">
        <f>V5*0.3+V14*0.3+V22*0.2+V30*0.2</f>
        <v>9.1</v>
      </c>
      <c r="W35" s="83">
        <v>0.9</v>
      </c>
      <c r="X35" s="84" t="s">
        <v>112</v>
      </c>
    </row>
  </sheetData>
  <mergeCells count="13">
    <mergeCell ref="B35:C35"/>
    <mergeCell ref="B30:C30"/>
    <mergeCell ref="B31:B34"/>
    <mergeCell ref="B26:B29"/>
    <mergeCell ref="B22:C22"/>
    <mergeCell ref="B4:C4"/>
    <mergeCell ref="B5:C5"/>
    <mergeCell ref="B14:C14"/>
    <mergeCell ref="B19:B21"/>
    <mergeCell ref="B10:B13"/>
    <mergeCell ref="B15:B18"/>
    <mergeCell ref="B6:B9"/>
    <mergeCell ref="B23:B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73168-2555-6843-A837-D8FC64D3116D}">
  <dimension ref="B1:AK32"/>
  <sheetViews>
    <sheetView tabSelected="1" zoomScale="59" workbookViewId="0">
      <selection activeCell="AH19" sqref="AH19"/>
    </sheetView>
  </sheetViews>
  <sheetFormatPr baseColWidth="10" defaultRowHeight="18" x14ac:dyDescent="0.25"/>
  <cols>
    <col min="1" max="2" width="10.83203125" style="91"/>
    <col min="3" max="3" width="24.33203125" style="91" customWidth="1"/>
    <col min="4" max="4" width="10.33203125" style="91" customWidth="1"/>
    <col min="5" max="5" width="11.5" style="91" customWidth="1"/>
    <col min="6" max="9" width="12.1640625" style="91" customWidth="1"/>
    <col min="10" max="21" width="10.83203125" style="91" customWidth="1"/>
    <col min="22" max="22" width="19.83203125" style="91" customWidth="1"/>
    <col min="23" max="25" width="14" style="91" customWidth="1"/>
    <col min="26" max="26" width="10.83203125" style="91"/>
    <col min="27" max="32" width="0" style="91" hidden="1" customWidth="1"/>
    <col min="33" max="16384" width="10.83203125" style="91"/>
  </cols>
  <sheetData>
    <row r="1" spans="2:37" x14ac:dyDescent="0.25">
      <c r="Z1" s="94"/>
      <c r="AC1" s="94"/>
      <c r="AD1" s="94"/>
      <c r="AE1" s="94"/>
      <c r="AF1" s="94"/>
      <c r="AG1" s="94"/>
      <c r="AH1" s="94"/>
      <c r="AI1" s="94"/>
      <c r="AJ1" s="94"/>
      <c r="AK1" s="94"/>
    </row>
    <row r="2" spans="2:37" x14ac:dyDescent="0.25">
      <c r="B2" s="95"/>
      <c r="C2" s="95"/>
      <c r="D2" s="96" t="s">
        <v>132</v>
      </c>
      <c r="E2" s="96"/>
      <c r="F2" s="96"/>
      <c r="G2" s="106" t="s">
        <v>133</v>
      </c>
      <c r="H2" s="106"/>
      <c r="I2" s="106"/>
      <c r="J2" s="96" t="s">
        <v>122</v>
      </c>
      <c r="K2" s="96"/>
      <c r="L2" s="96"/>
      <c r="M2" s="96" t="s">
        <v>123</v>
      </c>
      <c r="N2" s="96"/>
      <c r="O2" s="96"/>
      <c r="P2" s="96" t="s">
        <v>124</v>
      </c>
      <c r="Q2" s="96"/>
      <c r="R2" s="96"/>
      <c r="S2" s="96" t="s">
        <v>121</v>
      </c>
      <c r="T2" s="96"/>
      <c r="U2" s="96"/>
      <c r="V2" s="106" t="s">
        <v>131</v>
      </c>
      <c r="W2" s="106"/>
      <c r="X2" s="106"/>
    </row>
    <row r="3" spans="2:37" ht="54" x14ac:dyDescent="0.25">
      <c r="B3" s="95"/>
      <c r="C3" s="95"/>
      <c r="D3" s="90" t="s">
        <v>128</v>
      </c>
      <c r="E3" s="97" t="s">
        <v>48</v>
      </c>
      <c r="F3" s="97" t="s">
        <v>12</v>
      </c>
      <c r="G3" s="107" t="s">
        <v>128</v>
      </c>
      <c r="H3" s="108" t="s">
        <v>48</v>
      </c>
      <c r="I3" s="108" t="s">
        <v>12</v>
      </c>
      <c r="J3" s="90" t="s">
        <v>128</v>
      </c>
      <c r="K3" s="97" t="s">
        <v>48</v>
      </c>
      <c r="L3" s="97" t="s">
        <v>12</v>
      </c>
      <c r="M3" s="90" t="s">
        <v>128</v>
      </c>
      <c r="N3" s="97" t="s">
        <v>48</v>
      </c>
      <c r="O3" s="97" t="s">
        <v>12</v>
      </c>
      <c r="P3" s="90" t="s">
        <v>128</v>
      </c>
      <c r="Q3" s="97" t="s">
        <v>48</v>
      </c>
      <c r="R3" s="97" t="s">
        <v>12</v>
      </c>
      <c r="S3" s="90" t="s">
        <v>128</v>
      </c>
      <c r="T3" s="97" t="s">
        <v>48</v>
      </c>
      <c r="U3" s="97" t="s">
        <v>12</v>
      </c>
      <c r="V3" s="107" t="s">
        <v>130</v>
      </c>
      <c r="W3" s="108" t="s">
        <v>48</v>
      </c>
      <c r="X3" s="108" t="s">
        <v>12</v>
      </c>
      <c r="AA3" s="91" t="s">
        <v>125</v>
      </c>
      <c r="AB3" s="91" t="s">
        <v>126</v>
      </c>
      <c r="AC3" s="91" t="s">
        <v>127</v>
      </c>
      <c r="AF3" s="91" t="s">
        <v>129</v>
      </c>
    </row>
    <row r="4" spans="2:37" x14ac:dyDescent="0.25">
      <c r="B4" s="98">
        <v>1</v>
      </c>
      <c r="C4" s="88" t="s">
        <v>49</v>
      </c>
      <c r="D4" s="105">
        <v>9.5</v>
      </c>
      <c r="E4" s="89">
        <f>D4/10</f>
        <v>0.95</v>
      </c>
      <c r="F4" s="90" t="str">
        <f>IF(E4&gt;=0.975,"3.4",IF(AND(E4&gt;=0.925,E4&lt;0.975),"3.3",IF(AND(E4&gt;=0.875,E4&lt;0.925),"3.2",IF(AND(E4&gt;=0.825,E4&lt;0.875),"3.1",IF(AND(M4&gt;=0.725,E4&lt;0.825),"3.0",IF(AND(E4&gt;=0.675,E4&lt;0.725),"2.9",IF(AND(E4&gt;=0.625,E4&lt;0.675),"2.8",IF(AND(E4&gt;=0.575,E4&lt;0.625),"2.7",IF(AND(E4&gt;=0.525,E4&lt;0.575),"2.6",IF(AND(M4&gt;=0.5,M4&lt;0.525),"2.5"))))))))))</f>
        <v>3.3</v>
      </c>
      <c r="G4" s="109">
        <v>9.5</v>
      </c>
      <c r="H4" s="110">
        <f>G4/10</f>
        <v>0.95</v>
      </c>
      <c r="I4" s="107" t="str">
        <f>IF(H4&gt;=0.975,"3.4",IF(AND(H4&gt;=0.925,H4&lt;0.975),"3.3",IF(AND(H4&gt;=0.875,H4&lt;0.925),"3.2",IF(AND(H4&gt;=0.825,H4&lt;0.875),"3.1",IF(AND(P4&gt;=0.725,H4&lt;0.825),"3.0",IF(AND(H4&gt;=0.675,H4&lt;0.725),"2.9",IF(AND(H4&gt;=0.625,H4&lt;0.675),"2.8",IF(AND(H4&gt;=0.575,H4&lt;0.625),"2.7",IF(AND(H4&gt;=0.525,H4&lt;0.575),"2.6",IF(AND(P4&gt;=0.5,P4&lt;0.525),"2.5"))))))))))</f>
        <v>3.3</v>
      </c>
      <c r="J4" s="89">
        <v>8</v>
      </c>
      <c r="K4" s="89">
        <f>J4/10</f>
        <v>0.8</v>
      </c>
      <c r="L4" s="90" t="str">
        <f>IF(K4&gt;=0.975,"3.4",IF(AND(K4&gt;=0.925,K4&lt;0.975),"3.3",IF(AND(K4&gt;=0.875,K4&lt;0.925),"3.2",IF(AND(K4&gt;=0.825,K4&lt;0.875),"3.1",IF(AND(P4&gt;=0.725,K4&lt;0.825),"3.0",IF(AND(K4&gt;=0.675,K4&lt;0.725),"2.9",IF(AND(K4&gt;=0.625,K4&lt;0.675),"2.8",IF(AND(K4&gt;=0.575,K4&lt;0.625),"2.7",IF(AND(K4&gt;=0.525,K4&lt;0.575),"2.6",IF(AND(P4&gt;=0.5,P4&lt;0.525),"2.5"))))))))))</f>
        <v>3.0</v>
      </c>
      <c r="M4" s="89">
        <v>9</v>
      </c>
      <c r="N4" s="89">
        <f>M4/10</f>
        <v>0.9</v>
      </c>
      <c r="O4" s="90" t="str">
        <f>IF(N4&gt;=0.975,"3.4",IF(AND(N4&gt;=0.925,N4&lt;0.975),"3.3",IF(AND(N4&gt;=0.875,N4&lt;0.925),"3.2",IF(AND(N4&gt;=0.825,N4&lt;0.875),"3.1",IF(AND(S4&gt;=0.725,N4&lt;0.825),"3.0",IF(AND(N4&gt;=0.675,N4&lt;0.725),"2.9",IF(AND(N4&gt;=0.625,N4&lt;0.675),"2.8",IF(AND(N4&gt;=0.575,N4&lt;0.625),"2.7",IF(AND(N4&gt;=0.525,N4&lt;0.575),"2.6",IF(AND(S4&gt;=0.5,S4&lt;0.525),"2.5"))))))))))</f>
        <v>3.2</v>
      </c>
      <c r="P4" s="89">
        <v>9</v>
      </c>
      <c r="Q4" s="89">
        <f>P4/10</f>
        <v>0.9</v>
      </c>
      <c r="R4" s="90" t="str">
        <f>IF(Q4&gt;=0.975,"3.4",IF(AND(Q4&gt;=0.925,Q4&lt;0.975),"3.3",IF(AND(Q4&gt;=0.875,Q4&lt;0.925),"3.2",IF(AND(Q4&gt;=0.825,Q4&lt;0.875),"3.1",IF(AND(V4&gt;=0.725,Q4&lt;0.825),"3.0",IF(AND(Q4&gt;=0.675,Q4&lt;0.725),"2.9",IF(AND(Q4&gt;=0.625,Q4&lt;0.675),"2.8",IF(AND(Q4&gt;=0.575,Q4&lt;0.625),"2.7",IF(AND(Q4&gt;=0.525,Q4&lt;0.575),"2.6",IF(AND(V4&gt;=0.5,V4&lt;0.525),"2.5"))))))))))</f>
        <v>3.2</v>
      </c>
      <c r="S4" s="89">
        <v>8</v>
      </c>
      <c r="T4" s="89">
        <f>S4/10</f>
        <v>0.8</v>
      </c>
      <c r="U4" s="90" t="str">
        <f>IF(T4&gt;=0.975,"3.4",IF(AND(T4&gt;=0.925,T4&lt;0.975),"3.3",IF(AND(T4&gt;=0.875,T4&lt;0.925),"3.2",IF(AND(T4&gt;=0.825,T4&lt;0.875),"3.1",IF(AND(AB4&gt;=0.725,T4&lt;0.825),"3.0",IF(AND(T4&gt;=0.675,T4&lt;0.725),"2.9",IF(AND(T4&gt;=0.625,T4&lt;0.675),"2.8",IF(AND(T4&gt;=0.575,T4&lt;0.625),"2.7",IF(AND(T4&gt;=0.525,T4&lt;0.575),"2.6",IF(AND(AB4&gt;=0.5,AB4&lt;0.525),"2.5"))))))))))</f>
        <v>3.0</v>
      </c>
      <c r="V4" s="110">
        <v>8.5</v>
      </c>
      <c r="W4" s="110">
        <f t="shared" ref="W4:W32" si="0">V4/10</f>
        <v>0.85</v>
      </c>
      <c r="X4" s="107" t="str">
        <f t="shared" ref="X4:X32" si="1">IF(W4&gt;=0.975,"3.4",IF(AND(W4&gt;=0.925,W4&lt;0.975),"3.3",IF(AND(W4&gt;=0.875,W4&lt;0.925),"3.2",IF(AND(W4&gt;=0.825,W4&lt;0.875),"3.1",IF(AND(AB4&gt;=0.725,W4&lt;0.825),"3.0",IF(AND(W4&gt;=0.675,W4&lt;0.725),"2.9",IF(AND(W4&gt;=0.625,W4&lt;0.675),"2.8",IF(AND(W4&gt;=0.575,W4&lt;0.625),"2.7",IF(AND(W4&gt;=0.525,W4&lt;0.575),"2.6",IF(AND(AB4&gt;=0.5,AB4&lt;0.525),"2.5"))))))))))</f>
        <v>3.1</v>
      </c>
      <c r="AA4" s="92">
        <v>9.5</v>
      </c>
      <c r="AB4" s="93">
        <v>8.5</v>
      </c>
      <c r="AC4" s="91">
        <f>ROUND((AA4*0.3+AB4*0.7),1)</f>
        <v>8.8000000000000007</v>
      </c>
      <c r="AF4" s="99">
        <v>3</v>
      </c>
    </row>
    <row r="5" spans="2:37" x14ac:dyDescent="0.25">
      <c r="B5" s="98">
        <v>2</v>
      </c>
      <c r="C5" s="88" t="s">
        <v>0</v>
      </c>
      <c r="D5" s="105">
        <v>9</v>
      </c>
      <c r="E5" s="89">
        <f t="shared" ref="E5:E32" si="2">D5/10</f>
        <v>0.9</v>
      </c>
      <c r="F5" s="90" t="str">
        <f t="shared" ref="F5:F32" si="3">IF(E5&gt;=0.975,"3.4",IF(AND(E5&gt;=0.925,E5&lt;0.975),"3.3",IF(AND(E5&gt;=0.875,E5&lt;0.925),"3.2",IF(AND(E5&gt;=0.825,E5&lt;0.875),"3.1",IF(AND(M5&gt;=0.725,E5&lt;0.825),"3.0",IF(AND(E5&gt;=0.675,E5&lt;0.725),"2.9",IF(AND(E5&gt;=0.625,E5&lt;0.675),"2.8",IF(AND(E5&gt;=0.575,E5&lt;0.625),"2.7",IF(AND(E5&gt;=0.525,E5&lt;0.575),"2.6",IF(AND(M5&gt;=0.5,M5&lt;0.525),"2.5"))))))))))</f>
        <v>3.2</v>
      </c>
      <c r="G5" s="109">
        <v>9</v>
      </c>
      <c r="H5" s="110">
        <f t="shared" ref="H5:H32" si="4">G5/10</f>
        <v>0.9</v>
      </c>
      <c r="I5" s="107" t="str">
        <f t="shared" ref="I5:I32" si="5">IF(H5&gt;=0.975,"3.4",IF(AND(H5&gt;=0.925,H5&lt;0.975),"3.3",IF(AND(H5&gt;=0.875,H5&lt;0.925),"3.2",IF(AND(H5&gt;=0.825,H5&lt;0.875),"3.1",IF(AND(P5&gt;=0.725,H5&lt;0.825),"3.0",IF(AND(H5&gt;=0.675,H5&lt;0.725),"2.9",IF(AND(H5&gt;=0.625,H5&lt;0.675),"2.8",IF(AND(H5&gt;=0.575,H5&lt;0.625),"2.7",IF(AND(H5&gt;=0.525,H5&lt;0.575),"2.6",IF(AND(P5&gt;=0.5,P5&lt;0.525),"2.5"))))))))))</f>
        <v>3.2</v>
      </c>
      <c r="J5" s="89">
        <v>8</v>
      </c>
      <c r="K5" s="89">
        <f t="shared" ref="K5:K32" si="6">J5/10</f>
        <v>0.8</v>
      </c>
      <c r="L5" s="90" t="str">
        <f t="shared" ref="L5:L32" si="7">IF(K5&gt;=0.975,"3.4",IF(AND(K5&gt;=0.925,K5&lt;0.975),"3.3",IF(AND(K5&gt;=0.875,K5&lt;0.925),"3.2",IF(AND(K5&gt;=0.825,K5&lt;0.875),"3.1",IF(AND(P5&gt;=0.725,K5&lt;0.825),"3.0",IF(AND(K5&gt;=0.675,K5&lt;0.725),"2.9",IF(AND(K5&gt;=0.625,K5&lt;0.675),"2.8",IF(AND(K5&gt;=0.575,K5&lt;0.625),"2.7",IF(AND(K5&gt;=0.525,K5&lt;0.575),"2.6",IF(AND(P5&gt;=0.5,P5&lt;0.525),"2.5"))))))))))</f>
        <v>3.0</v>
      </c>
      <c r="M5" s="89">
        <v>9</v>
      </c>
      <c r="N5" s="89">
        <f t="shared" ref="N5:N32" si="8">M5/10</f>
        <v>0.9</v>
      </c>
      <c r="O5" s="90" t="str">
        <f t="shared" ref="O5:O32" si="9">IF(N5&gt;=0.975,"3.4",IF(AND(N5&gt;=0.925,N5&lt;0.975),"3.3",IF(AND(N5&gt;=0.875,N5&lt;0.925),"3.2",IF(AND(N5&gt;=0.825,N5&lt;0.875),"3.1",IF(AND(S5&gt;=0.725,N5&lt;0.825),"3.0",IF(AND(N5&gt;=0.675,N5&lt;0.725),"2.9",IF(AND(N5&gt;=0.625,N5&lt;0.675),"2.8",IF(AND(N5&gt;=0.575,N5&lt;0.625),"2.7",IF(AND(N5&gt;=0.525,N5&lt;0.575),"2.6",IF(AND(S5&gt;=0.5,S5&lt;0.525),"2.5"))))))))))</f>
        <v>3.2</v>
      </c>
      <c r="P5" s="89">
        <v>9</v>
      </c>
      <c r="Q5" s="89">
        <f t="shared" ref="Q5:Q32" si="10">P5/10</f>
        <v>0.9</v>
      </c>
      <c r="R5" s="90" t="str">
        <f t="shared" ref="R5:R32" si="11">IF(Q5&gt;=0.975,"3.4",IF(AND(Q5&gt;=0.925,Q5&lt;0.975),"3.3",IF(AND(Q5&gt;=0.875,Q5&lt;0.925),"3.2",IF(AND(Q5&gt;=0.825,Q5&lt;0.875),"3.1",IF(AND(V5&gt;=0.725,Q5&lt;0.825),"3.0",IF(AND(Q5&gt;=0.675,Q5&lt;0.725),"2.9",IF(AND(Q5&gt;=0.625,Q5&lt;0.675),"2.8",IF(AND(Q5&gt;=0.575,Q5&lt;0.625),"2.7",IF(AND(Q5&gt;=0.525,Q5&lt;0.575),"2.6",IF(AND(V5&gt;=0.5,V5&lt;0.525),"2.5"))))))))))</f>
        <v>3.2</v>
      </c>
      <c r="S5" s="89">
        <v>8</v>
      </c>
      <c r="T5" s="89">
        <f>S5/10</f>
        <v>0.8</v>
      </c>
      <c r="U5" s="90" t="str">
        <f t="shared" ref="U5:U32" si="12">IF(T5&gt;=0.975,"3.4",IF(AND(T5&gt;=0.925,T5&lt;0.975),"3.3",IF(AND(T5&gt;=0.875,T5&lt;0.925),"3.2",IF(AND(T5&gt;=0.825,T5&lt;0.875),"3.1",IF(AND(AB5&gt;=0.725,T5&lt;0.825),"3.0",IF(AND(T5&gt;=0.675,T5&lt;0.725),"2.9",IF(AND(T5&gt;=0.625,T5&lt;0.675),"2.8",IF(AND(T5&gt;=0.575,T5&lt;0.625),"2.7",IF(AND(T5&gt;=0.525,T5&lt;0.575),"2.6",IF(AND(AB5&gt;=0.5,AB5&lt;0.525),"2.5"))))))))))</f>
        <v>3.0</v>
      </c>
      <c r="V5" s="110">
        <f t="shared" ref="V5:V32" si="13">J5*0.3+M5*0.3++P5*0.2+S5*0.2</f>
        <v>8.5</v>
      </c>
      <c r="W5" s="110">
        <f t="shared" si="0"/>
        <v>0.85</v>
      </c>
      <c r="X5" s="107" t="str">
        <f t="shared" si="1"/>
        <v>3.1</v>
      </c>
      <c r="AA5" s="92">
        <v>9</v>
      </c>
      <c r="AB5" s="93">
        <v>8.5</v>
      </c>
      <c r="AC5" s="91">
        <f t="shared" ref="AC5:AC32" si="14">ROUND((AA5*0.3+AB5*0.7),1)</f>
        <v>8.6999999999999993</v>
      </c>
      <c r="AF5" s="100">
        <v>3</v>
      </c>
    </row>
    <row r="6" spans="2:37" x14ac:dyDescent="0.25">
      <c r="B6" s="98">
        <v>3</v>
      </c>
      <c r="C6" s="88" t="s">
        <v>50</v>
      </c>
      <c r="D6" s="105">
        <v>8.5</v>
      </c>
      <c r="E6" s="89">
        <f t="shared" si="2"/>
        <v>0.85</v>
      </c>
      <c r="F6" s="90" t="str">
        <f t="shared" si="3"/>
        <v>3.1</v>
      </c>
      <c r="G6" s="109">
        <v>8.5</v>
      </c>
      <c r="H6" s="110">
        <f t="shared" si="4"/>
        <v>0.85</v>
      </c>
      <c r="I6" s="107" t="str">
        <f t="shared" si="5"/>
        <v>3.1</v>
      </c>
      <c r="J6" s="89">
        <v>8.5</v>
      </c>
      <c r="K6" s="89">
        <f t="shared" si="6"/>
        <v>0.85</v>
      </c>
      <c r="L6" s="90" t="str">
        <f t="shared" si="7"/>
        <v>3.1</v>
      </c>
      <c r="M6" s="89">
        <v>9.5</v>
      </c>
      <c r="N6" s="89">
        <f t="shared" si="8"/>
        <v>0.95</v>
      </c>
      <c r="O6" s="90" t="str">
        <f t="shared" si="9"/>
        <v>3.3</v>
      </c>
      <c r="P6" s="89">
        <v>9</v>
      </c>
      <c r="Q6" s="89">
        <f t="shared" si="10"/>
        <v>0.9</v>
      </c>
      <c r="R6" s="90" t="str">
        <f t="shared" si="11"/>
        <v>3.2</v>
      </c>
      <c r="S6" s="89">
        <v>9</v>
      </c>
      <c r="T6" s="89">
        <f t="shared" ref="T6:T32" si="15">S6/10</f>
        <v>0.9</v>
      </c>
      <c r="U6" s="90" t="str">
        <f t="shared" si="12"/>
        <v>3.2</v>
      </c>
      <c r="V6" s="110">
        <f t="shared" si="13"/>
        <v>9</v>
      </c>
      <c r="W6" s="110">
        <f t="shared" si="0"/>
        <v>0.9</v>
      </c>
      <c r="X6" s="107" t="str">
        <f t="shared" si="1"/>
        <v>3.2</v>
      </c>
      <c r="AA6" s="92">
        <v>8.5</v>
      </c>
      <c r="AB6" s="93">
        <v>9</v>
      </c>
      <c r="AC6" s="91">
        <f t="shared" si="14"/>
        <v>8.9</v>
      </c>
      <c r="AF6" s="100">
        <v>1</v>
      </c>
    </row>
    <row r="7" spans="2:37" x14ac:dyDescent="0.25">
      <c r="B7" s="98">
        <v>4</v>
      </c>
      <c r="C7" s="101" t="s">
        <v>51</v>
      </c>
      <c r="D7" s="105"/>
      <c r="E7" s="89">
        <f t="shared" si="2"/>
        <v>0</v>
      </c>
      <c r="F7" s="90" t="b">
        <f t="shared" si="3"/>
        <v>0</v>
      </c>
      <c r="G7" s="109"/>
      <c r="H7" s="110">
        <f t="shared" si="4"/>
        <v>0</v>
      </c>
      <c r="I7" s="107" t="b">
        <f t="shared" si="5"/>
        <v>0</v>
      </c>
      <c r="J7" s="89"/>
      <c r="K7" s="89">
        <f t="shared" si="6"/>
        <v>0</v>
      </c>
      <c r="L7" s="90" t="b">
        <f t="shared" si="7"/>
        <v>0</v>
      </c>
      <c r="M7" s="89"/>
      <c r="N7" s="89">
        <f t="shared" si="8"/>
        <v>0</v>
      </c>
      <c r="O7" s="90" t="b">
        <f t="shared" si="9"/>
        <v>0</v>
      </c>
      <c r="P7" s="89"/>
      <c r="Q7" s="89">
        <f t="shared" si="10"/>
        <v>0</v>
      </c>
      <c r="R7" s="90" t="b">
        <f t="shared" si="11"/>
        <v>0</v>
      </c>
      <c r="S7" s="89"/>
      <c r="T7" s="89">
        <f t="shared" si="15"/>
        <v>0</v>
      </c>
      <c r="U7" s="90" t="str">
        <f t="shared" si="12"/>
        <v>3.0</v>
      </c>
      <c r="V7" s="110">
        <f t="shared" si="13"/>
        <v>0</v>
      </c>
      <c r="W7" s="110">
        <f t="shared" si="0"/>
        <v>0</v>
      </c>
      <c r="X7" s="107" t="str">
        <f t="shared" si="1"/>
        <v>3.0</v>
      </c>
      <c r="AA7" s="102"/>
      <c r="AB7" s="103" t="s">
        <v>71</v>
      </c>
      <c r="AF7" s="104"/>
    </row>
    <row r="8" spans="2:37" x14ac:dyDescent="0.25">
      <c r="B8" s="98">
        <v>5</v>
      </c>
      <c r="C8" s="88" t="s">
        <v>52</v>
      </c>
      <c r="D8" s="105">
        <v>8</v>
      </c>
      <c r="E8" s="89">
        <f t="shared" si="2"/>
        <v>0.8</v>
      </c>
      <c r="F8" s="90" t="str">
        <f t="shared" si="3"/>
        <v>3.0</v>
      </c>
      <c r="G8" s="109">
        <v>8</v>
      </c>
      <c r="H8" s="110">
        <f t="shared" si="4"/>
        <v>0.8</v>
      </c>
      <c r="I8" s="107" t="str">
        <f t="shared" si="5"/>
        <v>3.0</v>
      </c>
      <c r="J8" s="89">
        <v>8.5</v>
      </c>
      <c r="K8" s="89">
        <f t="shared" si="6"/>
        <v>0.85</v>
      </c>
      <c r="L8" s="90" t="str">
        <f t="shared" si="7"/>
        <v>3.1</v>
      </c>
      <c r="M8" s="89">
        <v>9.5</v>
      </c>
      <c r="N8" s="89">
        <f t="shared" si="8"/>
        <v>0.95</v>
      </c>
      <c r="O8" s="90" t="str">
        <f t="shared" si="9"/>
        <v>3.3</v>
      </c>
      <c r="P8" s="89">
        <v>9</v>
      </c>
      <c r="Q8" s="89">
        <f t="shared" si="10"/>
        <v>0.9</v>
      </c>
      <c r="R8" s="90" t="str">
        <f t="shared" si="11"/>
        <v>3.2</v>
      </c>
      <c r="S8" s="89">
        <v>9</v>
      </c>
      <c r="T8" s="89">
        <f t="shared" si="15"/>
        <v>0.9</v>
      </c>
      <c r="U8" s="90" t="str">
        <f t="shared" si="12"/>
        <v>3.2</v>
      </c>
      <c r="V8" s="110">
        <f t="shared" si="13"/>
        <v>9</v>
      </c>
      <c r="W8" s="110">
        <f t="shared" si="0"/>
        <v>0.9</v>
      </c>
      <c r="X8" s="107" t="str">
        <f t="shared" si="1"/>
        <v>3.2</v>
      </c>
      <c r="AA8" s="92">
        <v>8</v>
      </c>
      <c r="AB8" s="93">
        <v>9</v>
      </c>
      <c r="AC8" s="91">
        <f t="shared" si="14"/>
        <v>8.6999999999999993</v>
      </c>
      <c r="AF8" s="99">
        <v>1</v>
      </c>
    </row>
    <row r="9" spans="2:37" x14ac:dyDescent="0.25">
      <c r="B9" s="98">
        <v>6</v>
      </c>
      <c r="C9" s="88" t="s">
        <v>53</v>
      </c>
      <c r="D9" s="105">
        <v>8</v>
      </c>
      <c r="E9" s="89">
        <f t="shared" si="2"/>
        <v>0.8</v>
      </c>
      <c r="F9" s="90" t="str">
        <f t="shared" si="3"/>
        <v>3.0</v>
      </c>
      <c r="G9" s="109">
        <v>8</v>
      </c>
      <c r="H9" s="110">
        <f t="shared" si="4"/>
        <v>0.8</v>
      </c>
      <c r="I9" s="107" t="str">
        <f t="shared" si="5"/>
        <v>3.0</v>
      </c>
      <c r="J9" s="89">
        <v>9</v>
      </c>
      <c r="K9" s="89">
        <f t="shared" si="6"/>
        <v>0.9</v>
      </c>
      <c r="L9" s="90" t="str">
        <f t="shared" si="7"/>
        <v>3.2</v>
      </c>
      <c r="M9" s="89">
        <v>9</v>
      </c>
      <c r="N9" s="89">
        <f t="shared" si="8"/>
        <v>0.9</v>
      </c>
      <c r="O9" s="90" t="str">
        <f t="shared" si="9"/>
        <v>3.2</v>
      </c>
      <c r="P9" s="89">
        <v>9</v>
      </c>
      <c r="Q9" s="89">
        <f t="shared" si="10"/>
        <v>0.9</v>
      </c>
      <c r="R9" s="90" t="str">
        <f t="shared" si="11"/>
        <v>3.2</v>
      </c>
      <c r="S9" s="89">
        <v>9.5</v>
      </c>
      <c r="T9" s="89">
        <f t="shared" si="15"/>
        <v>0.95</v>
      </c>
      <c r="U9" s="90" t="str">
        <f t="shared" si="12"/>
        <v>3.3</v>
      </c>
      <c r="V9" s="110">
        <f t="shared" si="13"/>
        <v>9.1</v>
      </c>
      <c r="W9" s="110">
        <f t="shared" si="0"/>
        <v>0.90999999999999992</v>
      </c>
      <c r="X9" s="107" t="str">
        <f t="shared" si="1"/>
        <v>3.2</v>
      </c>
      <c r="AA9" s="92">
        <v>8</v>
      </c>
      <c r="AB9" s="93">
        <v>9.1</v>
      </c>
      <c r="AC9" s="91">
        <f t="shared" si="14"/>
        <v>8.8000000000000007</v>
      </c>
      <c r="AF9" s="100">
        <v>6</v>
      </c>
    </row>
    <row r="10" spans="2:37" x14ac:dyDescent="0.25">
      <c r="B10" s="98">
        <v>7</v>
      </c>
      <c r="C10" s="88" t="s">
        <v>54</v>
      </c>
      <c r="D10" s="105">
        <v>8</v>
      </c>
      <c r="E10" s="89">
        <f t="shared" si="2"/>
        <v>0.8</v>
      </c>
      <c r="F10" s="90" t="str">
        <f t="shared" si="3"/>
        <v>3.0</v>
      </c>
      <c r="G10" s="109">
        <v>8</v>
      </c>
      <c r="H10" s="110">
        <f t="shared" si="4"/>
        <v>0.8</v>
      </c>
      <c r="I10" s="107" t="str">
        <f t="shared" si="5"/>
        <v>3.0</v>
      </c>
      <c r="J10" s="89">
        <v>8</v>
      </c>
      <c r="K10" s="89">
        <f t="shared" si="6"/>
        <v>0.8</v>
      </c>
      <c r="L10" s="90" t="str">
        <f t="shared" si="7"/>
        <v>3.0</v>
      </c>
      <c r="M10" s="89">
        <v>9</v>
      </c>
      <c r="N10" s="89">
        <f t="shared" si="8"/>
        <v>0.9</v>
      </c>
      <c r="O10" s="90" t="str">
        <f t="shared" si="9"/>
        <v>3.2</v>
      </c>
      <c r="P10" s="89">
        <v>8.5</v>
      </c>
      <c r="Q10" s="89">
        <f t="shared" si="10"/>
        <v>0.85</v>
      </c>
      <c r="R10" s="90" t="str">
        <f t="shared" si="11"/>
        <v>3.1</v>
      </c>
      <c r="S10" s="89">
        <v>8</v>
      </c>
      <c r="T10" s="89">
        <f t="shared" si="15"/>
        <v>0.8</v>
      </c>
      <c r="U10" s="90" t="str">
        <f t="shared" si="12"/>
        <v>3.0</v>
      </c>
      <c r="V10" s="110">
        <f t="shared" si="13"/>
        <v>8.4</v>
      </c>
      <c r="W10" s="110">
        <f t="shared" si="0"/>
        <v>0.84000000000000008</v>
      </c>
      <c r="X10" s="107" t="str">
        <f t="shared" si="1"/>
        <v>3.1</v>
      </c>
      <c r="AA10" s="92">
        <v>8</v>
      </c>
      <c r="AB10" s="93">
        <v>8.4</v>
      </c>
      <c r="AC10" s="91">
        <f t="shared" si="14"/>
        <v>8.3000000000000007</v>
      </c>
      <c r="AF10" s="100">
        <v>4</v>
      </c>
    </row>
    <row r="11" spans="2:37" x14ac:dyDescent="0.25">
      <c r="B11" s="89">
        <v>6</v>
      </c>
      <c r="C11" s="101" t="s">
        <v>55</v>
      </c>
      <c r="D11" s="105"/>
      <c r="E11" s="89">
        <f t="shared" si="2"/>
        <v>0</v>
      </c>
      <c r="F11" s="90" t="b">
        <f t="shared" si="3"/>
        <v>0</v>
      </c>
      <c r="G11" s="109"/>
      <c r="H11" s="110">
        <f t="shared" si="4"/>
        <v>0</v>
      </c>
      <c r="I11" s="107" t="b">
        <f t="shared" si="5"/>
        <v>0</v>
      </c>
      <c r="J11" s="89"/>
      <c r="K11" s="89">
        <f t="shared" si="6"/>
        <v>0</v>
      </c>
      <c r="L11" s="90" t="b">
        <f t="shared" si="7"/>
        <v>0</v>
      </c>
      <c r="M11" s="89"/>
      <c r="N11" s="89">
        <f t="shared" si="8"/>
        <v>0</v>
      </c>
      <c r="O11" s="90" t="b">
        <f t="shared" si="9"/>
        <v>0</v>
      </c>
      <c r="P11" s="89"/>
      <c r="Q11" s="89">
        <f t="shared" si="10"/>
        <v>0</v>
      </c>
      <c r="R11" s="90" t="b">
        <f t="shared" si="11"/>
        <v>0</v>
      </c>
      <c r="S11" s="89"/>
      <c r="T11" s="89">
        <f t="shared" si="15"/>
        <v>0</v>
      </c>
      <c r="U11" s="90" t="str">
        <f t="shared" si="12"/>
        <v>3.0</v>
      </c>
      <c r="V11" s="110">
        <f t="shared" si="13"/>
        <v>0</v>
      </c>
      <c r="W11" s="110">
        <f t="shared" si="0"/>
        <v>0</v>
      </c>
      <c r="X11" s="107" t="str">
        <f t="shared" si="1"/>
        <v>3.0</v>
      </c>
      <c r="AA11" s="102"/>
      <c r="AB11" s="103" t="s">
        <v>71</v>
      </c>
      <c r="AF11" s="104"/>
    </row>
    <row r="12" spans="2:37" x14ac:dyDescent="0.25">
      <c r="B12" s="89">
        <v>7</v>
      </c>
      <c r="C12" s="88" t="s">
        <v>1</v>
      </c>
      <c r="D12" s="105">
        <v>8</v>
      </c>
      <c r="E12" s="89">
        <f t="shared" si="2"/>
        <v>0.8</v>
      </c>
      <c r="F12" s="90" t="str">
        <f t="shared" si="3"/>
        <v>3.0</v>
      </c>
      <c r="G12" s="109">
        <v>8</v>
      </c>
      <c r="H12" s="110">
        <f t="shared" si="4"/>
        <v>0.8</v>
      </c>
      <c r="I12" s="107" t="str">
        <f t="shared" si="5"/>
        <v>3.0</v>
      </c>
      <c r="J12" s="89">
        <v>8.5</v>
      </c>
      <c r="K12" s="89">
        <f t="shared" si="6"/>
        <v>0.85</v>
      </c>
      <c r="L12" s="90" t="str">
        <f t="shared" si="7"/>
        <v>3.1</v>
      </c>
      <c r="M12" s="89">
        <v>9.5</v>
      </c>
      <c r="N12" s="89">
        <f t="shared" si="8"/>
        <v>0.95</v>
      </c>
      <c r="O12" s="90" t="str">
        <f t="shared" si="9"/>
        <v>3.3</v>
      </c>
      <c r="P12" s="89">
        <v>9</v>
      </c>
      <c r="Q12" s="89">
        <f t="shared" si="10"/>
        <v>0.9</v>
      </c>
      <c r="R12" s="90" t="str">
        <f t="shared" si="11"/>
        <v>3.2</v>
      </c>
      <c r="S12" s="89">
        <v>9</v>
      </c>
      <c r="T12" s="89">
        <f t="shared" si="15"/>
        <v>0.9</v>
      </c>
      <c r="U12" s="90" t="str">
        <f t="shared" si="12"/>
        <v>3.2</v>
      </c>
      <c r="V12" s="110">
        <f t="shared" si="13"/>
        <v>9</v>
      </c>
      <c r="W12" s="110">
        <f t="shared" si="0"/>
        <v>0.9</v>
      </c>
      <c r="X12" s="107" t="str">
        <f t="shared" si="1"/>
        <v>3.2</v>
      </c>
      <c r="AA12" s="92">
        <v>8</v>
      </c>
      <c r="AB12" s="93">
        <v>9</v>
      </c>
      <c r="AC12" s="91">
        <f t="shared" si="14"/>
        <v>8.6999999999999993</v>
      </c>
      <c r="AF12" s="89">
        <v>1</v>
      </c>
    </row>
    <row r="13" spans="2:37" x14ac:dyDescent="0.25">
      <c r="B13" s="87">
        <v>8</v>
      </c>
      <c r="C13" s="88" t="s">
        <v>56</v>
      </c>
      <c r="D13" s="105">
        <v>8</v>
      </c>
      <c r="E13" s="89">
        <f t="shared" si="2"/>
        <v>0.8</v>
      </c>
      <c r="F13" s="90" t="str">
        <f t="shared" si="3"/>
        <v>3.0</v>
      </c>
      <c r="G13" s="109">
        <v>8</v>
      </c>
      <c r="H13" s="110">
        <f t="shared" si="4"/>
        <v>0.8</v>
      </c>
      <c r="I13" s="107" t="str">
        <f t="shared" si="5"/>
        <v>3.0</v>
      </c>
      <c r="J13" s="89">
        <v>8.5</v>
      </c>
      <c r="K13" s="89">
        <f t="shared" si="6"/>
        <v>0.85</v>
      </c>
      <c r="L13" s="90" t="str">
        <f t="shared" si="7"/>
        <v>3.1</v>
      </c>
      <c r="M13" s="89">
        <v>9.5</v>
      </c>
      <c r="N13" s="89">
        <f t="shared" si="8"/>
        <v>0.95</v>
      </c>
      <c r="O13" s="90" t="str">
        <f t="shared" si="9"/>
        <v>3.3</v>
      </c>
      <c r="P13" s="89">
        <v>9</v>
      </c>
      <c r="Q13" s="89">
        <f t="shared" si="10"/>
        <v>0.9</v>
      </c>
      <c r="R13" s="90" t="str">
        <f t="shared" si="11"/>
        <v>3.2</v>
      </c>
      <c r="S13" s="89">
        <v>9</v>
      </c>
      <c r="T13" s="89">
        <f t="shared" si="15"/>
        <v>0.9</v>
      </c>
      <c r="U13" s="90" t="str">
        <f t="shared" si="12"/>
        <v>3.2</v>
      </c>
      <c r="V13" s="110">
        <f t="shared" si="13"/>
        <v>9</v>
      </c>
      <c r="W13" s="110">
        <f t="shared" si="0"/>
        <v>0.9</v>
      </c>
      <c r="X13" s="107" t="str">
        <f t="shared" si="1"/>
        <v>3.2</v>
      </c>
      <c r="AA13" s="92">
        <v>8</v>
      </c>
      <c r="AB13" s="93">
        <v>9</v>
      </c>
      <c r="AC13" s="91">
        <f t="shared" si="14"/>
        <v>8.6999999999999993</v>
      </c>
      <c r="AF13" s="91">
        <v>1</v>
      </c>
    </row>
    <row r="14" spans="2:37" x14ac:dyDescent="0.25">
      <c r="B14" s="87">
        <v>9</v>
      </c>
      <c r="C14" s="88" t="s">
        <v>57</v>
      </c>
      <c r="D14" s="105">
        <v>8.5</v>
      </c>
      <c r="E14" s="89">
        <f t="shared" si="2"/>
        <v>0.85</v>
      </c>
      <c r="F14" s="90" t="str">
        <f t="shared" si="3"/>
        <v>3.1</v>
      </c>
      <c r="G14" s="109">
        <v>8.5</v>
      </c>
      <c r="H14" s="110">
        <f t="shared" si="4"/>
        <v>0.85</v>
      </c>
      <c r="I14" s="107" t="str">
        <f t="shared" si="5"/>
        <v>3.1</v>
      </c>
      <c r="J14" s="89">
        <v>8</v>
      </c>
      <c r="K14" s="89">
        <f t="shared" si="6"/>
        <v>0.8</v>
      </c>
      <c r="L14" s="90" t="str">
        <f t="shared" si="7"/>
        <v>3.0</v>
      </c>
      <c r="M14" s="89">
        <v>9</v>
      </c>
      <c r="N14" s="89">
        <f t="shared" si="8"/>
        <v>0.9</v>
      </c>
      <c r="O14" s="90" t="str">
        <f t="shared" si="9"/>
        <v>3.2</v>
      </c>
      <c r="P14" s="89">
        <v>9</v>
      </c>
      <c r="Q14" s="89">
        <f t="shared" si="10"/>
        <v>0.9</v>
      </c>
      <c r="R14" s="90" t="str">
        <f t="shared" si="11"/>
        <v>3.2</v>
      </c>
      <c r="S14" s="89">
        <v>8</v>
      </c>
      <c r="T14" s="89">
        <f t="shared" si="15"/>
        <v>0.8</v>
      </c>
      <c r="U14" s="90" t="str">
        <f t="shared" si="12"/>
        <v>3.0</v>
      </c>
      <c r="V14" s="110">
        <f t="shared" si="13"/>
        <v>8.5</v>
      </c>
      <c r="W14" s="110">
        <f t="shared" si="0"/>
        <v>0.85</v>
      </c>
      <c r="X14" s="107" t="str">
        <f t="shared" si="1"/>
        <v>3.1</v>
      </c>
      <c r="AA14" s="92">
        <v>8.5</v>
      </c>
      <c r="AB14" s="93">
        <v>8.5</v>
      </c>
      <c r="AC14" s="91">
        <f t="shared" si="14"/>
        <v>8.5</v>
      </c>
      <c r="AF14" s="91">
        <v>3</v>
      </c>
    </row>
    <row r="15" spans="2:37" x14ac:dyDescent="0.25">
      <c r="B15" s="87">
        <v>10</v>
      </c>
      <c r="C15" s="88" t="s">
        <v>2</v>
      </c>
      <c r="D15" s="105">
        <v>9.5</v>
      </c>
      <c r="E15" s="89">
        <f t="shared" si="2"/>
        <v>0.95</v>
      </c>
      <c r="F15" s="90" t="str">
        <f t="shared" si="3"/>
        <v>3.3</v>
      </c>
      <c r="G15" s="109">
        <v>9.5</v>
      </c>
      <c r="H15" s="110">
        <f t="shared" si="4"/>
        <v>0.95</v>
      </c>
      <c r="I15" s="107" t="str">
        <f t="shared" si="5"/>
        <v>3.3</v>
      </c>
      <c r="J15" s="89">
        <v>8</v>
      </c>
      <c r="K15" s="89">
        <f t="shared" si="6"/>
        <v>0.8</v>
      </c>
      <c r="L15" s="90" t="str">
        <f t="shared" si="7"/>
        <v>3.0</v>
      </c>
      <c r="M15" s="89">
        <v>9</v>
      </c>
      <c r="N15" s="89">
        <f t="shared" si="8"/>
        <v>0.9</v>
      </c>
      <c r="O15" s="90" t="str">
        <f t="shared" si="9"/>
        <v>3.2</v>
      </c>
      <c r="P15" s="89">
        <v>9</v>
      </c>
      <c r="Q15" s="89">
        <f t="shared" si="10"/>
        <v>0.9</v>
      </c>
      <c r="R15" s="90" t="str">
        <f t="shared" si="11"/>
        <v>3.2</v>
      </c>
      <c r="S15" s="89">
        <v>8</v>
      </c>
      <c r="T15" s="89">
        <f t="shared" si="15"/>
        <v>0.8</v>
      </c>
      <c r="U15" s="90" t="str">
        <f t="shared" si="12"/>
        <v>3.0</v>
      </c>
      <c r="V15" s="110">
        <f t="shared" si="13"/>
        <v>8.5</v>
      </c>
      <c r="W15" s="110">
        <f t="shared" si="0"/>
        <v>0.85</v>
      </c>
      <c r="X15" s="107" t="str">
        <f t="shared" si="1"/>
        <v>3.1</v>
      </c>
      <c r="AA15" s="92">
        <v>9.5</v>
      </c>
      <c r="AB15" s="93">
        <v>8.5</v>
      </c>
      <c r="AC15" s="91">
        <f t="shared" si="14"/>
        <v>8.8000000000000007</v>
      </c>
      <c r="AF15" s="91">
        <v>3</v>
      </c>
    </row>
    <row r="16" spans="2:37" x14ac:dyDescent="0.25">
      <c r="B16" s="87">
        <v>11</v>
      </c>
      <c r="C16" s="88" t="s">
        <v>58</v>
      </c>
      <c r="D16" s="105">
        <v>9.5</v>
      </c>
      <c r="E16" s="89">
        <f t="shared" si="2"/>
        <v>0.95</v>
      </c>
      <c r="F16" s="90" t="str">
        <f t="shared" si="3"/>
        <v>3.3</v>
      </c>
      <c r="G16" s="109">
        <v>9.5</v>
      </c>
      <c r="H16" s="110">
        <f t="shared" si="4"/>
        <v>0.95</v>
      </c>
      <c r="I16" s="107" t="str">
        <f t="shared" si="5"/>
        <v>3.3</v>
      </c>
      <c r="J16" s="89">
        <v>8</v>
      </c>
      <c r="K16" s="89">
        <f t="shared" si="6"/>
        <v>0.8</v>
      </c>
      <c r="L16" s="90" t="str">
        <f t="shared" si="7"/>
        <v>3.0</v>
      </c>
      <c r="M16" s="89">
        <v>8</v>
      </c>
      <c r="N16" s="89">
        <f t="shared" si="8"/>
        <v>0.8</v>
      </c>
      <c r="O16" s="90" t="str">
        <f t="shared" si="9"/>
        <v>3.0</v>
      </c>
      <c r="P16" s="89">
        <v>8</v>
      </c>
      <c r="Q16" s="89">
        <f t="shared" si="10"/>
        <v>0.8</v>
      </c>
      <c r="R16" s="90" t="str">
        <f t="shared" si="11"/>
        <v>3.0</v>
      </c>
      <c r="S16" s="89">
        <v>8</v>
      </c>
      <c r="T16" s="89">
        <f t="shared" si="15"/>
        <v>0.8</v>
      </c>
      <c r="U16" s="90" t="str">
        <f t="shared" si="12"/>
        <v>3.0</v>
      </c>
      <c r="V16" s="110">
        <f t="shared" si="13"/>
        <v>8</v>
      </c>
      <c r="W16" s="110">
        <f t="shared" si="0"/>
        <v>0.8</v>
      </c>
      <c r="X16" s="107" t="str">
        <f t="shared" si="1"/>
        <v>3.0</v>
      </c>
      <c r="AA16" s="92">
        <v>9.5</v>
      </c>
      <c r="AB16" s="93">
        <v>8</v>
      </c>
      <c r="AC16" s="91">
        <f t="shared" si="14"/>
        <v>8.5</v>
      </c>
      <c r="AF16" s="91">
        <v>5</v>
      </c>
    </row>
    <row r="17" spans="2:32" x14ac:dyDescent="0.25">
      <c r="B17" s="87">
        <v>12</v>
      </c>
      <c r="C17" s="88" t="s">
        <v>3</v>
      </c>
      <c r="D17" s="105">
        <v>8</v>
      </c>
      <c r="E17" s="1">
        <f t="shared" si="2"/>
        <v>0.8</v>
      </c>
      <c r="F17" s="90" t="str">
        <f t="shared" si="3"/>
        <v>3.0</v>
      </c>
      <c r="G17" s="109">
        <v>8</v>
      </c>
      <c r="H17" s="26">
        <f t="shared" si="4"/>
        <v>0.8</v>
      </c>
      <c r="I17" s="107" t="str">
        <f t="shared" si="5"/>
        <v>3.0</v>
      </c>
      <c r="J17" s="89">
        <v>8</v>
      </c>
      <c r="K17" s="1">
        <f t="shared" si="6"/>
        <v>0.8</v>
      </c>
      <c r="L17" s="90" t="str">
        <f t="shared" si="7"/>
        <v>3.0</v>
      </c>
      <c r="M17" s="89">
        <v>8</v>
      </c>
      <c r="N17" s="89">
        <f t="shared" si="8"/>
        <v>0.8</v>
      </c>
      <c r="O17" s="90" t="str">
        <f t="shared" si="9"/>
        <v>3.0</v>
      </c>
      <c r="P17" s="89">
        <v>8</v>
      </c>
      <c r="Q17" s="89">
        <f t="shared" si="10"/>
        <v>0.8</v>
      </c>
      <c r="R17" s="90" t="str">
        <f t="shared" si="11"/>
        <v>3.0</v>
      </c>
      <c r="S17" s="89">
        <v>8</v>
      </c>
      <c r="T17" s="89">
        <f t="shared" si="15"/>
        <v>0.8</v>
      </c>
      <c r="U17" s="90" t="str">
        <f t="shared" si="12"/>
        <v>3.0</v>
      </c>
      <c r="V17" s="110">
        <f t="shared" si="13"/>
        <v>8</v>
      </c>
      <c r="W17" s="110">
        <f t="shared" si="0"/>
        <v>0.8</v>
      </c>
      <c r="X17" s="107" t="str">
        <f t="shared" si="1"/>
        <v>3.0</v>
      </c>
      <c r="AA17" s="92">
        <v>8</v>
      </c>
      <c r="AB17" s="93">
        <v>8.4</v>
      </c>
      <c r="AC17" s="91">
        <f t="shared" si="14"/>
        <v>8.3000000000000007</v>
      </c>
      <c r="AF17" s="91">
        <v>5</v>
      </c>
    </row>
    <row r="18" spans="2:32" x14ac:dyDescent="0.25">
      <c r="B18" s="87">
        <v>13</v>
      </c>
      <c r="C18" s="88" t="s">
        <v>4</v>
      </c>
      <c r="D18" s="105">
        <v>9.5</v>
      </c>
      <c r="E18" s="89">
        <f t="shared" si="2"/>
        <v>0.95</v>
      </c>
      <c r="F18" s="90" t="str">
        <f t="shared" si="3"/>
        <v>3.3</v>
      </c>
      <c r="G18" s="109">
        <v>9.5</v>
      </c>
      <c r="H18" s="110">
        <f t="shared" si="4"/>
        <v>0.95</v>
      </c>
      <c r="I18" s="107" t="str">
        <f t="shared" si="5"/>
        <v>3.3</v>
      </c>
      <c r="J18" s="89">
        <v>8</v>
      </c>
      <c r="K18" s="89">
        <f t="shared" si="6"/>
        <v>0.8</v>
      </c>
      <c r="L18" s="90" t="str">
        <f t="shared" si="7"/>
        <v>3.0</v>
      </c>
      <c r="M18" s="89">
        <v>9</v>
      </c>
      <c r="N18" s="89">
        <f t="shared" si="8"/>
        <v>0.9</v>
      </c>
      <c r="O18" s="90" t="str">
        <f t="shared" si="9"/>
        <v>3.2</v>
      </c>
      <c r="P18" s="89">
        <v>8.5</v>
      </c>
      <c r="Q18" s="89">
        <f t="shared" si="10"/>
        <v>0.85</v>
      </c>
      <c r="R18" s="90" t="str">
        <f t="shared" si="11"/>
        <v>3.1</v>
      </c>
      <c r="S18" s="89">
        <v>8</v>
      </c>
      <c r="T18" s="89">
        <f t="shared" si="15"/>
        <v>0.8</v>
      </c>
      <c r="U18" s="90" t="str">
        <f t="shared" si="12"/>
        <v>3.0</v>
      </c>
      <c r="V18" s="110">
        <f t="shared" si="13"/>
        <v>8.4</v>
      </c>
      <c r="W18" s="110">
        <f t="shared" si="0"/>
        <v>0.84000000000000008</v>
      </c>
      <c r="X18" s="107" t="str">
        <f t="shared" si="1"/>
        <v>3.1</v>
      </c>
      <c r="AA18" s="92">
        <v>9.5</v>
      </c>
      <c r="AB18" s="93">
        <v>8</v>
      </c>
      <c r="AC18" s="91">
        <f t="shared" si="14"/>
        <v>8.5</v>
      </c>
      <c r="AF18" s="91">
        <v>4</v>
      </c>
    </row>
    <row r="19" spans="2:32" x14ac:dyDescent="0.25">
      <c r="B19" s="87">
        <v>14</v>
      </c>
      <c r="C19" s="88" t="s">
        <v>59</v>
      </c>
      <c r="D19" s="105">
        <v>8</v>
      </c>
      <c r="E19" s="89">
        <f t="shared" si="2"/>
        <v>0.8</v>
      </c>
      <c r="F19" s="90" t="str">
        <f t="shared" si="3"/>
        <v>3.0</v>
      </c>
      <c r="G19" s="109">
        <v>8</v>
      </c>
      <c r="H19" s="110">
        <f t="shared" si="4"/>
        <v>0.8</v>
      </c>
      <c r="I19" s="107" t="str">
        <f t="shared" si="5"/>
        <v>3.0</v>
      </c>
      <c r="J19" s="89">
        <v>8.5</v>
      </c>
      <c r="K19" s="89">
        <f t="shared" si="6"/>
        <v>0.85</v>
      </c>
      <c r="L19" s="90" t="str">
        <f t="shared" si="7"/>
        <v>3.1</v>
      </c>
      <c r="M19" s="89">
        <v>9.5</v>
      </c>
      <c r="N19" s="89">
        <f t="shared" si="8"/>
        <v>0.95</v>
      </c>
      <c r="O19" s="90" t="str">
        <f t="shared" si="9"/>
        <v>3.3</v>
      </c>
      <c r="P19" s="89">
        <v>9</v>
      </c>
      <c r="Q19" s="89">
        <f t="shared" si="10"/>
        <v>0.9</v>
      </c>
      <c r="R19" s="90" t="str">
        <f t="shared" si="11"/>
        <v>3.2</v>
      </c>
      <c r="S19" s="89">
        <v>9</v>
      </c>
      <c r="T19" s="89">
        <f t="shared" si="15"/>
        <v>0.9</v>
      </c>
      <c r="U19" s="90" t="str">
        <f t="shared" si="12"/>
        <v>3.2</v>
      </c>
      <c r="V19" s="110">
        <f t="shared" si="13"/>
        <v>9</v>
      </c>
      <c r="W19" s="110">
        <f t="shared" si="0"/>
        <v>0.9</v>
      </c>
      <c r="X19" s="107" t="str">
        <f t="shared" si="1"/>
        <v>3.2</v>
      </c>
      <c r="AA19" s="92">
        <v>8</v>
      </c>
      <c r="AB19" s="93">
        <v>9</v>
      </c>
      <c r="AC19" s="91">
        <f t="shared" si="14"/>
        <v>8.6999999999999993</v>
      </c>
      <c r="AF19" s="91">
        <v>1</v>
      </c>
    </row>
    <row r="20" spans="2:32" x14ac:dyDescent="0.25">
      <c r="B20" s="87">
        <v>15</v>
      </c>
      <c r="C20" s="88" t="s">
        <v>60</v>
      </c>
      <c r="D20" s="105">
        <v>8.5</v>
      </c>
      <c r="E20" s="89">
        <f t="shared" si="2"/>
        <v>0.85</v>
      </c>
      <c r="F20" s="90" t="str">
        <f t="shared" si="3"/>
        <v>3.1</v>
      </c>
      <c r="G20" s="109">
        <v>8.5</v>
      </c>
      <c r="H20" s="110">
        <f t="shared" si="4"/>
        <v>0.85</v>
      </c>
      <c r="I20" s="107" t="str">
        <f t="shared" si="5"/>
        <v>3.1</v>
      </c>
      <c r="J20" s="89">
        <v>9</v>
      </c>
      <c r="K20" s="89">
        <f t="shared" si="6"/>
        <v>0.9</v>
      </c>
      <c r="L20" s="90" t="str">
        <f t="shared" si="7"/>
        <v>3.2</v>
      </c>
      <c r="M20" s="89">
        <v>9</v>
      </c>
      <c r="N20" s="89">
        <f t="shared" si="8"/>
        <v>0.9</v>
      </c>
      <c r="O20" s="90" t="str">
        <f t="shared" si="9"/>
        <v>3.2</v>
      </c>
      <c r="P20" s="89">
        <v>9</v>
      </c>
      <c r="Q20" s="89">
        <f t="shared" si="10"/>
        <v>0.9</v>
      </c>
      <c r="R20" s="90" t="str">
        <f t="shared" si="11"/>
        <v>3.2</v>
      </c>
      <c r="S20" s="89">
        <v>9</v>
      </c>
      <c r="T20" s="89">
        <f t="shared" si="15"/>
        <v>0.9</v>
      </c>
      <c r="U20" s="90" t="str">
        <f t="shared" si="12"/>
        <v>3.2</v>
      </c>
      <c r="V20" s="110">
        <f t="shared" si="13"/>
        <v>9</v>
      </c>
      <c r="W20" s="110">
        <f t="shared" si="0"/>
        <v>0.9</v>
      </c>
      <c r="X20" s="107" t="str">
        <f t="shared" si="1"/>
        <v>3.2</v>
      </c>
      <c r="AA20" s="92">
        <v>8.5</v>
      </c>
      <c r="AB20" s="93">
        <v>9</v>
      </c>
      <c r="AC20" s="91">
        <f t="shared" si="14"/>
        <v>8.9</v>
      </c>
      <c r="AF20" s="91">
        <v>2</v>
      </c>
    </row>
    <row r="21" spans="2:32" x14ac:dyDescent="0.25">
      <c r="B21" s="87">
        <v>16</v>
      </c>
      <c r="C21" s="88" t="s">
        <v>61</v>
      </c>
      <c r="D21" s="105">
        <v>8</v>
      </c>
      <c r="E21" s="89">
        <f t="shared" si="2"/>
        <v>0.8</v>
      </c>
      <c r="F21" s="90" t="str">
        <f t="shared" si="3"/>
        <v>3.0</v>
      </c>
      <c r="G21" s="109">
        <v>8</v>
      </c>
      <c r="H21" s="110">
        <f t="shared" si="4"/>
        <v>0.8</v>
      </c>
      <c r="I21" s="107" t="str">
        <f t="shared" si="5"/>
        <v>3.0</v>
      </c>
      <c r="J21" s="89">
        <v>9</v>
      </c>
      <c r="K21" s="89">
        <f t="shared" si="6"/>
        <v>0.9</v>
      </c>
      <c r="L21" s="90" t="str">
        <f t="shared" si="7"/>
        <v>3.2</v>
      </c>
      <c r="M21" s="89">
        <v>9</v>
      </c>
      <c r="N21" s="89">
        <f t="shared" si="8"/>
        <v>0.9</v>
      </c>
      <c r="O21" s="90" t="str">
        <f t="shared" si="9"/>
        <v>3.2</v>
      </c>
      <c r="P21" s="89">
        <v>9</v>
      </c>
      <c r="Q21" s="89">
        <f t="shared" si="10"/>
        <v>0.9</v>
      </c>
      <c r="R21" s="90" t="str">
        <f t="shared" si="11"/>
        <v>3.2</v>
      </c>
      <c r="S21" s="89">
        <v>9</v>
      </c>
      <c r="T21" s="89">
        <f t="shared" si="15"/>
        <v>0.9</v>
      </c>
      <c r="U21" s="90" t="str">
        <f t="shared" si="12"/>
        <v>3.2</v>
      </c>
      <c r="V21" s="110">
        <f t="shared" si="13"/>
        <v>9</v>
      </c>
      <c r="W21" s="110">
        <f t="shared" si="0"/>
        <v>0.9</v>
      </c>
      <c r="X21" s="107" t="str">
        <f t="shared" si="1"/>
        <v>3.2</v>
      </c>
      <c r="AA21" s="92">
        <v>8</v>
      </c>
      <c r="AB21" s="93">
        <v>9</v>
      </c>
      <c r="AC21" s="91">
        <f t="shared" si="14"/>
        <v>8.6999999999999993</v>
      </c>
      <c r="AF21" s="91">
        <v>2</v>
      </c>
    </row>
    <row r="22" spans="2:32" x14ac:dyDescent="0.25">
      <c r="B22" s="87">
        <v>17</v>
      </c>
      <c r="C22" s="88" t="s">
        <v>62</v>
      </c>
      <c r="D22" s="105">
        <v>8.5</v>
      </c>
      <c r="E22" s="89">
        <f t="shared" si="2"/>
        <v>0.85</v>
      </c>
      <c r="F22" s="90" t="str">
        <f t="shared" si="3"/>
        <v>3.1</v>
      </c>
      <c r="G22" s="109">
        <v>8.5</v>
      </c>
      <c r="H22" s="110">
        <f t="shared" si="4"/>
        <v>0.85</v>
      </c>
      <c r="I22" s="107" t="str">
        <f t="shared" si="5"/>
        <v>3.1</v>
      </c>
      <c r="J22" s="89">
        <v>8</v>
      </c>
      <c r="K22" s="89">
        <f t="shared" si="6"/>
        <v>0.8</v>
      </c>
      <c r="L22" s="90" t="str">
        <f t="shared" si="7"/>
        <v>3.0</v>
      </c>
      <c r="M22" s="89">
        <v>9</v>
      </c>
      <c r="N22" s="89">
        <f t="shared" si="8"/>
        <v>0.9</v>
      </c>
      <c r="O22" s="90" t="str">
        <f t="shared" si="9"/>
        <v>3.2</v>
      </c>
      <c r="P22" s="89">
        <v>9</v>
      </c>
      <c r="Q22" s="89">
        <f t="shared" si="10"/>
        <v>0.9</v>
      </c>
      <c r="R22" s="90" t="str">
        <f t="shared" si="11"/>
        <v>3.2</v>
      </c>
      <c r="S22" s="89">
        <v>8</v>
      </c>
      <c r="T22" s="89">
        <f t="shared" si="15"/>
        <v>0.8</v>
      </c>
      <c r="U22" s="90" t="str">
        <f t="shared" si="12"/>
        <v>3.0</v>
      </c>
      <c r="V22" s="110">
        <f t="shared" si="13"/>
        <v>8.5</v>
      </c>
      <c r="W22" s="110">
        <f t="shared" si="0"/>
        <v>0.85</v>
      </c>
      <c r="X22" s="107" t="str">
        <f t="shared" si="1"/>
        <v>3.1</v>
      </c>
      <c r="AA22" s="92">
        <v>8.5</v>
      </c>
      <c r="AB22" s="93">
        <v>8.5</v>
      </c>
      <c r="AC22" s="91">
        <f t="shared" si="14"/>
        <v>8.5</v>
      </c>
      <c r="AF22" s="91">
        <v>3</v>
      </c>
    </row>
    <row r="23" spans="2:32" x14ac:dyDescent="0.25">
      <c r="B23" s="87">
        <v>18</v>
      </c>
      <c r="C23" s="88" t="s">
        <v>63</v>
      </c>
      <c r="D23" s="105">
        <v>8.5</v>
      </c>
      <c r="E23" s="89">
        <f t="shared" si="2"/>
        <v>0.85</v>
      </c>
      <c r="F23" s="90" t="str">
        <f t="shared" si="3"/>
        <v>3.1</v>
      </c>
      <c r="G23" s="109">
        <v>8.5</v>
      </c>
      <c r="H23" s="110">
        <f t="shared" si="4"/>
        <v>0.85</v>
      </c>
      <c r="I23" s="107" t="str">
        <f t="shared" si="5"/>
        <v>3.1</v>
      </c>
      <c r="J23" s="89">
        <v>9</v>
      </c>
      <c r="K23" s="89">
        <f t="shared" si="6"/>
        <v>0.9</v>
      </c>
      <c r="L23" s="90" t="str">
        <f t="shared" si="7"/>
        <v>3.2</v>
      </c>
      <c r="M23" s="89">
        <v>9</v>
      </c>
      <c r="N23" s="89">
        <f t="shared" si="8"/>
        <v>0.9</v>
      </c>
      <c r="O23" s="90" t="str">
        <f t="shared" si="9"/>
        <v>3.2</v>
      </c>
      <c r="P23" s="89">
        <v>9</v>
      </c>
      <c r="Q23" s="89">
        <f t="shared" si="10"/>
        <v>0.9</v>
      </c>
      <c r="R23" s="90" t="str">
        <f t="shared" si="11"/>
        <v>3.2</v>
      </c>
      <c r="S23" s="89">
        <v>9</v>
      </c>
      <c r="T23" s="89">
        <f t="shared" si="15"/>
        <v>0.9</v>
      </c>
      <c r="U23" s="90" t="str">
        <f t="shared" si="12"/>
        <v>3.2</v>
      </c>
      <c r="V23" s="110">
        <f t="shared" si="13"/>
        <v>9</v>
      </c>
      <c r="W23" s="110">
        <f t="shared" si="0"/>
        <v>0.9</v>
      </c>
      <c r="X23" s="107" t="str">
        <f t="shared" si="1"/>
        <v>3.2</v>
      </c>
      <c r="AA23" s="92">
        <v>8.5</v>
      </c>
      <c r="AB23" s="93">
        <v>9</v>
      </c>
      <c r="AC23" s="91">
        <f t="shared" si="14"/>
        <v>8.9</v>
      </c>
      <c r="AF23" s="91">
        <v>2</v>
      </c>
    </row>
    <row r="24" spans="2:32" x14ac:dyDescent="0.25">
      <c r="B24" s="87">
        <v>19</v>
      </c>
      <c r="C24" s="88" t="s">
        <v>64</v>
      </c>
      <c r="D24" s="105">
        <v>9.5</v>
      </c>
      <c r="E24" s="89">
        <f t="shared" si="2"/>
        <v>0.95</v>
      </c>
      <c r="F24" s="90" t="str">
        <f t="shared" si="3"/>
        <v>3.3</v>
      </c>
      <c r="G24" s="109">
        <v>9.5</v>
      </c>
      <c r="H24" s="110">
        <f t="shared" si="4"/>
        <v>0.95</v>
      </c>
      <c r="I24" s="107" t="str">
        <f t="shared" si="5"/>
        <v>3.3</v>
      </c>
      <c r="J24" s="89">
        <v>8</v>
      </c>
      <c r="K24" s="89">
        <f t="shared" si="6"/>
        <v>0.8</v>
      </c>
      <c r="L24" s="90" t="str">
        <f t="shared" si="7"/>
        <v>3.0</v>
      </c>
      <c r="M24" s="89">
        <v>8</v>
      </c>
      <c r="N24" s="89">
        <f t="shared" si="8"/>
        <v>0.8</v>
      </c>
      <c r="O24" s="90" t="str">
        <f t="shared" si="9"/>
        <v>3.0</v>
      </c>
      <c r="P24" s="89">
        <v>8</v>
      </c>
      <c r="Q24" s="89">
        <f t="shared" si="10"/>
        <v>0.8</v>
      </c>
      <c r="R24" s="90" t="str">
        <f t="shared" si="11"/>
        <v>3.0</v>
      </c>
      <c r="S24" s="89">
        <v>8</v>
      </c>
      <c r="T24" s="89">
        <f t="shared" si="15"/>
        <v>0.8</v>
      </c>
      <c r="U24" s="90" t="str">
        <f t="shared" si="12"/>
        <v>3.0</v>
      </c>
      <c r="V24" s="110">
        <f t="shared" si="13"/>
        <v>8</v>
      </c>
      <c r="W24" s="110">
        <f t="shared" si="0"/>
        <v>0.8</v>
      </c>
      <c r="X24" s="107" t="str">
        <f t="shared" si="1"/>
        <v>3.0</v>
      </c>
      <c r="AA24" s="92">
        <v>9.5</v>
      </c>
      <c r="AB24" s="93">
        <v>8</v>
      </c>
      <c r="AC24" s="91">
        <f t="shared" si="14"/>
        <v>8.5</v>
      </c>
      <c r="AF24" s="91">
        <v>5</v>
      </c>
    </row>
    <row r="25" spans="2:32" x14ac:dyDescent="0.25">
      <c r="B25" s="87">
        <v>20</v>
      </c>
      <c r="C25" s="88" t="s">
        <v>5</v>
      </c>
      <c r="D25" s="105">
        <v>8</v>
      </c>
      <c r="E25" s="89">
        <f t="shared" si="2"/>
        <v>0.8</v>
      </c>
      <c r="F25" s="90" t="str">
        <f t="shared" si="3"/>
        <v>3.0</v>
      </c>
      <c r="G25" s="109">
        <v>8</v>
      </c>
      <c r="H25" s="110">
        <f t="shared" si="4"/>
        <v>0.8</v>
      </c>
      <c r="I25" s="107" t="str">
        <f t="shared" si="5"/>
        <v>3.0</v>
      </c>
      <c r="J25" s="89">
        <v>8</v>
      </c>
      <c r="K25" s="89">
        <f t="shared" si="6"/>
        <v>0.8</v>
      </c>
      <c r="L25" s="90" t="str">
        <f t="shared" si="7"/>
        <v>3.0</v>
      </c>
      <c r="M25" s="89">
        <v>9</v>
      </c>
      <c r="N25" s="89">
        <f t="shared" si="8"/>
        <v>0.9</v>
      </c>
      <c r="O25" s="90" t="str">
        <f t="shared" si="9"/>
        <v>3.2</v>
      </c>
      <c r="P25" s="89">
        <v>9.5</v>
      </c>
      <c r="Q25" s="89">
        <f t="shared" si="10"/>
        <v>0.95</v>
      </c>
      <c r="R25" s="90" t="str">
        <f t="shared" si="11"/>
        <v>3.3</v>
      </c>
      <c r="S25" s="89">
        <v>9.5</v>
      </c>
      <c r="T25" s="89">
        <f t="shared" si="15"/>
        <v>0.95</v>
      </c>
      <c r="U25" s="90" t="str">
        <f t="shared" si="12"/>
        <v>3.3</v>
      </c>
      <c r="V25" s="110">
        <f>J25*0.3+M25*0.3++P25*0.2+S25*0.2</f>
        <v>8.9</v>
      </c>
      <c r="W25" s="110">
        <f t="shared" si="0"/>
        <v>0.89</v>
      </c>
      <c r="X25" s="107" t="str">
        <f t="shared" si="1"/>
        <v>3.2</v>
      </c>
      <c r="AA25" s="92">
        <v>8</v>
      </c>
      <c r="AB25" s="93">
        <v>8.9</v>
      </c>
      <c r="AC25" s="91">
        <f t="shared" si="14"/>
        <v>8.6</v>
      </c>
      <c r="AF25" s="91">
        <v>4</v>
      </c>
    </row>
    <row r="26" spans="2:32" x14ac:dyDescent="0.25">
      <c r="B26" s="87">
        <v>21</v>
      </c>
      <c r="C26" s="88" t="s">
        <v>6</v>
      </c>
      <c r="D26" s="105">
        <v>9</v>
      </c>
      <c r="E26" s="89">
        <f t="shared" si="2"/>
        <v>0.9</v>
      </c>
      <c r="F26" s="90" t="str">
        <f t="shared" si="3"/>
        <v>3.2</v>
      </c>
      <c r="G26" s="109">
        <v>9</v>
      </c>
      <c r="H26" s="110">
        <f t="shared" si="4"/>
        <v>0.9</v>
      </c>
      <c r="I26" s="107" t="str">
        <f t="shared" si="5"/>
        <v>3.2</v>
      </c>
      <c r="J26" s="89">
        <v>8</v>
      </c>
      <c r="K26" s="89">
        <f t="shared" si="6"/>
        <v>0.8</v>
      </c>
      <c r="L26" s="90" t="str">
        <f t="shared" si="7"/>
        <v>3.0</v>
      </c>
      <c r="M26" s="89">
        <v>8</v>
      </c>
      <c r="N26" s="89">
        <f t="shared" si="8"/>
        <v>0.8</v>
      </c>
      <c r="O26" s="90" t="str">
        <f t="shared" si="9"/>
        <v>3.0</v>
      </c>
      <c r="P26" s="89">
        <v>8</v>
      </c>
      <c r="Q26" s="89">
        <f t="shared" si="10"/>
        <v>0.8</v>
      </c>
      <c r="R26" s="90" t="str">
        <f t="shared" si="11"/>
        <v>3.0</v>
      </c>
      <c r="S26" s="89">
        <v>8.5</v>
      </c>
      <c r="T26" s="89">
        <f t="shared" si="15"/>
        <v>0.85</v>
      </c>
      <c r="U26" s="90" t="str">
        <f t="shared" si="12"/>
        <v>3.1</v>
      </c>
      <c r="V26" s="110">
        <f t="shared" si="13"/>
        <v>8.1000000000000014</v>
      </c>
      <c r="W26" s="110">
        <f t="shared" si="0"/>
        <v>0.81000000000000016</v>
      </c>
      <c r="X26" s="107" t="str">
        <f t="shared" si="1"/>
        <v>3.0</v>
      </c>
      <c r="AA26" s="92">
        <v>9</v>
      </c>
      <c r="AB26" s="93">
        <v>8.1</v>
      </c>
      <c r="AC26" s="91">
        <f t="shared" si="14"/>
        <v>8.4</v>
      </c>
      <c r="AF26" s="91">
        <v>4</v>
      </c>
    </row>
    <row r="27" spans="2:32" x14ac:dyDescent="0.25">
      <c r="B27" s="87">
        <v>22</v>
      </c>
      <c r="C27" s="88" t="s">
        <v>65</v>
      </c>
      <c r="D27" s="105">
        <v>8.5</v>
      </c>
      <c r="E27" s="89">
        <f t="shared" si="2"/>
        <v>0.85</v>
      </c>
      <c r="F27" s="90" t="str">
        <f t="shared" si="3"/>
        <v>3.1</v>
      </c>
      <c r="G27" s="109">
        <v>8.5</v>
      </c>
      <c r="H27" s="110">
        <f t="shared" si="4"/>
        <v>0.85</v>
      </c>
      <c r="I27" s="107" t="str">
        <f t="shared" si="5"/>
        <v>3.1</v>
      </c>
      <c r="J27" s="89">
        <v>8</v>
      </c>
      <c r="K27" s="89">
        <f t="shared" si="6"/>
        <v>0.8</v>
      </c>
      <c r="L27" s="90" t="str">
        <f t="shared" si="7"/>
        <v>3.0</v>
      </c>
      <c r="M27" s="89">
        <v>9</v>
      </c>
      <c r="N27" s="89">
        <f t="shared" si="8"/>
        <v>0.9</v>
      </c>
      <c r="O27" s="90" t="str">
        <f t="shared" si="9"/>
        <v>3.2</v>
      </c>
      <c r="P27" s="89">
        <v>9</v>
      </c>
      <c r="Q27" s="89">
        <f t="shared" si="10"/>
        <v>0.9</v>
      </c>
      <c r="R27" s="90" t="str">
        <f t="shared" si="11"/>
        <v>3.2</v>
      </c>
      <c r="S27" s="89">
        <v>8</v>
      </c>
      <c r="T27" s="89">
        <f t="shared" si="15"/>
        <v>0.8</v>
      </c>
      <c r="U27" s="90" t="str">
        <f t="shared" si="12"/>
        <v>3.0</v>
      </c>
      <c r="V27" s="110">
        <f t="shared" si="13"/>
        <v>8.5</v>
      </c>
      <c r="W27" s="110">
        <f t="shared" si="0"/>
        <v>0.85</v>
      </c>
      <c r="X27" s="107" t="str">
        <f t="shared" si="1"/>
        <v>3.1</v>
      </c>
      <c r="AA27" s="92">
        <v>8.5</v>
      </c>
      <c r="AB27" s="93">
        <v>8.5</v>
      </c>
      <c r="AC27" s="91">
        <f t="shared" si="14"/>
        <v>8.5</v>
      </c>
      <c r="AF27" s="91">
        <v>3</v>
      </c>
    </row>
    <row r="28" spans="2:32" x14ac:dyDescent="0.25">
      <c r="B28" s="87">
        <v>23</v>
      </c>
      <c r="C28" s="88" t="s">
        <v>66</v>
      </c>
      <c r="D28" s="105">
        <v>8</v>
      </c>
      <c r="E28" s="89">
        <f t="shared" si="2"/>
        <v>0.8</v>
      </c>
      <c r="F28" s="90" t="str">
        <f t="shared" si="3"/>
        <v>3.0</v>
      </c>
      <c r="G28" s="109">
        <v>8</v>
      </c>
      <c r="H28" s="110">
        <f t="shared" si="4"/>
        <v>0.8</v>
      </c>
      <c r="I28" s="107" t="str">
        <f t="shared" si="5"/>
        <v>3.0</v>
      </c>
      <c r="J28" s="89">
        <v>8</v>
      </c>
      <c r="K28" s="89">
        <f t="shared" si="6"/>
        <v>0.8</v>
      </c>
      <c r="L28" s="90" t="str">
        <f t="shared" si="7"/>
        <v>3.0</v>
      </c>
      <c r="M28" s="89">
        <v>9</v>
      </c>
      <c r="N28" s="89">
        <f t="shared" si="8"/>
        <v>0.9</v>
      </c>
      <c r="O28" s="90" t="str">
        <f t="shared" si="9"/>
        <v>3.2</v>
      </c>
      <c r="P28" s="89">
        <v>9</v>
      </c>
      <c r="Q28" s="89">
        <f t="shared" si="10"/>
        <v>0.9</v>
      </c>
      <c r="R28" s="90" t="str">
        <f t="shared" si="11"/>
        <v>3.2</v>
      </c>
      <c r="S28" s="89">
        <v>8</v>
      </c>
      <c r="T28" s="89">
        <f t="shared" si="15"/>
        <v>0.8</v>
      </c>
      <c r="U28" s="90" t="str">
        <f t="shared" si="12"/>
        <v>3.0</v>
      </c>
      <c r="V28" s="110">
        <f t="shared" si="13"/>
        <v>8.5</v>
      </c>
      <c r="W28" s="110">
        <f t="shared" si="0"/>
        <v>0.85</v>
      </c>
      <c r="X28" s="107" t="str">
        <f t="shared" si="1"/>
        <v>3.1</v>
      </c>
      <c r="AA28" s="92">
        <v>9.5</v>
      </c>
      <c r="AB28" s="93">
        <v>8.5</v>
      </c>
      <c r="AC28" s="91">
        <f t="shared" si="14"/>
        <v>8.8000000000000007</v>
      </c>
      <c r="AF28" s="91">
        <v>3</v>
      </c>
    </row>
    <row r="29" spans="2:32" x14ac:dyDescent="0.25">
      <c r="B29" s="87">
        <v>24</v>
      </c>
      <c r="C29" s="88" t="s">
        <v>67</v>
      </c>
      <c r="D29" s="105">
        <v>8.5</v>
      </c>
      <c r="E29" s="89">
        <f t="shared" si="2"/>
        <v>0.85</v>
      </c>
      <c r="F29" s="90" t="str">
        <f t="shared" si="3"/>
        <v>3.1</v>
      </c>
      <c r="G29" s="109">
        <v>8.5</v>
      </c>
      <c r="H29" s="110">
        <f t="shared" si="4"/>
        <v>0.85</v>
      </c>
      <c r="I29" s="107" t="str">
        <f t="shared" si="5"/>
        <v>3.1</v>
      </c>
      <c r="J29" s="89">
        <v>9</v>
      </c>
      <c r="K29" s="89">
        <f t="shared" si="6"/>
        <v>0.9</v>
      </c>
      <c r="L29" s="90" t="str">
        <f t="shared" si="7"/>
        <v>3.2</v>
      </c>
      <c r="M29" s="89">
        <v>9</v>
      </c>
      <c r="N29" s="89">
        <f t="shared" si="8"/>
        <v>0.9</v>
      </c>
      <c r="O29" s="90" t="str">
        <f t="shared" si="9"/>
        <v>3.2</v>
      </c>
      <c r="P29" s="89">
        <v>9</v>
      </c>
      <c r="Q29" s="89">
        <f t="shared" si="10"/>
        <v>0.9</v>
      </c>
      <c r="R29" s="90" t="str">
        <f t="shared" si="11"/>
        <v>3.2</v>
      </c>
      <c r="S29" s="89">
        <v>9.5</v>
      </c>
      <c r="T29" s="89">
        <f t="shared" si="15"/>
        <v>0.95</v>
      </c>
      <c r="U29" s="90" t="str">
        <f t="shared" si="12"/>
        <v>3.3</v>
      </c>
      <c r="V29" s="110">
        <f>J28*0.3+M29*0.3++P29*0.2+S29*0.2</f>
        <v>8.7999999999999989</v>
      </c>
      <c r="W29" s="110">
        <f t="shared" si="0"/>
        <v>0.87999999999999989</v>
      </c>
      <c r="X29" s="107" t="str">
        <f t="shared" si="1"/>
        <v>3.2</v>
      </c>
      <c r="AA29" s="92">
        <v>8.5</v>
      </c>
      <c r="AB29" s="93">
        <v>9.1</v>
      </c>
      <c r="AC29" s="91">
        <f t="shared" si="14"/>
        <v>8.9</v>
      </c>
      <c r="AF29" s="91">
        <v>6</v>
      </c>
    </row>
    <row r="30" spans="2:32" x14ac:dyDescent="0.25">
      <c r="B30" s="87">
        <v>25</v>
      </c>
      <c r="C30" s="88" t="s">
        <v>68</v>
      </c>
      <c r="D30" s="105">
        <v>9</v>
      </c>
      <c r="E30" s="89">
        <f t="shared" si="2"/>
        <v>0.9</v>
      </c>
      <c r="F30" s="90" t="str">
        <f t="shared" si="3"/>
        <v>3.2</v>
      </c>
      <c r="G30" s="109">
        <v>9</v>
      </c>
      <c r="H30" s="110">
        <f t="shared" si="4"/>
        <v>0.9</v>
      </c>
      <c r="I30" s="107" t="str">
        <f t="shared" si="5"/>
        <v>3.2</v>
      </c>
      <c r="J30" s="89">
        <v>9</v>
      </c>
      <c r="K30" s="89">
        <f t="shared" si="6"/>
        <v>0.9</v>
      </c>
      <c r="L30" s="90" t="str">
        <f t="shared" si="7"/>
        <v>3.2</v>
      </c>
      <c r="M30" s="89">
        <v>9</v>
      </c>
      <c r="N30" s="89">
        <f t="shared" si="8"/>
        <v>0.9</v>
      </c>
      <c r="O30" s="90" t="str">
        <f t="shared" si="9"/>
        <v>3.2</v>
      </c>
      <c r="P30" s="89">
        <v>9</v>
      </c>
      <c r="Q30" s="89">
        <f t="shared" si="10"/>
        <v>0.9</v>
      </c>
      <c r="R30" s="90" t="str">
        <f t="shared" si="11"/>
        <v>3.2</v>
      </c>
      <c r="S30" s="89">
        <v>9.5</v>
      </c>
      <c r="T30" s="89">
        <f t="shared" si="15"/>
        <v>0.95</v>
      </c>
      <c r="U30" s="90" t="str">
        <f t="shared" si="12"/>
        <v>3.3</v>
      </c>
      <c r="V30" s="110">
        <f t="shared" si="13"/>
        <v>9.1</v>
      </c>
      <c r="W30" s="110">
        <f t="shared" si="0"/>
        <v>0.90999999999999992</v>
      </c>
      <c r="X30" s="107" t="str">
        <f t="shared" si="1"/>
        <v>3.2</v>
      </c>
      <c r="AA30" s="92">
        <v>9</v>
      </c>
      <c r="AB30" s="93">
        <v>9.1</v>
      </c>
      <c r="AC30" s="91">
        <f t="shared" si="14"/>
        <v>9.1</v>
      </c>
      <c r="AF30" s="91">
        <v>6</v>
      </c>
    </row>
    <row r="31" spans="2:32" x14ac:dyDescent="0.25">
      <c r="B31" s="87">
        <v>26</v>
      </c>
      <c r="C31" s="88" t="s">
        <v>69</v>
      </c>
      <c r="D31" s="105">
        <v>8.5</v>
      </c>
      <c r="E31" s="89">
        <f t="shared" si="2"/>
        <v>0.85</v>
      </c>
      <c r="F31" s="90" t="str">
        <f t="shared" si="3"/>
        <v>3.1</v>
      </c>
      <c r="G31" s="109">
        <v>8.5</v>
      </c>
      <c r="H31" s="110">
        <f t="shared" si="4"/>
        <v>0.85</v>
      </c>
      <c r="I31" s="107" t="str">
        <f t="shared" si="5"/>
        <v>3.1</v>
      </c>
      <c r="J31" s="89">
        <v>9</v>
      </c>
      <c r="K31" s="89">
        <f t="shared" si="6"/>
        <v>0.9</v>
      </c>
      <c r="L31" s="90" t="str">
        <f t="shared" si="7"/>
        <v>3.2</v>
      </c>
      <c r="M31" s="89">
        <v>9</v>
      </c>
      <c r="N31" s="89">
        <f t="shared" si="8"/>
        <v>0.9</v>
      </c>
      <c r="O31" s="90" t="str">
        <f t="shared" si="9"/>
        <v>3.2</v>
      </c>
      <c r="P31" s="89">
        <v>9</v>
      </c>
      <c r="Q31" s="89">
        <f t="shared" si="10"/>
        <v>0.9</v>
      </c>
      <c r="R31" s="90" t="str">
        <f t="shared" si="11"/>
        <v>3.2</v>
      </c>
      <c r="S31" s="89">
        <v>9</v>
      </c>
      <c r="T31" s="89">
        <f t="shared" si="15"/>
        <v>0.9</v>
      </c>
      <c r="U31" s="90" t="str">
        <f t="shared" si="12"/>
        <v>3.2</v>
      </c>
      <c r="V31" s="110">
        <f t="shared" si="13"/>
        <v>9</v>
      </c>
      <c r="W31" s="110">
        <f t="shared" si="0"/>
        <v>0.9</v>
      </c>
      <c r="X31" s="107" t="str">
        <f t="shared" si="1"/>
        <v>3.2</v>
      </c>
      <c r="AA31" s="92">
        <v>8.5</v>
      </c>
      <c r="AB31" s="93">
        <v>9</v>
      </c>
      <c r="AC31" s="91">
        <f t="shared" si="14"/>
        <v>8.9</v>
      </c>
      <c r="AF31" s="91">
        <v>2</v>
      </c>
    </row>
    <row r="32" spans="2:32" x14ac:dyDescent="0.25">
      <c r="B32" s="87">
        <v>28</v>
      </c>
      <c r="C32" s="88" t="s">
        <v>70</v>
      </c>
      <c r="D32" s="105">
        <v>8.5</v>
      </c>
      <c r="E32" s="89">
        <f t="shared" si="2"/>
        <v>0.85</v>
      </c>
      <c r="F32" s="90" t="str">
        <f t="shared" si="3"/>
        <v>3.1</v>
      </c>
      <c r="G32" s="109">
        <v>8.5</v>
      </c>
      <c r="H32" s="110">
        <f t="shared" si="4"/>
        <v>0.85</v>
      </c>
      <c r="I32" s="107" t="str">
        <f t="shared" si="5"/>
        <v>3.1</v>
      </c>
      <c r="J32" s="89">
        <v>8</v>
      </c>
      <c r="K32" s="89">
        <f t="shared" si="6"/>
        <v>0.8</v>
      </c>
      <c r="L32" s="90" t="str">
        <f t="shared" si="7"/>
        <v>3.0</v>
      </c>
      <c r="M32" s="89">
        <v>8</v>
      </c>
      <c r="N32" s="89">
        <f t="shared" si="8"/>
        <v>0.8</v>
      </c>
      <c r="O32" s="90" t="str">
        <f t="shared" si="9"/>
        <v>3.0</v>
      </c>
      <c r="P32" s="89">
        <v>8</v>
      </c>
      <c r="Q32" s="89">
        <f t="shared" si="10"/>
        <v>0.8</v>
      </c>
      <c r="R32" s="90" t="str">
        <f t="shared" si="11"/>
        <v>3.0</v>
      </c>
      <c r="S32" s="89">
        <v>8</v>
      </c>
      <c r="T32" s="89">
        <f t="shared" si="15"/>
        <v>0.8</v>
      </c>
      <c r="U32" s="90" t="str">
        <f t="shared" si="12"/>
        <v>3.0</v>
      </c>
      <c r="V32" s="110">
        <f t="shared" si="13"/>
        <v>8</v>
      </c>
      <c r="W32" s="110">
        <f t="shared" si="0"/>
        <v>0.8</v>
      </c>
      <c r="X32" s="107" t="str">
        <f t="shared" si="1"/>
        <v>3.0</v>
      </c>
      <c r="AA32" s="92">
        <v>8.5</v>
      </c>
      <c r="AB32" s="93">
        <v>8</v>
      </c>
      <c r="AC32" s="91">
        <f t="shared" si="14"/>
        <v>8.1999999999999993</v>
      </c>
      <c r="AF32" s="91">
        <v>5</v>
      </c>
    </row>
  </sheetData>
  <mergeCells count="9">
    <mergeCell ref="V2:X2"/>
    <mergeCell ref="D2:F2"/>
    <mergeCell ref="G2:I2"/>
    <mergeCell ref="J2:L2"/>
    <mergeCell ref="M2:O2"/>
    <mergeCell ref="P2:R2"/>
    <mergeCell ref="S2:U2"/>
    <mergeCell ref="B2:B3"/>
    <mergeCell ref="C2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6568B-442A-5942-8DF8-6FAC2BBF1FDA}">
  <dimension ref="B3:L12"/>
  <sheetViews>
    <sheetView topLeftCell="A8" zoomScale="162" workbookViewId="0">
      <selection activeCell="G7" sqref="G7"/>
    </sheetView>
  </sheetViews>
  <sheetFormatPr baseColWidth="10" defaultRowHeight="16" x14ac:dyDescent="0.2"/>
  <cols>
    <col min="2" max="6" width="19" customWidth="1"/>
    <col min="7" max="7" width="11" customWidth="1"/>
    <col min="8" max="8" width="10.5" customWidth="1"/>
  </cols>
  <sheetData>
    <row r="3" spans="2:12" ht="16" customHeight="1" x14ac:dyDescent="0.2">
      <c r="B3" s="35" t="s">
        <v>18</v>
      </c>
      <c r="C3" s="36"/>
      <c r="D3" s="36"/>
      <c r="E3" s="36"/>
      <c r="F3" s="36"/>
      <c r="G3" s="36"/>
      <c r="H3" s="36"/>
    </row>
    <row r="4" spans="2:12" ht="16" customHeight="1" x14ac:dyDescent="0.2">
      <c r="B4" s="37" t="s">
        <v>116</v>
      </c>
      <c r="C4" s="38"/>
      <c r="D4" s="38"/>
      <c r="E4" s="38"/>
      <c r="F4" s="38"/>
      <c r="G4" s="38"/>
      <c r="H4" s="38"/>
    </row>
    <row r="5" spans="2:12" ht="17" customHeight="1" x14ac:dyDescent="0.2">
      <c r="B5" s="37" t="s">
        <v>19</v>
      </c>
      <c r="C5" s="38"/>
      <c r="D5" s="38"/>
      <c r="E5" s="38"/>
      <c r="F5" s="38"/>
      <c r="G5" s="38"/>
      <c r="H5" s="38"/>
    </row>
    <row r="6" spans="2:12" ht="34" x14ac:dyDescent="0.2">
      <c r="B6" s="19" t="s">
        <v>14</v>
      </c>
      <c r="C6" s="7">
        <v>4</v>
      </c>
      <c r="D6" s="7">
        <v>3</v>
      </c>
      <c r="E6" s="7">
        <v>2</v>
      </c>
      <c r="F6" s="7">
        <v>1</v>
      </c>
      <c r="G6" s="7" t="s">
        <v>45</v>
      </c>
      <c r="H6" s="85" t="s">
        <v>46</v>
      </c>
      <c r="I6" s="85" t="s">
        <v>117</v>
      </c>
      <c r="J6" s="85" t="s">
        <v>118</v>
      </c>
      <c r="K6" s="86" t="s">
        <v>119</v>
      </c>
      <c r="L6" s="86" t="s">
        <v>120</v>
      </c>
    </row>
    <row r="7" spans="2:12" ht="82" customHeight="1" x14ac:dyDescent="0.2">
      <c r="B7" s="23" t="s">
        <v>20</v>
      </c>
      <c r="C7" s="18" t="s">
        <v>21</v>
      </c>
      <c r="D7" s="18" t="s">
        <v>22</v>
      </c>
      <c r="E7" s="18" t="s">
        <v>23</v>
      </c>
      <c r="F7" s="15" t="s">
        <v>38</v>
      </c>
      <c r="G7" s="20"/>
      <c r="H7" s="21"/>
      <c r="I7" s="1"/>
      <c r="J7" s="1"/>
      <c r="K7" s="1"/>
      <c r="L7" s="1"/>
    </row>
    <row r="8" spans="2:12" ht="79" customHeight="1" x14ac:dyDescent="0.2">
      <c r="B8" s="23" t="s">
        <v>24</v>
      </c>
      <c r="C8" s="15" t="s">
        <v>39</v>
      </c>
      <c r="D8" s="15" t="s">
        <v>41</v>
      </c>
      <c r="E8" s="15" t="s">
        <v>40</v>
      </c>
      <c r="F8" s="15" t="s">
        <v>25</v>
      </c>
      <c r="G8" s="20"/>
      <c r="H8" s="21"/>
      <c r="I8" s="1"/>
      <c r="J8" s="1"/>
      <c r="K8" s="1"/>
      <c r="L8" s="1"/>
    </row>
    <row r="9" spans="2:12" ht="65" customHeight="1" x14ac:dyDescent="0.2">
      <c r="B9" s="19" t="s">
        <v>26</v>
      </c>
      <c r="C9" s="15" t="s">
        <v>42</v>
      </c>
      <c r="D9" s="18" t="s">
        <v>27</v>
      </c>
      <c r="E9" s="18" t="s">
        <v>28</v>
      </c>
      <c r="F9" s="18" t="s">
        <v>29</v>
      </c>
      <c r="G9" s="20"/>
      <c r="H9" s="21"/>
      <c r="I9" s="1"/>
      <c r="J9" s="1"/>
      <c r="K9" s="1"/>
      <c r="L9" s="1"/>
    </row>
    <row r="10" spans="2:12" ht="105" customHeight="1" x14ac:dyDescent="0.2">
      <c r="B10" s="23" t="s">
        <v>30</v>
      </c>
      <c r="C10" s="15" t="s">
        <v>43</v>
      </c>
      <c r="D10" s="15" t="s">
        <v>31</v>
      </c>
      <c r="E10" s="15" t="s">
        <v>44</v>
      </c>
      <c r="F10" s="18" t="s">
        <v>32</v>
      </c>
      <c r="G10" s="20"/>
      <c r="H10" s="21"/>
      <c r="I10" s="1"/>
      <c r="J10" s="1"/>
      <c r="K10" s="1"/>
      <c r="L10" s="1"/>
    </row>
    <row r="11" spans="2:12" ht="53" customHeight="1" x14ac:dyDescent="0.2">
      <c r="B11" s="22" t="s">
        <v>33</v>
      </c>
      <c r="C11" s="18" t="s">
        <v>34</v>
      </c>
      <c r="D11" s="15" t="s">
        <v>35</v>
      </c>
      <c r="E11" s="18" t="s">
        <v>36</v>
      </c>
      <c r="F11" s="18" t="s">
        <v>37</v>
      </c>
      <c r="G11" s="20"/>
      <c r="H11" s="21"/>
      <c r="I11" s="1"/>
      <c r="J11" s="1"/>
      <c r="K11" s="1"/>
      <c r="L11" s="1"/>
    </row>
    <row r="12" spans="2:12" ht="35" customHeight="1" x14ac:dyDescent="0.2">
      <c r="B12" s="31" t="s">
        <v>47</v>
      </c>
      <c r="C12" s="31"/>
      <c r="D12" s="31"/>
      <c r="E12" s="31"/>
      <c r="F12" s="31"/>
      <c r="G12" s="20">
        <v>9</v>
      </c>
      <c r="H12" s="20">
        <v>9</v>
      </c>
      <c r="I12" s="20">
        <v>8.5</v>
      </c>
      <c r="J12" s="20">
        <v>8.4</v>
      </c>
      <c r="K12" s="20">
        <v>8</v>
      </c>
      <c r="L12" s="20">
        <v>9.1</v>
      </c>
    </row>
  </sheetData>
  <mergeCells count="4">
    <mergeCell ref="B3:H3"/>
    <mergeCell ref="B4:H4"/>
    <mergeCell ref="B5:H5"/>
    <mergeCell ref="B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Điểm GPA</vt:lpstr>
      <vt:lpstr>Phiếu 1.2.</vt:lpstr>
      <vt:lpstr>Điểm quá trình GPA CLO</vt:lpstr>
      <vt:lpstr>Bài Thảo luận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Giang An</dc:creator>
  <cp:lastModifiedBy>Admin</cp:lastModifiedBy>
  <dcterms:created xsi:type="dcterms:W3CDTF">2025-06-20T07:19:00Z</dcterms:created>
  <dcterms:modified xsi:type="dcterms:W3CDTF">2025-10-06T07:05:46Z</dcterms:modified>
</cp:coreProperties>
</file>