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F:\KHOA SINH HỌC\KẾ HOẠCH NĂM HỌC\"/>
    </mc:Choice>
  </mc:AlternateContent>
  <xr:revisionPtr revIDLastSave="0" documentId="13_ncr:1_{595C3CA1-1E73-4580-B419-8DEBA50CBB5F}" xr6:coauthVersionLast="47" xr6:coauthVersionMax="47" xr10:uidLastSave="{00000000-0000-0000-0000-000000000000}"/>
  <bookViews>
    <workbookView xWindow="-120" yWindow="-120" windowWidth="20730" windowHeight="11760" xr2:uid="{00000000-000D-0000-FFFF-FFFF00000000}"/>
  </bookViews>
  <sheets>
    <sheet name="Biểu 2a - ĐH - Sinh" sheetId="11" r:id="rId1"/>
    <sheet name="Bieu 2b - SĐH-Sinh" sheetId="24" r:id="rId2"/>
    <sheet name="Biểu 7 - Kế hoạch xuất bản" sheetId="38" r:id="rId3"/>
    <sheet name="Bieu 10 Ke hoach can bo" sheetId="41" r:id="rId4"/>
    <sheet name="Bieu 12a-ke hoach NCKH" sheetId="44" r:id="rId5"/>
    <sheet name="Bieu 12b Ke hoach cong bo" sheetId="4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45" l="1"/>
  <c r="P11" i="45"/>
  <c r="R10" i="45"/>
  <c r="P10" i="45"/>
  <c r="R9" i="45"/>
  <c r="P9" i="45"/>
  <c r="R8" i="45"/>
  <c r="P8" i="45"/>
  <c r="R7" i="45"/>
  <c r="P7" i="45"/>
  <c r="D166" i="44"/>
  <c r="D165" i="44"/>
  <c r="L164" i="44"/>
  <c r="G164" i="44"/>
  <c r="G163" i="44" s="1"/>
  <c r="L163" i="44"/>
  <c r="H163" i="44"/>
  <c r="F163" i="44"/>
  <c r="E163" i="44"/>
  <c r="D162" i="44"/>
  <c r="D161" i="44"/>
  <c r="D160" i="44"/>
  <c r="D159" i="44"/>
  <c r="D158" i="44"/>
  <c r="D157" i="44"/>
  <c r="D156" i="44"/>
  <c r="D155" i="44"/>
  <c r="D154" i="44"/>
  <c r="D153" i="44"/>
  <c r="D152" i="44"/>
  <c r="D151" i="44"/>
  <c r="D150" i="44"/>
  <c r="D149" i="44"/>
  <c r="D148" i="44"/>
  <c r="D147" i="44"/>
  <c r="D146" i="44"/>
  <c r="D145" i="44"/>
  <c r="D144" i="44"/>
  <c r="D143" i="44"/>
  <c r="D142" i="44"/>
  <c r="D141" i="44"/>
  <c r="D140" i="44"/>
  <c r="D139" i="44"/>
  <c r="D138" i="44"/>
  <c r="D137" i="44"/>
  <c r="D136" i="44"/>
  <c r="D135" i="44"/>
  <c r="D134" i="44"/>
  <c r="D133" i="44"/>
  <c r="D132" i="44"/>
  <c r="D131" i="44"/>
  <c r="D130" i="44"/>
  <c r="D129" i="44"/>
  <c r="D128" i="44"/>
  <c r="D127" i="44"/>
  <c r="D126" i="44"/>
  <c r="D125" i="44"/>
  <c r="D124" i="44"/>
  <c r="D123" i="44"/>
  <c r="D122" i="44"/>
  <c r="D121" i="44"/>
  <c r="D120" i="44"/>
  <c r="D119" i="44"/>
  <c r="D118" i="44"/>
  <c r="D117" i="44"/>
  <c r="D116" i="44"/>
  <c r="D115" i="44"/>
  <c r="D114" i="44"/>
  <c r="D113" i="44"/>
  <c r="D112" i="44"/>
  <c r="M111" i="44"/>
  <c r="L111" i="44"/>
  <c r="K111" i="44"/>
  <c r="J111" i="44"/>
  <c r="G111" i="44"/>
  <c r="F111" i="44"/>
  <c r="E111" i="44"/>
  <c r="K109" i="44"/>
  <c r="D109" i="44"/>
  <c r="D108" i="44"/>
  <c r="D107" i="44"/>
  <c r="D106" i="44"/>
  <c r="D105" i="44"/>
  <c r="D104" i="44"/>
  <c r="D103" i="44"/>
  <c r="K102" i="44"/>
  <c r="H102" i="44"/>
  <c r="G102" i="44"/>
  <c r="F102" i="44"/>
  <c r="E102" i="44"/>
  <c r="D101" i="44"/>
  <c r="D100" i="44"/>
  <c r="D99" i="44"/>
  <c r="D98" i="44"/>
  <c r="M97" i="44"/>
  <c r="L97" i="44"/>
  <c r="K97" i="44"/>
  <c r="J97" i="44"/>
  <c r="H97" i="44"/>
  <c r="G97" i="44"/>
  <c r="F97" i="44"/>
  <c r="E97" i="44"/>
  <c r="D97" i="44"/>
  <c r="D96" i="44"/>
  <c r="D95" i="44"/>
  <c r="D94" i="44"/>
  <c r="D93" i="44"/>
  <c r="D92" i="44"/>
  <c r="D91" i="44"/>
  <c r="D90" i="44"/>
  <c r="D89" i="44"/>
  <c r="D81" i="44" s="1"/>
  <c r="D88" i="44"/>
  <c r="D87" i="44"/>
  <c r="D86" i="44"/>
  <c r="D85" i="44"/>
  <c r="D84" i="44"/>
  <c r="D83" i="44"/>
  <c r="D82" i="44"/>
  <c r="K81" i="44"/>
  <c r="J81" i="44"/>
  <c r="H81" i="44"/>
  <c r="G81" i="44"/>
  <c r="F81" i="44"/>
  <c r="E81" i="44"/>
  <c r="D80" i="44"/>
  <c r="D79" i="44"/>
  <c r="D78" i="44"/>
  <c r="D77" i="44"/>
  <c r="D76" i="44"/>
  <c r="D75" i="44"/>
  <c r="D74" i="44"/>
  <c r="D73" i="44"/>
  <c r="D72" i="44"/>
  <c r="D71" i="44"/>
  <c r="D70" i="44"/>
  <c r="D69" i="44"/>
  <c r="D68" i="44"/>
  <c r="D67" i="44"/>
  <c r="D66" i="44"/>
  <c r="D65" i="44"/>
  <c r="D64" i="44"/>
  <c r="D63" i="44"/>
  <c r="D62" i="44"/>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M31" i="44"/>
  <c r="M27" i="44" s="1"/>
  <c r="L31" i="44"/>
  <c r="L27" i="44" s="1"/>
  <c r="K31" i="44"/>
  <c r="J31" i="44"/>
  <c r="J27" i="44" s="1"/>
  <c r="G31" i="44"/>
  <c r="F31" i="44"/>
  <c r="E31" i="44"/>
  <c r="G28" i="44"/>
  <c r="G27" i="44" s="1"/>
  <c r="F28" i="44"/>
  <c r="F27" i="44" s="1"/>
  <c r="H27" i="44"/>
  <c r="D23" i="44"/>
  <c r="D22" i="44"/>
  <c r="D21" i="44"/>
  <c r="D20" i="44"/>
  <c r="D19" i="44"/>
  <c r="D18" i="44"/>
  <c r="D17" i="44"/>
  <c r="D16" i="44"/>
  <c r="D15" i="44"/>
  <c r="D14" i="44"/>
  <c r="M13" i="44"/>
  <c r="L13" i="44"/>
  <c r="L9" i="44" s="1"/>
  <c r="L168" i="44" s="1"/>
  <c r="K13" i="44"/>
  <c r="K9" i="44" s="1"/>
  <c r="J13" i="44"/>
  <c r="H13" i="44"/>
  <c r="H9" i="44" s="1"/>
  <c r="H168" i="44" s="1"/>
  <c r="G13" i="44"/>
  <c r="F13" i="44"/>
  <c r="E13" i="44"/>
  <c r="E9" i="44" s="1"/>
  <c r="M9" i="44"/>
  <c r="J9" i="44"/>
  <c r="G9" i="44"/>
  <c r="G168" i="44" s="1"/>
  <c r="F9" i="44"/>
  <c r="O122" i="41"/>
  <c r="N110" i="41"/>
  <c r="N104" i="41"/>
  <c r="Q81" i="41"/>
  <c r="L44" i="24"/>
  <c r="G44" i="24"/>
  <c r="I43" i="24"/>
  <c r="H43" i="24"/>
  <c r="K42" i="24"/>
  <c r="J42" i="24" s="1"/>
  <c r="I42" i="24"/>
  <c r="H42" i="24"/>
  <c r="K41" i="24"/>
  <c r="I41" i="24"/>
  <c r="H41" i="24"/>
  <c r="K40" i="24"/>
  <c r="J40" i="24"/>
  <c r="I40" i="24"/>
  <c r="H40" i="24"/>
  <c r="K39" i="24"/>
  <c r="J39" i="24" s="1"/>
  <c r="I39" i="24"/>
  <c r="H39" i="24"/>
  <c r="K38" i="24"/>
  <c r="J38" i="24"/>
  <c r="I38" i="24"/>
  <c r="H38" i="24"/>
  <c r="K37" i="24"/>
  <c r="J37" i="24" s="1"/>
  <c r="I37" i="24"/>
  <c r="H37" i="24"/>
  <c r="K36" i="24"/>
  <c r="J36" i="24"/>
  <c r="I36" i="24"/>
  <c r="H36" i="24"/>
  <c r="K35" i="24"/>
  <c r="J35" i="24" s="1"/>
  <c r="I35" i="24"/>
  <c r="H35" i="24"/>
  <c r="K34" i="24"/>
  <c r="J34" i="24"/>
  <c r="I34" i="24"/>
  <c r="H34" i="24"/>
  <c r="K33" i="24"/>
  <c r="J33" i="24" s="1"/>
  <c r="H33" i="24"/>
  <c r="F33" i="24"/>
  <c r="I33" i="24" s="1"/>
  <c r="F32" i="24"/>
  <c r="J31" i="24"/>
  <c r="I31" i="24"/>
  <c r="K31" i="24" s="1"/>
  <c r="H31" i="24"/>
  <c r="F31" i="24"/>
  <c r="I30" i="24"/>
  <c r="F30" i="24"/>
  <c r="H30" i="24" s="1"/>
  <c r="K29" i="24"/>
  <c r="J29" i="24" s="1"/>
  <c r="I29" i="24"/>
  <c r="F29" i="24"/>
  <c r="H29" i="24" s="1"/>
  <c r="G28" i="24"/>
  <c r="E28" i="24"/>
  <c r="D28" i="24"/>
  <c r="C28" i="24"/>
  <c r="J27" i="24"/>
  <c r="I27" i="24"/>
  <c r="K27" i="24" s="1"/>
  <c r="H27" i="24"/>
  <c r="H23" i="24" s="1"/>
  <c r="I26" i="24"/>
  <c r="H26" i="24"/>
  <c r="J25" i="24"/>
  <c r="I25" i="24"/>
  <c r="K25" i="24" s="1"/>
  <c r="H25" i="24"/>
  <c r="I24" i="24"/>
  <c r="I23" i="24" s="1"/>
  <c r="H24" i="24"/>
  <c r="K22" i="24"/>
  <c r="I22" i="24"/>
  <c r="H22" i="24"/>
  <c r="J21" i="24"/>
  <c r="I21" i="24"/>
  <c r="K21" i="24" s="1"/>
  <c r="H21" i="24"/>
  <c r="I20" i="24"/>
  <c r="H20" i="24"/>
  <c r="J19" i="24"/>
  <c r="I19" i="24"/>
  <c r="K19" i="24" s="1"/>
  <c r="H19" i="24"/>
  <c r="I18" i="24"/>
  <c r="H18" i="24"/>
  <c r="I17" i="24"/>
  <c r="K17" i="24" s="1"/>
  <c r="H17" i="24"/>
  <c r="I16" i="24"/>
  <c r="H16" i="24"/>
  <c r="I15" i="24"/>
  <c r="H15" i="24"/>
  <c r="G14" i="24"/>
  <c r="E14" i="24"/>
  <c r="C14" i="24"/>
  <c r="C13" i="24" s="1"/>
  <c r="C12" i="24" s="1"/>
  <c r="C11" i="24" s="1"/>
  <c r="G13" i="24"/>
  <c r="L12" i="24"/>
  <c r="G12" i="24"/>
  <c r="G11" i="24" s="1"/>
  <c r="L11" i="24"/>
  <c r="J51" i="11"/>
  <c r="I51" i="11"/>
  <c r="J50" i="11"/>
  <c r="I50" i="11"/>
  <c r="J49" i="11"/>
  <c r="I49" i="11"/>
  <c r="J48" i="11"/>
  <c r="J47" i="11" s="1"/>
  <c r="I48" i="11"/>
  <c r="I47" i="11" s="1"/>
  <c r="M47" i="11"/>
  <c r="L47" i="11"/>
  <c r="L39" i="11" s="1"/>
  <c r="L38" i="11" s="1"/>
  <c r="K47" i="11"/>
  <c r="E47" i="11"/>
  <c r="C47" i="11"/>
  <c r="J46" i="11"/>
  <c r="I46" i="11"/>
  <c r="J45" i="11"/>
  <c r="I45" i="11"/>
  <c r="J44" i="11"/>
  <c r="I44" i="11"/>
  <c r="J43" i="11"/>
  <c r="I43" i="11"/>
  <c r="I40" i="11" s="1"/>
  <c r="I39" i="11" s="1"/>
  <c r="J42" i="11"/>
  <c r="I42" i="11"/>
  <c r="J41" i="11"/>
  <c r="I41" i="11"/>
  <c r="M40" i="11"/>
  <c r="M39" i="11" s="1"/>
  <c r="M38" i="11" s="1"/>
  <c r="L40" i="11"/>
  <c r="K40" i="11"/>
  <c r="K39" i="11" s="1"/>
  <c r="K38" i="11" s="1"/>
  <c r="J40" i="11"/>
  <c r="E40" i="11"/>
  <c r="C40" i="11"/>
  <c r="C39" i="11" s="1"/>
  <c r="C38" i="11" s="1"/>
  <c r="J39" i="11"/>
  <c r="E39" i="11"/>
  <c r="E54" i="11" s="1"/>
  <c r="J37" i="11"/>
  <c r="K37" i="11" s="1"/>
  <c r="I37" i="11"/>
  <c r="K36" i="11"/>
  <c r="J36" i="11"/>
  <c r="I36" i="11"/>
  <c r="J35" i="11"/>
  <c r="K35" i="11" s="1"/>
  <c r="I35" i="11"/>
  <c r="K34" i="11"/>
  <c r="J34" i="11"/>
  <c r="I34" i="11"/>
  <c r="J33" i="11"/>
  <c r="K33" i="11" s="1"/>
  <c r="I33" i="11"/>
  <c r="K32" i="11"/>
  <c r="J32" i="11"/>
  <c r="I32" i="11"/>
  <c r="J31" i="11"/>
  <c r="K31" i="11" s="1"/>
  <c r="I31" i="11"/>
  <c r="J30" i="11"/>
  <c r="K30" i="11" s="1"/>
  <c r="I30" i="11"/>
  <c r="J29" i="11"/>
  <c r="K29" i="11" s="1"/>
  <c r="I29" i="11"/>
  <c r="K28" i="11"/>
  <c r="J28" i="11"/>
  <c r="I28" i="11"/>
  <c r="J27" i="11"/>
  <c r="K27" i="11" s="1"/>
  <c r="I27" i="11"/>
  <c r="K26" i="11"/>
  <c r="J26" i="11"/>
  <c r="I26" i="11"/>
  <c r="J25" i="11"/>
  <c r="I25" i="11"/>
  <c r="I24" i="11" s="1"/>
  <c r="L24" i="11"/>
  <c r="E24" i="11"/>
  <c r="C24" i="11"/>
  <c r="J23" i="11"/>
  <c r="K23" i="11" s="1"/>
  <c r="I23" i="11"/>
  <c r="J22" i="11"/>
  <c r="K22" i="11" s="1"/>
  <c r="I22" i="11"/>
  <c r="K21" i="11"/>
  <c r="J21" i="11"/>
  <c r="I21" i="11"/>
  <c r="J20" i="11"/>
  <c r="K20" i="11" s="1"/>
  <c r="I20" i="11"/>
  <c r="K19" i="11"/>
  <c r="J19" i="11"/>
  <c r="I19" i="11"/>
  <c r="J18" i="11"/>
  <c r="K18" i="11" s="1"/>
  <c r="I18" i="11"/>
  <c r="K17" i="11"/>
  <c r="J17" i="11"/>
  <c r="I17" i="11"/>
  <c r="J16" i="11"/>
  <c r="K16" i="11" s="1"/>
  <c r="I16" i="11"/>
  <c r="J15" i="11"/>
  <c r="J14" i="11" s="1"/>
  <c r="I15" i="11"/>
  <c r="I14" i="11" s="1"/>
  <c r="M14" i="11"/>
  <c r="L14" i="11"/>
  <c r="E14" i="11"/>
  <c r="E13" i="11" s="1"/>
  <c r="C14" i="11"/>
  <c r="M13" i="11"/>
  <c r="C13" i="11"/>
  <c r="M12" i="11"/>
  <c r="M11" i="11" s="1"/>
  <c r="H11" i="11"/>
  <c r="G11" i="11"/>
  <c r="D11" i="11"/>
  <c r="I54" i="11" l="1"/>
  <c r="I38" i="11"/>
  <c r="C53" i="11"/>
  <c r="C12" i="11"/>
  <c r="C11" i="11" s="1"/>
  <c r="C52" i="11" s="1"/>
  <c r="I13" i="11"/>
  <c r="C54" i="11"/>
  <c r="J16" i="24"/>
  <c r="K16" i="24"/>
  <c r="I32" i="24"/>
  <c r="H32" i="24"/>
  <c r="H28" i="24" s="1"/>
  <c r="J24" i="11"/>
  <c r="J13" i="11" s="1"/>
  <c r="K25" i="11"/>
  <c r="K24" i="11" s="1"/>
  <c r="K15" i="11"/>
  <c r="K14" i="11" s="1"/>
  <c r="J54" i="11"/>
  <c r="J38" i="11"/>
  <c r="E53" i="11"/>
  <c r="E12" i="11"/>
  <c r="L13" i="11"/>
  <c r="L12" i="11" s="1"/>
  <c r="L11" i="11" s="1"/>
  <c r="E38" i="11"/>
  <c r="D12" i="24"/>
  <c r="D11" i="24" s="1"/>
  <c r="D44" i="24"/>
  <c r="C44" i="24"/>
  <c r="J20" i="24"/>
  <c r="F28" i="24"/>
  <c r="K30" i="24"/>
  <c r="J30" i="24"/>
  <c r="J17" i="24"/>
  <c r="K20" i="24"/>
  <c r="J26" i="24"/>
  <c r="K26" i="24"/>
  <c r="H14" i="24"/>
  <c r="K27" i="44"/>
  <c r="K168" i="44" s="1"/>
  <c r="J14" i="24"/>
  <c r="J13" i="24" s="1"/>
  <c r="K15" i="24"/>
  <c r="J15" i="24" s="1"/>
  <c r="I14" i="24"/>
  <c r="K18" i="24"/>
  <c r="J18" i="24" s="1"/>
  <c r="J24" i="24"/>
  <c r="J23" i="24" s="1"/>
  <c r="K24" i="24"/>
  <c r="K23" i="24" s="1"/>
  <c r="I28" i="24"/>
  <c r="E28" i="44"/>
  <c r="D31" i="44"/>
  <c r="E44" i="24"/>
  <c r="E13" i="24"/>
  <c r="E12" i="24" s="1"/>
  <c r="E11" i="24" s="1"/>
  <c r="D13" i="44"/>
  <c r="D9" i="44" s="1"/>
  <c r="D102" i="44"/>
  <c r="J22" i="24"/>
  <c r="K43" i="24"/>
  <c r="J43" i="24" s="1"/>
  <c r="J41" i="24"/>
  <c r="D164" i="44"/>
  <c r="D163" i="44" s="1"/>
  <c r="F168" i="44"/>
  <c r="D111" i="44"/>
  <c r="J168" i="44"/>
  <c r="J12" i="11" l="1"/>
  <c r="J11" i="11" s="1"/>
  <c r="J52" i="11" s="1"/>
  <c r="J53" i="11"/>
  <c r="F12" i="24"/>
  <c r="F11" i="24" s="1"/>
  <c r="F44" i="24"/>
  <c r="I53" i="11"/>
  <c r="I12" i="11"/>
  <c r="I11" i="11" s="1"/>
  <c r="I52" i="11" s="1"/>
  <c r="E11" i="11"/>
  <c r="E52" i="11" s="1"/>
  <c r="K32" i="24"/>
  <c r="J32" i="24" s="1"/>
  <c r="I44" i="24"/>
  <c r="I13" i="24"/>
  <c r="I12" i="24" s="1"/>
  <c r="I11" i="24" s="1"/>
  <c r="K13" i="11"/>
  <c r="E27" i="44"/>
  <c r="E168" i="44" s="1"/>
  <c r="D28" i="44"/>
  <c r="D27" i="44" s="1"/>
  <c r="D168" i="44" s="1"/>
  <c r="K14" i="24"/>
  <c r="K13" i="24" s="1"/>
  <c r="H44" i="24"/>
  <c r="H13" i="24"/>
  <c r="H12" i="24" s="1"/>
  <c r="H11" i="24" s="1"/>
  <c r="K28" i="24" l="1"/>
  <c r="K12" i="24" s="1"/>
  <c r="K11" i="24" s="1"/>
  <c r="J28" i="24"/>
  <c r="J12" i="24" s="1"/>
  <c r="J11" i="24" s="1"/>
  <c r="K12" i="11"/>
  <c r="K11" i="11" s="1"/>
  <c r="K52" i="11" s="1"/>
  <c r="K53" i="11"/>
  <c r="K44" i="24"/>
  <c r="J4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25" authorId="0" shapeId="0" xr:uid="{00000000-0006-0000-1700-000001000000}">
      <text>
        <r>
          <rPr>
            <sz val="11"/>
            <color theme="1"/>
            <rFont val="Calibri"/>
            <scheme val="minor"/>
          </rPr>
          <t>======
ID#AAABB30o9O0
Windows User    (2023-12-05 15:25:43)
Chia làm 2 loại là Luận văn và Đồ án tốt nghiệp.
Luận văn 15TC, Đồ án có 6TC thực hành thực tế và 9TC đồ án. Phần này chiếm tỉ trọng 1/4 tổng số TC đào tạo Thạc sĩ</t>
        </r>
      </text>
    </comment>
    <comment ref="O26" authorId="0" shapeId="0" xr:uid="{00000000-0006-0000-1700-000002000000}">
      <text>
        <r>
          <rPr>
            <sz val="11"/>
            <color theme="1"/>
            <rFont val="Calibri"/>
            <scheme val="minor"/>
          </rPr>
          <t>======
ID#AAABB30o9OA
Windows User    (2023-12-05 15:25:43)
Chia làm 2 loại là Luận văn và Đồ án tốt nghiệp.
Luận văn 15TC, Đồ án có 6TC thực hành thực tế và 9TC đồ án. Phần này chiếm tỉ trọng 1/4 tổng số TC đào tạo Thạc sĩ</t>
        </r>
      </text>
    </comment>
    <comment ref="O27" authorId="0" shapeId="0" xr:uid="{00000000-0006-0000-1700-000003000000}">
      <text>
        <r>
          <rPr>
            <sz val="11"/>
            <color theme="1"/>
            <rFont val="Calibri"/>
            <scheme val="minor"/>
          </rPr>
          <t>======
ID#AAABB30o9Ow
Windows User    (2023-12-05 15:25:43)
Chia làm 2 loại là Luận văn và Đồ án tốt nghiệp.
Luận văn 15TC, Đồ án có 6TC thực hành thực tế và 9TC đồ án. Phần này chiếm tỉ trọng 1/4 tổng số TC đào tạo Thạc sĩ</t>
        </r>
      </text>
    </comment>
  </commentList>
</comments>
</file>

<file path=xl/sharedStrings.xml><?xml version="1.0" encoding="utf-8"?>
<sst xmlns="http://schemas.openxmlformats.org/spreadsheetml/2006/main" count="2196" uniqueCount="1041">
  <si>
    <t>TRƯỜNG ĐẠI HỌC VINH</t>
  </si>
  <si>
    <t>TRƯỜNG SƯ PHẠM</t>
  </si>
  <si>
    <t>Ghi chú</t>
  </si>
  <si>
    <t>Biểu 7</t>
  </si>
  <si>
    <t>TT</t>
  </si>
  <si>
    <t>A</t>
  </si>
  <si>
    <t>B</t>
  </si>
  <si>
    <t>C</t>
  </si>
  <si>
    <t>-</t>
  </si>
  <si>
    <t>Tuyển mới</t>
  </si>
  <si>
    <t>Tiến sĩ</t>
  </si>
  <si>
    <t>Thạc sĩ</t>
  </si>
  <si>
    <t>Giảng viên cao cấp</t>
  </si>
  <si>
    <t>Giảng viên chính</t>
  </si>
  <si>
    <t>X</t>
  </si>
  <si>
    <t>HIỆU TRƯỞNG</t>
  </si>
  <si>
    <t>STT</t>
  </si>
  <si>
    <t>SĐH</t>
  </si>
  <si>
    <t>I</t>
  </si>
  <si>
    <t>1.1</t>
  </si>
  <si>
    <t>a</t>
  </si>
  <si>
    <t>b</t>
  </si>
  <si>
    <t>1.2</t>
  </si>
  <si>
    <t>1.3</t>
  </si>
  <si>
    <t>1.4</t>
  </si>
  <si>
    <t>II</t>
  </si>
  <si>
    <t>III</t>
  </si>
  <si>
    <t>Số tiết giảng dạy quy chuẩn</t>
  </si>
  <si>
    <t>Đại học chính quy</t>
  </si>
  <si>
    <t>KẾ HOẠCH ĐÀO TẠO - GIẢNG DẠY BẬC ĐẠI HỌC NĂM 2024</t>
  </si>
  <si>
    <t>(Bảng này dùng để thống kê chi tiết học phần giảng dạy của học kỳ II năm học 2023-2024, học kỳ hè và học kỳ I năm học 2024-2025)</t>
  </si>
  <si>
    <t>(Mẫu dành cho các đơn vị đào tạo gồm: Đại học hệ chính quy và vừa làm vừa học)</t>
  </si>
  <si>
    <t xml:space="preserve">Đơn vị tính: </t>
  </si>
  <si>
    <t xml:space="preserve">Tên học phần hoặc chuyên đề; 
hướng dẫn luận văn, đồ án, luận án </t>
  </si>
  <si>
    <t>Số TC theo chương trình đào tạo</t>
  </si>
  <si>
    <t>Hệ số
môn học</t>
  </si>
  <si>
    <t>Số lớp lý thuyết dự kiến mở</t>
  </si>
  <si>
    <t>Số lớp Thực hành dự kiến mở (nếu có)</t>
  </si>
  <si>
    <t>Hệ số lớp đông / lớp ít nếu có</t>
  </si>
  <si>
    <t>Số lượng sinh viên</t>
  </si>
  <si>
    <t>Số lượt tín chỉ/HSSV dự kiến đảm nhiệm</t>
  </si>
  <si>
    <t>Tổng số giờ giảng dạy quy chuẩn kế hoạch đăng ký thực hiện</t>
  </si>
  <si>
    <t>Phòng Đào tạo, SĐH, TTGDTX thẩm định</t>
  </si>
  <si>
    <t>GV trong đơn vị đảm nhận</t>
  </si>
  <si>
    <t>GV khối HC Trường đảm nhận</t>
  </si>
  <si>
    <t>GV thỉnh giảng</t>
  </si>
  <si>
    <t>(1)</t>
  </si>
  <si>
    <t>(2)</t>
  </si>
  <si>
    <t>(3)</t>
  </si>
  <si>
    <t>(4)</t>
  </si>
  <si>
    <t>(5)</t>
  </si>
  <si>
    <t>(6)</t>
  </si>
  <si>
    <t>(7)</t>
  </si>
  <si>
    <t>(8)</t>
  </si>
  <si>
    <t>(9)</t>
  </si>
  <si>
    <t>(10)</t>
  </si>
  <si>
    <t>(11)</t>
  </si>
  <si>
    <t>(12)</t>
  </si>
  <si>
    <t>(8)'</t>
  </si>
  <si>
    <t>(9)'</t>
  </si>
  <si>
    <t>Công thức</t>
  </si>
  <si>
    <t>=(3)x(4)x(8)</t>
  </si>
  <si>
    <t>+ Dạy  lý thuyết = (3)*(5)*(7)*16,5;
+ Dạy học phần dự án Dự án = (3)*(5)*(7) *16,5* 1,3;
+ Dạy thực hành = (3)*(6)*15;
+ Thực tập ngoài SP = 2*(8);</t>
  </si>
  <si>
    <t>Khoa Toán</t>
  </si>
  <si>
    <t>Đào tạo chính quy</t>
  </si>
  <si>
    <t>Học kỳ 2 + Học kỳ Hè (2023-2024) (Từ tháng 1 đến tháng 8/2024)</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</si>
  <si>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</si>
  <si>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</si>
  <si>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</si>
  <si>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</si>
  <si>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</si>
  <si>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</si>
  <si>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</si>
  <si>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</si>
  <si>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</si>
  <si>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</si>
  <si>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</si>
  <si>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</si>
  <si>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</si>
  <si>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</si>
  <si>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</si>
  <si>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</si>
  <si>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</si>
  <si>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</si>
  <si>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</si>
  <si>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</si>
  <si>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</si>
  <si>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</si>
  <si>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</si>
  <si>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</si>
  <si>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</si>
  <si>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Đào tạo không chính quy (gồm cả trong, ngoài Trường)</t>
  </si>
  <si>
    <t>Đào tạo ĐH vừa làm vừa học</t>
  </si>
  <si>
    <t>HỌC kỳ 2 năm học 2023 - 2024</t>
  </si>
  <si>
    <t>b.1</t>
  </si>
  <si>
    <t>b.2</t>
  </si>
  <si>
    <t>b.3</t>
  </si>
  <si>
    <t>b.4</t>
  </si>
  <si>
    <t>HỌC kỳ 2 năm học 2023-2024</t>
  </si>
  <si>
    <t>CỘNG TỔNG TOÀN KHOA / HOẶC TOÀN ĐƠN VỊ</t>
  </si>
  <si>
    <t>Đào tạo chính quy (gồm cả trong và ngoài Trường)</t>
  </si>
  <si>
    <t>Đại học VLVH (gồm cả trong và ngoài Trường)</t>
  </si>
  <si>
    <t>Nghệ An, ngày      tháng 12 năm 2023</t>
  </si>
  <si>
    <t>Người lập biểu</t>
  </si>
  <si>
    <t>Trưởng đơn vị cấp 3</t>
  </si>
  <si>
    <t>HIỆU TRƯỜNG</t>
  </si>
  <si>
    <t>(Ghi rõ họ, tên và số điện thoại người lập)</t>
  </si>
  <si>
    <t>PGS.TS. Lưu Tiến Hưng</t>
  </si>
  <si>
    <t>Biểu số 2a -  Sinh học</t>
  </si>
  <si>
    <t>Khoa Sinh học</t>
  </si>
  <si>
    <t>Hóa sinh- Sinh học phân tử - BIO30004</t>
  </si>
  <si>
    <t>K64</t>
  </si>
  <si>
    <t>Sinh học đại cương - BIO21002</t>
  </si>
  <si>
    <t>Động vật học -BIO30002</t>
  </si>
  <si>
    <t>K63</t>
  </si>
  <si>
    <t>Thực vật học- BIO30010</t>
  </si>
  <si>
    <t>Thực tập thiên nhiên- BIO30006</t>
  </si>
  <si>
    <t>Di truyền - Tiến hóa -BIO31015</t>
  </si>
  <si>
    <t>K62</t>
  </si>
  <si>
    <t>Dự án sinh học ứng dụng-BIO30035</t>
  </si>
  <si>
    <t>Phát triển chương trình môn Sinh học và Dự án phương pháp dạy học Sinh học - BIO30022</t>
  </si>
  <si>
    <t>Sinh lý người và động vật - BIO30031</t>
  </si>
  <si>
    <r>
      <rPr>
        <sz val="10"/>
        <color theme="1"/>
        <rFont val="Times New Roman"/>
      </rPr>
      <t>H</t>
    </r>
    <r>
      <rPr>
        <b/>
        <sz val="10"/>
        <color theme="1"/>
        <rFont val="Times New Roman"/>
      </rPr>
      <t>ọc kỳ 1 (2024-2025) tức từ tháng 9 đến tháng 12/2024</t>
    </r>
  </si>
  <si>
    <t>Nhập môn sư phạm- PED20002</t>
  </si>
  <si>
    <t>K65</t>
  </si>
  <si>
    <t>Tế bào mô phôi - BIO30009</t>
  </si>
  <si>
    <t>Vi sinh học- BIO30028</t>
  </si>
  <si>
    <t>Công nghệ sinh học và ững dụng-BIO31011</t>
  </si>
  <si>
    <t>Giải phẫu người -BIO31001</t>
  </si>
  <si>
    <t>Lý luận và phương pháp dạy học Sinh học-BIO31020</t>
  </si>
  <si>
    <t xml:space="preserve">Sinh lý Thực vật-BIO30013 </t>
  </si>
  <si>
    <t xml:space="preserve">Kiểm tra đánh giá trong dạy 
học Sinh học- BIO30019 </t>
  </si>
  <si>
    <t>Đa dạng sinh học và bảo tồn- BIO31012</t>
  </si>
  <si>
    <t>Sinh thái học và môi trường-BIO31008</t>
  </si>
  <si>
    <t>Thực hành dạy học Sinh học-BIO31026</t>
  </si>
  <si>
    <t>Tự chọn 1</t>
  </si>
  <si>
    <t>Tự chọn 2</t>
  </si>
  <si>
    <t>Kiểm tra, đánh giá trong dạy học Sinh học</t>
  </si>
  <si>
    <t>Thực hành dạy học Sinh học</t>
  </si>
  <si>
    <t>Sinh thái học và môi trường</t>
  </si>
  <si>
    <t>Đa dạng sinh học và bảo tồn</t>
  </si>
  <si>
    <r>
      <rPr>
        <sz val="10"/>
        <color theme="1"/>
        <rFont val="Times New Roman"/>
      </rPr>
      <t>H</t>
    </r>
    <r>
      <rPr>
        <b/>
        <sz val="10"/>
        <color theme="1"/>
        <rFont val="Times New Roman"/>
      </rPr>
      <t>ọc kỳ 1 (2024-2025)</t>
    </r>
  </si>
  <si>
    <t>Tự chọn 3</t>
  </si>
  <si>
    <t>Thực tập cuối khóa</t>
  </si>
  <si>
    <t>Cơ sở ngành</t>
  </si>
  <si>
    <t>Chuyên ngành</t>
  </si>
  <si>
    <t xml:space="preserve">CỘNG TỔNG TOÀN KHOA </t>
  </si>
  <si>
    <t>Nguyễn Thị Việt (0943474688)</t>
  </si>
  <si>
    <t>TS. Lê Quang Vượng</t>
  </si>
  <si>
    <t>Hóa phân tích</t>
  </si>
  <si>
    <t>Hóa lý 1</t>
  </si>
  <si>
    <t>Khoa Ngữ văn</t>
  </si>
  <si>
    <t>Khoa Lịch sử</t>
  </si>
  <si>
    <t>Lý luận và phương pháp dạy học Địa lí</t>
  </si>
  <si>
    <t>PGS.TS. Nguyễn Thị Trang Thanh</t>
  </si>
  <si>
    <t>Kiểm tra, đánh giá trong môn Giáo dục kinh tế và pháp luật</t>
  </si>
  <si>
    <t>TS. Trần Cao Nguyên</t>
  </si>
  <si>
    <t>PGS.TS. Nguyễn Thái Sơn</t>
  </si>
  <si>
    <t>Khoa Tin học</t>
  </si>
  <si>
    <t>Ứng dụng ICT trong giáo dục</t>
  </si>
  <si>
    <t>Dạy học lập trình trong môi trường phổ thông</t>
  </si>
  <si>
    <t>TS. Trần Thị Kim Oanh</t>
  </si>
  <si>
    <t>Vệ sinh và phòng bệnh cho trẻ mầm non</t>
  </si>
  <si>
    <t>Kinh tế học giáo dục</t>
  </si>
  <si>
    <t>Giáo dục học</t>
  </si>
  <si>
    <t>Tâm lý học</t>
  </si>
  <si>
    <t>KẾ HOẠCH ĐÀO TẠO - GIẢNG DẠY BẬC SAU ĐẠI HỌC NĂM 2024</t>
  </si>
  <si>
    <t>(Mẫu dành cho các đơn vị đào tạo gồm: Cao học,  tiến sĩ)</t>
  </si>
  <si>
    <t>Số lớp TC dự kiến mở</t>
  </si>
  <si>
    <t>=(3)x(7)</t>
  </si>
  <si>
    <t>Khoa Toán học</t>
  </si>
  <si>
    <t>Hướng dẫn luận văn TN</t>
  </si>
  <si>
    <t>Hướng dẫn Luận án tiến sĩ</t>
  </si>
  <si>
    <t>Đào tạo cao học, Nghiên cứu sinh</t>
  </si>
  <si>
    <t>Giảng dạy Cao học</t>
  </si>
  <si>
    <t>x</t>
  </si>
  <si>
    <t>Hướng dẫn Luận văn, Đồ án, Luận án</t>
  </si>
  <si>
    <t>Thực hành đồ án</t>
  </si>
  <si>
    <t>Hướng dẫn đồ án TN</t>
  </si>
  <si>
    <t>2.2.</t>
  </si>
  <si>
    <t>Biểu số 2b -  Sinh</t>
  </si>
  <si>
    <t>+ Dạy  chuyên đề ThS = ((5)*34,75*1,5;
 + Dạy chuyên đề TS = (3)*(6)*16,5*2</t>
  </si>
  <si>
    <t>Sinh học phân tử tế bào</t>
  </si>
  <si>
    <t>Sinh học phát triển</t>
  </si>
  <si>
    <t xml:space="preserve"> Công nghệ sinh học</t>
  </si>
  <si>
    <t>Phương pháp luận NCKH</t>
  </si>
  <si>
    <t>TC1 (Môn cơ sở ngành Sinh học)</t>
  </si>
  <si>
    <t>TC2 (Môn cơ sở ngành Sinh học)</t>
  </si>
  <si>
    <t>TC3 (Môn cơ sở ngành Sinh học)</t>
  </si>
  <si>
    <t>TC4 (Môn cơ sở ngành Sinh học)</t>
  </si>
  <si>
    <r>
      <rPr>
        <sz val="10"/>
        <color rgb="FF0070C0"/>
        <rFont val="Times New Roman"/>
      </rPr>
      <t>H</t>
    </r>
    <r>
      <rPr>
        <b/>
        <sz val="10"/>
        <color rgb="FF0070C0"/>
        <rFont val="Times New Roman"/>
      </rPr>
      <t>ọc kỳ 1 (2024-2025)</t>
    </r>
  </si>
  <si>
    <t>Môn bắt buộc 1 (chuyên ngành Thực vật học)</t>
  </si>
  <si>
    <t>Môn bắt buộc 2 (chuyên ngành Thực vật học)</t>
  </si>
  <si>
    <t>Môn bắt buộc 3 (chuyên ngành Thực vật học)</t>
  </si>
  <si>
    <t>Môn tự chọn 1 (chuyên ngành Thực vật học)</t>
  </si>
  <si>
    <t>Môn tự chọn 2 (chuyên ngành Thực vật học)</t>
  </si>
  <si>
    <t>Môn bắt buộc 1 (chuyên ngành Sinh học thực nghiệm)</t>
  </si>
  <si>
    <t>Môn bắt buộc 2 (chuyên ngành Sinh học thực nghiệm)</t>
  </si>
  <si>
    <t>Môn bắt buộc 3 (chuyên ngành Sinh học thực nghiệm)</t>
  </si>
  <si>
    <t>Môn tự chọn 1 (chuyên ngành Sinh học thực nghiệm)</t>
  </si>
  <si>
    <t>Môn tự chọn 2 (chuyên ngành Sinh học thực nghiệm)</t>
  </si>
  <si>
    <t>Môn bắt buộc 1 (chuyên ngành LL&amp;PPDH Sinh học)</t>
  </si>
  <si>
    <t>Môn bắt buộc 2 (chuyên ngành LL&amp;PPDH Sinh học)</t>
  </si>
  <si>
    <t>Môn bắt buộc 3 (chuyên ngành LL&amp;PPDH Sinh học)</t>
  </si>
  <si>
    <t>Môn tự chọn 1 (chuyên ngành LL&amp;PPDH Sinh học)</t>
  </si>
  <si>
    <t>Môn tự chọn 2 (chuyên ngành LL&amp;PPDH Sinh học)</t>
  </si>
  <si>
    <t>Khoa Giáo dục Mầm non</t>
  </si>
  <si>
    <t>Khoa Giáo dục Tiểu học</t>
  </si>
  <si>
    <t>Chức danh</t>
  </si>
  <si>
    <t>Cộng</t>
  </si>
  <si>
    <t>Nguyễn Ngọc Bích</t>
  </si>
  <si>
    <t>GVC, TS</t>
  </si>
  <si>
    <t>Trợ lý đào tạo</t>
  </si>
  <si>
    <t>Nguyễn Duy Bình</t>
  </si>
  <si>
    <t>PGS, TS</t>
  </si>
  <si>
    <t>Nguyễn Thị Ngọc Diệp</t>
  </si>
  <si>
    <t>Trương Thị Dung</t>
  </si>
  <si>
    <t>Nguyễn Văn Đức</t>
  </si>
  <si>
    <t>Đinh Thanh Giang</t>
  </si>
  <si>
    <t>TS</t>
  </si>
  <si>
    <t>Dương Xuân Giáp</t>
  </si>
  <si>
    <t>Phó trưởng khoa</t>
  </si>
  <si>
    <t xml:space="preserve"> </t>
  </si>
  <si>
    <t>Nguyễn Thị Mỹ Hằng</t>
  </si>
  <si>
    <t>Thái Thị Hồng Lam</t>
  </si>
  <si>
    <t>Nguyễn Thị Hồng Loan</t>
  </si>
  <si>
    <t>Trưởng khoa</t>
  </si>
  <si>
    <t>Trần Anh Nghĩa</t>
  </si>
  <si>
    <t>Nguyễn Thành Quang</t>
  </si>
  <si>
    <t>Nguyễn Văn Quảng</t>
  </si>
  <si>
    <t>Đậu Hồng Quân</t>
  </si>
  <si>
    <t>ThS</t>
  </si>
  <si>
    <t>Vũ Thị Hồng Thanh</t>
  </si>
  <si>
    <t>Lê Văn Thành</t>
  </si>
  <si>
    <t>Nguyễn Thị Thế</t>
  </si>
  <si>
    <t>Nguyễn Thị Quỳnh Trang</t>
  </si>
  <si>
    <t>Võ Thị Hồng Vân</t>
  </si>
  <si>
    <t>Phó Trưởng Khoa</t>
  </si>
  <si>
    <t>Lê Văn Đoài</t>
  </si>
  <si>
    <t>Lê Văn Vinh</t>
  </si>
  <si>
    <t>Lê Đức Giang</t>
  </si>
  <si>
    <t>PGS.TS</t>
  </si>
  <si>
    <t>Phan Thị Hồng Tuyết</t>
  </si>
  <si>
    <t>Cao Cự Giác</t>
  </si>
  <si>
    <t>Đinh Thị Trường Giang</t>
  </si>
  <si>
    <t>Đậu Xuân Đức</t>
  </si>
  <si>
    <t>Nguyễn Hoàng Hào</t>
  </si>
  <si>
    <t>Đinh Thị Huyền Trang</t>
  </si>
  <si>
    <t>Trương Thị Bình Giang</t>
  </si>
  <si>
    <t>Nguyễn Thị Phương Thảo</t>
  </si>
  <si>
    <t>Nguyễn Đình Nhâm</t>
  </si>
  <si>
    <t>GV</t>
  </si>
  <si>
    <t>Lê Quang Vượng</t>
  </si>
  <si>
    <t>Nguyễn Thị Giang An</t>
  </si>
  <si>
    <t>Nguyễn Thị Thảo</t>
  </si>
  <si>
    <t>Đào Thị Minh Châu</t>
  </si>
  <si>
    <t>Ông Vĩnh An</t>
  </si>
  <si>
    <t>Hồ Anh Tuấn</t>
  </si>
  <si>
    <t>Lê Thị Hương</t>
  </si>
  <si>
    <t>Trần Huyền Trang</t>
  </si>
  <si>
    <t>Trần Thị Gái</t>
  </si>
  <si>
    <t>Nguyễn Thị Việt</t>
  </si>
  <si>
    <t>Nguyễn Bùi Hậu</t>
  </si>
  <si>
    <t>Phan Lê Na</t>
  </si>
  <si>
    <t>Nguyễn Công Nhật</t>
  </si>
  <si>
    <t>Lê Thanh Nga</t>
  </si>
  <si>
    <t>Lê Thị Sao Chi</t>
  </si>
  <si>
    <t>Biện Thị Quỳnh Nga</t>
  </si>
  <si>
    <t>Nguyễn Thị Thanh Hiếu</t>
  </si>
  <si>
    <t>Trần Thị Ly Na</t>
  </si>
  <si>
    <t>Nguyễn Thị Khánh Chi</t>
  </si>
  <si>
    <t>Nguyễn Thị Hoa Lê</t>
  </si>
  <si>
    <t>Ngô Thị Quỳnh Nga</t>
  </si>
  <si>
    <t>Nguyễn Thị Thanh Trâm</t>
  </si>
  <si>
    <t>Hồ Thị Vân Anh</t>
  </si>
  <si>
    <t>Nguyễn Thị Ngọc Hà</t>
  </si>
  <si>
    <t>Nguyễn Thị Hoài Thu</t>
  </si>
  <si>
    <t>Lưu Thị Trường Giang</t>
  </si>
  <si>
    <t>Đặng Hoàng Oanh</t>
  </si>
  <si>
    <t>Lê Thế Cường</t>
  </si>
  <si>
    <t>Nguyễn Văn Tuấn</t>
  </si>
  <si>
    <t>Phó Trưởng khoa</t>
  </si>
  <si>
    <t>Mai Phương Ngọc</t>
  </si>
  <si>
    <t>Trần Vũ Tài</t>
  </si>
  <si>
    <t>Nguyễn Thị Duyên</t>
  </si>
  <si>
    <t>Nguyễn Thị Hà</t>
  </si>
  <si>
    <t>Hoàng Thị Hải Yến</t>
  </si>
  <si>
    <t>Tôn Nữ Hải Yến</t>
  </si>
  <si>
    <t>Mai Thị Thanh Nga</t>
  </si>
  <si>
    <t>Dương Thị Thanh Hải</t>
  </si>
  <si>
    <t>Đặng Như Thường</t>
  </si>
  <si>
    <t>Phan Thị Cẩm Vân</t>
  </si>
  <si>
    <t>Lê Thị Nam An</t>
  </si>
  <si>
    <t>Bùi Thị Cần</t>
  </si>
  <si>
    <t>Nguyễn Thị Kim Chi</t>
  </si>
  <si>
    <t>CVHT</t>
  </si>
  <si>
    <t>Trần Cao Nguyên</t>
  </si>
  <si>
    <t>Nguyễn Thị Mỹ Hương</t>
  </si>
  <si>
    <t>Phạm Thị Hải Châu</t>
  </si>
  <si>
    <t>Phan Huy Hà</t>
  </si>
  <si>
    <t>Nguyễn Thị Thu Hạnh</t>
  </si>
  <si>
    <t>Nguyễn Thị Kỳ</t>
  </si>
  <si>
    <t>Trần Thị Thúy Nga</t>
  </si>
  <si>
    <t>Phan Thị Quỳnh Trang</t>
  </si>
  <si>
    <t>Võ Trọng Vinh</t>
  </si>
  <si>
    <t>Trần Thị Hoàng Yến</t>
  </si>
  <si>
    <t>Phan Thị Thúy Hằng</t>
  </si>
  <si>
    <t>Đặng Thị Lê Na</t>
  </si>
  <si>
    <t>Dương Thị Nga</t>
  </si>
  <si>
    <t>Chu Thị Hà Thanh</t>
  </si>
  <si>
    <t>Chu Thị Thủy An</t>
  </si>
  <si>
    <t>Nguyễn Thị Châu Giang</t>
  </si>
  <si>
    <t>Nguyễn Thị Phương Nhung (A)</t>
  </si>
  <si>
    <t>Nguyễn Thị Phương Nhung (B)</t>
  </si>
  <si>
    <t>Nguyễn Thị Thanh Giang</t>
  </si>
  <si>
    <t>Nguyễn Tiến Dũng (B)</t>
  </si>
  <si>
    <t>Phan Anh Tuấn</t>
  </si>
  <si>
    <t>Phan Hữu Tiệp</t>
  </si>
  <si>
    <t>CV</t>
  </si>
  <si>
    <t>Thái Mạnh Thủy</t>
  </si>
  <si>
    <t>Thái Thị Đào</t>
  </si>
  <si>
    <t>Nguyễn Thị Nga</t>
  </si>
  <si>
    <t>Hoàng Thị Hiền Lê</t>
  </si>
  <si>
    <t>Giảng viên</t>
  </si>
  <si>
    <t>Bùi Văn Hùng</t>
  </si>
  <si>
    <t>Nguyễn Trung Kiền</t>
  </si>
  <si>
    <t>Trần Hằng Ly</t>
  </si>
  <si>
    <t>Dương Thị Thanh Thanh</t>
  </si>
  <si>
    <t>Nguyễn Thị Hường</t>
  </si>
  <si>
    <t>ĐHCQ</t>
  </si>
  <si>
    <t>ĐH</t>
  </si>
  <si>
    <t>ĐHV</t>
  </si>
  <si>
    <t>Khoa Hóa học</t>
  </si>
  <si>
    <t>Khoa GDMN</t>
  </si>
  <si>
    <t>Tổng cộng:</t>
  </si>
  <si>
    <t>TTBDNVSP</t>
  </si>
  <si>
    <t>Số lượng</t>
  </si>
  <si>
    <t>Sinh học</t>
  </si>
  <si>
    <t>GDCT</t>
  </si>
  <si>
    <t>GDMN</t>
  </si>
  <si>
    <t>GDTH</t>
  </si>
  <si>
    <t xml:space="preserve">   TRƯỜNG ĐẠI HỌC VINH</t>
  </si>
  <si>
    <t>KẾ HOẠCH XUẤT BẢN GIÁO TRÌNH NĂM 2024</t>
  </si>
  <si>
    <t>Tên giáo trình đăng ký xuất bản</t>
  </si>
  <si>
    <t>Tên học phần tương ứng</t>
  </si>
  <si>
    <t>Hệ ĐT
ĐH/SĐH</t>
  </si>
  <si>
    <t>Mã HP</t>
  </si>
  <si>
    <t>Số TC</t>
  </si>
  <si>
    <t>Khoa/Bộ môn QLHP</t>
  </si>
  <si>
    <t>Chủ biên (chức danh, học vị)</t>
  </si>
  <si>
    <t xml:space="preserve">Các đồng tác giả </t>
  </si>
  <si>
    <r>
      <rPr>
        <b/>
        <sz val="12"/>
        <color rgb="FF000000"/>
        <rFont val="Times New Roman"/>
      </rPr>
      <t>Thời gian nộp bản thảo (</t>
    </r>
    <r>
      <rPr>
        <i/>
        <sz val="12"/>
        <color rgb="FF000000"/>
        <rFont val="Times New Roman"/>
      </rPr>
      <t>trước 30/6/2024)</t>
    </r>
  </si>
  <si>
    <t>Giáo trình Vi sinh vật học</t>
  </si>
  <si>
    <t>Vi sinh vật</t>
  </si>
  <si>
    <t>BIO30028</t>
  </si>
  <si>
    <t>TS. Trần Huyền Trang</t>
  </si>
  <si>
    <t>TS. Nguyễn Lê Ái Vĩnh</t>
  </si>
  <si>
    <t>Giáo trình Ngôn ngữ lập trình Python</t>
  </si>
  <si>
    <t>INF30096</t>
  </si>
  <si>
    <t>Tin học</t>
  </si>
  <si>
    <t>TS. Nguyễn Công Nhật</t>
  </si>
  <si>
    <t>TS. Trần Thị Kim Oanh
ThS. Trần Xuân Hào</t>
  </si>
  <si>
    <t>30/03/2024</t>
  </si>
  <si>
    <t>Giáo trình Ứng dụng ICT trong giáo dục</t>
  </si>
  <si>
    <t>INF20005</t>
  </si>
  <si>
    <t>ThS. Nguyễn Bùi Hậu</t>
  </si>
  <si>
    <t>6/2024</t>
  </si>
  <si>
    <t>Giáo trình Kiểm tra đánh giá phẩm chất và năng lực học sinh phổ thông môn Giáo dục kinh tế và pháp luật</t>
  </si>
  <si>
    <t>PLO30043</t>
  </si>
  <si>
    <t>ThS. Hoàng Thị Nga, ThS. Nguyễn Thị Kim Thi</t>
  </si>
  <si>
    <t>Giáo trình Hóa lý 1</t>
  </si>
  <si>
    <t>CHE31002</t>
  </si>
  <si>
    <t>Khoa Hóa</t>
  </si>
  <si>
    <t>PGS.TS. Nguyễn Xuân Dũng</t>
  </si>
  <si>
    <t>TS. Phan Thị Thùy</t>
  </si>
  <si>
    <t>30/6/2024</t>
  </si>
  <si>
    <t>Giáo trình Giải tích (Dành cho khối kỹ thuật)</t>
  </si>
  <si>
    <t>Giải tích</t>
  </si>
  <si>
    <t>MAT20006</t>
  </si>
  <si>
    <t>TS. Vũ Thị Hồng Thanh</t>
  </si>
  <si>
    <t>TS. Nguyễn Duy Bình, 
TS. Nguyễn Hữu Quang, 
TS. Hà Anh Tuấn (ĐHGT vận tải TP Hồ Chí Minh)</t>
  </si>
  <si>
    <t>30/5/2024</t>
  </si>
  <si>
    <t>Giáo trình Tiếng Việt nâng cao dành cho người nước ngoài, tập 1</t>
  </si>
  <si>
    <t xml:space="preserve">Ngoại ngữ 1 (Tiếng Việt dành cho SV nước ngoài) </t>
  </si>
  <si>
    <t>VIE10001</t>
  </si>
  <si>
    <t>Ngữ văn</t>
  </si>
  <si>
    <t>TS. Lê Thị Sao Chi; TS. Nguyễn Thị Khánh Chi</t>
  </si>
  <si>
    <t>TS. Trần Thị Ly Na; TS. Nguyễn Thị Hoa Lê; TS. Hồ Thị Vân Anh</t>
  </si>
  <si>
    <t>Giáo trình Vệ sinh và phòng bệnh cho trẻ mầm non</t>
  </si>
  <si>
    <t>EDU31057</t>
  </si>
  <si>
    <t>TS. Nguyễn Ngọc Hiền</t>
  </si>
  <si>
    <t>ThS. Nguyễn Thị Kỳ</t>
  </si>
  <si>
    <t>Giáo trình Tiếng Việt và phương pháp phát triển ngôn ngữ cho trẻ</t>
  </si>
  <si>
    <t>Tiếng Việt và Phương pháp phát triển ngôn ngữ cho trẻ</t>
  </si>
  <si>
    <t>EDU31041</t>
  </si>
  <si>
    <t>TS. Trần Thị Hoàng Yến</t>
  </si>
  <si>
    <t>ThS. Phan Thị Quỳnh Trang</t>
  </si>
  <si>
    <t>Giáo trình Tư vấn tâm lý học đường ở trường tiểu học</t>
  </si>
  <si>
    <t>Tư vấn tâm lý học đường ở trường tiểu học</t>
  </si>
  <si>
    <t>M.PRI.204</t>
  </si>
  <si>
    <t>3TC</t>
  </si>
  <si>
    <t>TS. Lê Thục Anh</t>
  </si>
  <si>
    <t>TS. Trần Hằng Ly</t>
  </si>
  <si>
    <t>Giáo trình Kinh tế học giáo dục</t>
  </si>
  <si>
    <t>QLKT.521</t>
  </si>
  <si>
    <t>TLGD</t>
  </si>
  <si>
    <t>TS. Bùi Văn Hùng</t>
  </si>
  <si>
    <t>PGS.TS Nguyễn Như An</t>
  </si>
  <si>
    <t>Giáo trình Lý luận và phương pháp dạy học Địa lí</t>
  </si>
  <si>
    <t>GE030009</t>
  </si>
  <si>
    <t>Địa lí</t>
  </si>
  <si>
    <t>TS. Nguyễn Thị Việt Hà</t>
  </si>
  <si>
    <t>TS. Võ Thị Vinh</t>
  </si>
  <si>
    <t>Giáo trình Đạo đức và phương pháp dạy học đạo đức</t>
  </si>
  <si>
    <t>Đạo đức và phương pháp dạy học đạo đức</t>
  </si>
  <si>
    <t>EDU30032</t>
  </si>
  <si>
    <t>TS. Nguyễn Thị Phương Nhung</t>
  </si>
  <si>
    <t>ThS. Thái Thị Đào, ThS. Phan Anh Tuấn</t>
  </si>
  <si>
    <t>Tổng cộng</t>
  </si>
  <si>
    <t>Danh sách này có …. giáo trình đăng ký xuất bản</t>
  </si>
  <si>
    <t>Nghệ An, ngày    tháng     năm 2023</t>
  </si>
  <si>
    <t>Người lập kế hoạch</t>
  </si>
  <si>
    <t>(Ghi rõ họ, tên, số điện thoại người lập)</t>
  </si>
  <si>
    <t>Trong nước</t>
  </si>
  <si>
    <t>Toán giải tích</t>
  </si>
  <si>
    <t>Sư phạm Tin học</t>
  </si>
  <si>
    <t>Khoa GDTH</t>
  </si>
  <si>
    <t>LL&amp;PPDH Sinh học</t>
  </si>
  <si>
    <t>Biểu số 10</t>
  </si>
  <si>
    <t>TCCB thẩm định lần 2</t>
  </si>
  <si>
    <t>KẾ HOẠCH TUYỂN DỤNG, ĐÀO TẠO, BỒI DƯỠNG, PHÁT TRIỂN ĐỘI NGŨ NĂM 2024</t>
  </si>
  <si>
    <t>Biểu dành cho tất cả các đơn vị trong toàn trường</t>
  </si>
  <si>
    <t>KẾ HOẠCH TUYỂN DỤNG, BỔ SUNG NGƯỜI LÀM VIỆC</t>
  </si>
  <si>
    <t>Đơn vị cấp 2</t>
  </si>
  <si>
    <t>Thực trạng đội ngũ hiện tại</t>
  </si>
  <si>
    <t>Đội ngũ theo yêu cầu, điều kiện đảm bảo chất lượng còn thiếu</t>
  </si>
  <si>
    <t>Đề xuất tuyển mới</t>
  </si>
  <si>
    <t>Số CB theo đề án vị trí việc làm</t>
  </si>
  <si>
    <t>Tổng số cán bộ hiện có</t>
  </si>
  <si>
    <t>Số lượng GS, PGS</t>
  </si>
  <si>
    <t>Số lượng TS</t>
  </si>
  <si>
    <t>Số lượng ThS</t>
  </si>
  <si>
    <t>Số lượng tuyển mới</t>
  </si>
  <si>
    <t>Trình độ</t>
  </si>
  <si>
    <t>Ngành/Chuyên ngành</t>
  </si>
  <si>
    <t>Tiêu chuẩn/Điều kiện khác</t>
  </si>
  <si>
    <t>THẨM ĐỊNH CỦA P. TCCB</t>
  </si>
  <si>
    <t>Các ngành đào tạo</t>
  </si>
  <si>
    <t>Sư phạm Sinh học</t>
  </si>
  <si>
    <t>4 PGS</t>
  </si>
  <si>
    <t>NCS/TS</t>
  </si>
  <si>
    <t>Sinh lý người và Động vật; LL&amp;PP DH bộ môn Sinh học</t>
  </si>
  <si>
    <t>Tuyển mới/ Luân chuyển</t>
  </si>
  <si>
    <t>Ý kiến của P. TCCB:
Bổ sung giải trình cụ thể điều kiện ĐBCL còn thiếu về nhân sự
Khoa Sinh học giải trình:
- Bộ môn Sinh lý người và động vật đảm nhận dạy nhiều học phần ở bậc Đại học và Sau đại học chuyên ngành Sinh học thực nghiệm, hiện chỉ có 01 người phụ trách dạy các môn liên quan (PGS. Nguyễn Thị Giang An)
- Bộ môn Lý luận và Phương pháp giảng dạy sinh học cũng đảm nhận nhiều học phần ở bậc Đại học và Sau đại học chuyên ngành Lý luận và Phương pháp dạy học bộ môn Sinh học. Mặc dù hiện tại có 2 giảng viên phụ trách nhưng PGS  Nguyễn Đình Nhâm sẽ nghỉ hưu từ 01/3. Vì vậy chỉ còn TS. Trần Thị Gái đảm nhận. Việc bổ sung cán bộ cần đúng lộ trình vì không phải nhận giảng viên về là có thể đứng lớp đầy đủ các học phần ngay được mà phải có sự chuyển giao dần dần từ các giảng viên có kinh nghiệm. Trân trọng./.</t>
  </si>
  <si>
    <t>Công nghệ thông tin/Khoa học máy tính/Sư phạm Tin học</t>
  </si>
  <si>
    <t>Trình độ: Thạc Sỹ trở lên
Hoặc có thể tạo nguồn từ sinh viên Xuất sắc, sinh viên Giỏi</t>
  </si>
  <si>
    <t>Kinh tế chính trị</t>
  </si>
  <si>
    <t>Ths trở lên</t>
  </si>
  <si>
    <t>KTCT</t>
  </si>
  <si>
    <t xml:space="preserve">Đúng chuyên ngành KTCT; </t>
  </si>
  <si>
    <t>Hóa học</t>
  </si>
  <si>
    <t>Tuyển dụng 01 TS và tạo nguồn 1 SV xuất sắc</t>
  </si>
  <si>
    <t>Hóa phân tích; Hóa hữu cơ</t>
  </si>
  <si>
    <t>1. Đề xuất Tuyển dụng 01 Tiến sĩ chuyên ngành Hóa hữu cơ, nguyên là thủ khoa đầu vào khóa 54, tốt nghiệp ĐH loại giỏi, sẽ bảo vệ luận án TS trong năm 2024 để bổ sung đội ngũ GV cơ hữu cho chuyên ngành Hóa hữu cơ trong đào tạo trình độ ThS và TS (Hiện tại chuyên ngành chỉ có  03 GV cơ hữu đúng ngành). 2. Đề xuất Tạo nguồn 01 SV thủ khoa khối A của tỉnh Nghệ An, thủ khoa đầu vào khóa 61 của Trường ĐHV (đạt 29,35 điểm), tốt nghiệp loại xuất sắc để bổ sung đội ngũ GV cho chuyên ngành Hóa phân tích (Hiện nay chỉ có 03 GV)</t>
  </si>
  <si>
    <t xml:space="preserve">Tuyển mới (02); điều chuyển (01)
Ý kiến của P. TCCB: 
Bổ sung giải trình cụ thể điều kiện ĐBCL còn thiếu về nhân sự  </t>
  </si>
  <si>
    <t>Đã sửa theo yêu cầu của P.TCCB</t>
  </si>
  <si>
    <t>01 GS/PGS về LL&amp;PPDH môn Toán</t>
  </si>
  <si>
    <t>ThS trở lên</t>
  </si>
  <si>
    <t>LL&amp;PPDH môn Toán
XS,TK&amp;TƯD
Toán giải tích
Đại số - Hình học</t>
  </si>
  <si>
    <t xml:space="preserve">- Tuyển mới: 01 GS/PGS LL&amp;PPDH môn Toán.
Đồng thời, đề nghị tuyển 01 CB cho ngành Xác suất và Thống kê (kế hoạch của năm 2023, hiện tại Trường chưa triển khai cho đợt 2 năm 2023)
</t>
  </si>
  <si>
    <t>Ngành GDMN (ĐH)</t>
  </si>
  <si>
    <t>Ngành GDH (GDMN) (Thạc sĩ)</t>
  </si>
  <si>
    <t>Tuyển mới: 01 TS; Điều chuyển: 01 PGS</t>
  </si>
  <si>
    <t>Bộ môn kinh tế chính trị</t>
  </si>
  <si>
    <t>Ngành Sư phạm Địa lí</t>
  </si>
  <si>
    <t>Ths</t>
  </si>
  <si>
    <t>Chuyên ngành Địa lí học</t>
  </si>
  <si>
    <r>
      <rPr>
        <b/>
        <sz val="13"/>
        <color theme="1"/>
        <rFont val="Times New Roman"/>
      </rPr>
      <t xml:space="preserve">Ý kiến P. TCCB: 
Bổ sung giải trình cụ thể điều kiện ĐBCL còn thiếu về nhân sự  
</t>
    </r>
    <r>
      <rPr>
        <b/>
        <sz val="13"/>
        <color rgb="FFFF0000"/>
        <rFont val="Times New Roman"/>
      </rPr>
      <t>(Bổ sung cho đội ngũ GV gần đến tuổi nghỉ hưu và để bồi dưỡng đội ngũ GV kế cận cho mã ngành Thạc sĩ địa lí học)</t>
    </r>
  </si>
  <si>
    <t>Ngành Tâm lý học giáo dục</t>
  </si>
  <si>
    <t>Lý luận và lịch sử GD
 hoặc Tâm lý học hoặc 
Tâm lý Giáo dục</t>
  </si>
  <si>
    <t>Ngành đào tạo Giáo dục Tiểu học</t>
  </si>
  <si>
    <t>Cử nhân hoặc ThS.</t>
  </si>
  <si>
    <t>Giáo dục tiểu học/ Y học</t>
  </si>
  <si>
    <t xml:space="preserve">Tuyển mới: 01 Trợ giảng về  các môn Phương pháp dạy học các môn học ở tiểu học, Rèn luyện NVSP tiểu học;  01 Trợ giảng về môn Giáo dục sức khỏe. </t>
  </si>
  <si>
    <t xml:space="preserve">Ngành Lý luận và PP DH bộ môn vật lí </t>
  </si>
  <si>
    <t xml:space="preserve">2 TS về LL và PPDHBM Vật lý </t>
  </si>
  <si>
    <t>LL và PPDH bộ môn Vật lý</t>
  </si>
  <si>
    <t>Theo quy định của nhà trường</t>
  </si>
  <si>
    <t>Sư phạm Ngữ văn</t>
  </si>
  <si>
    <t>Ngôn ngữ Việt Nam</t>
  </si>
  <si>
    <t>Sư phạm Lịch sử</t>
  </si>
  <si>
    <t>ThS/NCS</t>
  </si>
  <si>
    <t>Lý luận và PPDH môn Lịch sử
Lịch sử Việt Nam
Lịch sử thế giới</t>
  </si>
  <si>
    <t>Ngành địa lý học</t>
  </si>
  <si>
    <t>Bổ sung giải trình cụ thể điều kiện ĐBCL còn thiếu về nhân sự</t>
  </si>
  <si>
    <t>Trung tâm BDNVSP</t>
  </si>
  <si>
    <t>ThS/ĐH</t>
  </si>
  <si>
    <t>Chuyên viên</t>
  </si>
  <si>
    <t>KẾ HOẠCH NGHỈ HƯU, TINH GIẢN BIÊN CHẾ, KÉO DÀI THỜI GIAN CÔNG TÁC</t>
  </si>
  <si>
    <t>Họ và tên</t>
  </si>
  <si>
    <t>Ngày sinh</t>
  </si>
  <si>
    <t>Năm bắt đầu công tác</t>
  </si>
  <si>
    <t>Khoa/Bộ môn/Tổ</t>
  </si>
  <si>
    <t>Chuyên ngành
 đào tạo</t>
  </si>
  <si>
    <t>Chức vụ</t>
  </si>
  <si>
    <t>Thời gian nghỉ hưu /kéo dài</t>
  </si>
  <si>
    <t>Nam</t>
  </si>
  <si>
    <t>Nữ</t>
  </si>
  <si>
    <t>PPDH Sinh học</t>
  </si>
  <si>
    <t>giảng viên cao cấp</t>
  </si>
  <si>
    <t>PGS. TS</t>
  </si>
  <si>
    <t>Nghỉ hưu từ 01/03/2024</t>
  </si>
  <si>
    <t>Nghỉ hưu</t>
  </si>
  <si>
    <t>Tiến sỹ</t>
  </si>
  <si>
    <t>5/2024</t>
  </si>
  <si>
    <t>giảng viên</t>
  </si>
  <si>
    <t>Kéo dài</t>
  </si>
  <si>
    <t>đã sửa</t>
  </si>
  <si>
    <t>Cô Hường có QĐ kéo dài thời gian công tác đến tháng 5/2025; đề nghị điều chỉnh ghi chú sang "kéo dài"</t>
  </si>
  <si>
    <t>Toán học</t>
  </si>
  <si>
    <t>Hình học và Tôpô</t>
  </si>
  <si>
    <t>Nghỉ hưu từ 09/2024</t>
  </si>
  <si>
    <t>Lý thuyết xác suất và Thống kê Toán học</t>
  </si>
  <si>
    <t>GS,TS</t>
  </si>
  <si>
    <t>Kéo dài đến tháng 01 năm 2026</t>
  </si>
  <si>
    <t>Đại số và lý thuyết số</t>
  </si>
  <si>
    <t>Kéo dài đến năm 2025</t>
  </si>
  <si>
    <t>KẾ HOẠCH NGHỈ PHÉP, NGHỈ KHÔNG LƯƠNG, THAI SẢN</t>
  </si>
  <si>
    <t>Dân tộc</t>
  </si>
  <si>
    <t>Thời gian nghỉ</t>
  </si>
  <si>
    <t>Kinh</t>
  </si>
  <si>
    <t>Vi sinh</t>
  </si>
  <si>
    <t>Dự sinh 26/03/2024</t>
  </si>
  <si>
    <t>Thai sản</t>
  </si>
  <si>
    <t>17/9/2023 - 17/3/2024</t>
  </si>
  <si>
    <t>THỐNG KÊ CB NGHỈ SINH THIẾU. YÊU CẦU BỔ SUNG THÊM CB ĐANG NGHỈ SINH</t>
  </si>
  <si>
    <t>GVC</t>
  </si>
  <si>
    <t>XÓA NHỮNG DÒNG KHỒNG CÓ. CẦN CHUẨN CHỈNH TRONG BIỂU MẪU</t>
  </si>
  <si>
    <t>1/1/2024-29/2/2024</t>
  </si>
  <si>
    <t>Nghỉ không lương</t>
  </si>
  <si>
    <t>Đơn vị thống kê Nghỉ không lương còn thiếu:</t>
  </si>
  <si>
    <t>Nguyễn Thị Xuân Quỳnh</t>
  </si>
  <si>
    <t>Ngữ Văn</t>
  </si>
  <si>
    <t>LL&amp;PPDH</t>
  </si>
  <si>
    <t>Bí thư CB HV SV</t>
  </si>
  <si>
    <t>1/11/ 2023 - 1/5/2024</t>
  </si>
  <si>
    <t>Thiếu Xuân Quỳnh TS đến T5/2024</t>
  </si>
  <si>
    <t>Kế hoạch đào tạo</t>
  </si>
  <si>
    <t>Chưa điều chỉnh theo ý kiến thẩm định của Phòng TCCB</t>
  </si>
  <si>
    <t>Trình độ (TS, ThS)</t>
  </si>
  <si>
    <t>Chức danh (GS, PGS, GVCC, GVC…)</t>
  </si>
  <si>
    <t>Ngành/Chuyên ngành đang giảng dạy (Đánh dấu vào trình độ mà ngành đang đào tạo)</t>
  </si>
  <si>
    <t>Bậc đào tạo</t>
  </si>
  <si>
    <t>Nơi đào tạo (cụ thể tên Trường)</t>
  </si>
  <si>
    <t>Thời gian
(dự kiến từ năm … đến năm ...)</t>
  </si>
  <si>
    <t>Tình trạng đào tạo</t>
  </si>
  <si>
    <t xml:space="preserve">Kinh phí dự trù
</t>
  </si>
  <si>
    <t>Bổ sung các trường hợp đang đi học vào kế hoạch:
Dương Thị Mai Hoa, Đinh THị Huyền Trang, Nguyễn Thị Kim Thi, Nguyễn Thị Xuân Quỳnh, Nguyễn Trung Kiền, Phan Thị Nhuần</t>
  </si>
  <si>
    <t>Cử nhân</t>
  </si>
  <si>
    <t>Ngoài nước</t>
  </si>
  <si>
    <t>Đang đào tạo</t>
  </si>
  <si>
    <t>Dự kiến</t>
  </si>
  <si>
    <t>3TS, 3 ThS</t>
  </si>
  <si>
    <t>3 GVC, 3 GV</t>
  </si>
  <si>
    <t>LL&amp;PPDH bộ môn Tin học</t>
  </si>
  <si>
    <t>Trường ĐHSPHN</t>
  </si>
  <si>
    <t>2023-2025</t>
  </si>
  <si>
    <t>Giáo dục Chính trị</t>
  </si>
  <si>
    <t>1 PGS, 2 GV</t>
  </si>
  <si>
    <t>2.1</t>
  </si>
  <si>
    <t>Hồ Chí Minh học</t>
  </si>
  <si>
    <t>HVHCQG HCM</t>
  </si>
  <si>
    <t>2024 - 2027</t>
  </si>
  <si>
    <r>
      <rPr>
        <sz val="13"/>
        <color theme="1"/>
        <rFont val="Times New Roman"/>
      </rPr>
      <t xml:space="preserve">Dự kiến chứ không phải đang đào tạo </t>
    </r>
    <r>
      <rPr>
        <b/>
        <sz val="13"/>
        <color rgb="FFFF0000"/>
        <rFont val="Times New Roman"/>
      </rPr>
      <t>(Cô Chi chưa đi học!)</t>
    </r>
  </si>
  <si>
    <t>Sư phạm Địa lí</t>
  </si>
  <si>
    <r>
      <rPr>
        <sz val="13"/>
        <color theme="1"/>
        <rFont val="Times New Roman"/>
      </rPr>
      <t xml:space="preserve">Bổ sung bà Đặng Thị Lê Na đi học TS năm 2024 </t>
    </r>
    <r>
      <rPr>
        <b/>
        <sz val="13"/>
        <color rgb="FFFF0000"/>
        <rFont val="Times New Roman"/>
      </rPr>
      <t>(Không có trong kế hoạch của Khoa!)</t>
    </r>
  </si>
  <si>
    <t>Địa lí học</t>
  </si>
  <si>
    <t>2 ThS, 1 TS</t>
  </si>
  <si>
    <t>Phan Thị Minh Huyền</t>
  </si>
  <si>
    <t>Hóa vô cơ</t>
  </si>
  <si>
    <t>Viện hàn lâm KHCNVN</t>
  </si>
  <si>
    <t>2023- 27</t>
  </si>
  <si>
    <t>ĐA89</t>
  </si>
  <si>
    <t>LLPPGD Hóa học</t>
  </si>
  <si>
    <t>2024-28</t>
  </si>
  <si>
    <t>2018-2024</t>
  </si>
  <si>
    <t>Tự túc</t>
  </si>
  <si>
    <t>Tâm lý giáo dục</t>
  </si>
  <si>
    <t>4 ThS, 10 TS</t>
  </si>
  <si>
    <t>2 PGS</t>
  </si>
  <si>
    <t>Viện Khoa học và GD VN</t>
  </si>
  <si>
    <t>2023-2027</t>
  </si>
  <si>
    <t>1GS, 6PGS, 16TS, 1ThS</t>
  </si>
  <si>
    <t>Ba Lan</t>
  </si>
  <si>
    <t>15TS, 1ThS</t>
  </si>
  <si>
    <t>8GVC, 7GV</t>
  </si>
  <si>
    <t>2024 -2026</t>
  </si>
  <si>
    <t>Văn học Việt Nam</t>
  </si>
  <si>
    <t>2024 - 2026</t>
  </si>
  <si>
    <t>Lí luận văn học</t>
  </si>
  <si>
    <t>Giáo dục Mầm non</t>
  </si>
  <si>
    <t>3 TS, 8Ths, 1 CN</t>
  </si>
  <si>
    <t>3 GVC</t>
  </si>
  <si>
    <t>Quản lý Giáo dục</t>
  </si>
  <si>
    <t>Trường ĐHV</t>
  </si>
  <si>
    <t>2024 - 2028</t>
  </si>
  <si>
    <t>Y tế cộng đồng</t>
  </si>
  <si>
    <t>Trường ĐH Y Vinh</t>
  </si>
  <si>
    <t>CN</t>
  </si>
  <si>
    <t>Ngoại ngữ</t>
  </si>
  <si>
    <t>Trường ĐH Huế</t>
  </si>
  <si>
    <t>2023 - 2024</t>
  </si>
  <si>
    <t>KẾ HOẠCH ĐÀO TẠO LÝ LUẬN CHÍNH TRỊ</t>
  </si>
  <si>
    <t>Chức vụ hiện tại</t>
  </si>
  <si>
    <t>Chức danh lãnh đạo quản lý trong quy hoạch</t>
  </si>
  <si>
    <t>Trình độ lý luận chính trị</t>
  </si>
  <si>
    <t>Hình thức đào tạo</t>
  </si>
  <si>
    <t>Tập trung</t>
  </si>
  <si>
    <t>Không tập trung</t>
  </si>
  <si>
    <t>Dự kiến 2023</t>
  </si>
  <si>
    <t>Trung cấp LLCT</t>
  </si>
  <si>
    <t>PTK</t>
  </si>
  <si>
    <t>TK, PTK</t>
  </si>
  <si>
    <t>Sơ cấp</t>
  </si>
  <si>
    <t>2022-2024</t>
  </si>
  <si>
    <t>Bổ sung 4 người đang đi học TCLLCT từ năm 2023: Đặng Như Thường, Lê Văn Đoài, Lê Văn Vinh, Nguyễn Tiến Dũng</t>
  </si>
  <si>
    <t>2022 - 2023</t>
  </si>
  <si>
    <t>1.5</t>
  </si>
  <si>
    <t>1.6</t>
  </si>
  <si>
    <t>Nguyễn Thi Thu Hạnh</t>
  </si>
  <si>
    <t>Trung cấp</t>
  </si>
  <si>
    <t>1.7</t>
  </si>
  <si>
    <t>Trợ lý Đào tạo</t>
  </si>
  <si>
    <t>2024 - 2025</t>
  </si>
  <si>
    <t xml:space="preserve">          x</t>
  </si>
  <si>
    <t>1.8</t>
  </si>
  <si>
    <t>Chi ủy viên</t>
  </si>
  <si>
    <t>1.10</t>
  </si>
  <si>
    <t>Phan Anh Tuấn (0946811610)</t>
  </si>
  <si>
    <t>1/2024-12/2024</t>
  </si>
  <si>
    <t>1.11</t>
  </si>
  <si>
    <t>Nguyễn Tiến Dũng (0963414848)</t>
  </si>
  <si>
    <t>2/2023-4/2024</t>
  </si>
  <si>
    <t>1.12</t>
  </si>
  <si>
    <t>1.13</t>
  </si>
  <si>
    <t>1.14</t>
  </si>
  <si>
    <t>1.16</t>
  </si>
  <si>
    <t>1.17</t>
  </si>
  <si>
    <t>1.18</t>
  </si>
  <si>
    <t>1.19</t>
  </si>
  <si>
    <t>1.24</t>
  </si>
  <si>
    <t>Cao Cấp LLCT</t>
  </si>
  <si>
    <t>P.Trưởng khoa</t>
  </si>
  <si>
    <t>2.2</t>
  </si>
  <si>
    <t xml:space="preserve"> Nguyễn Văn Tuấn</t>
  </si>
  <si>
    <t xml:space="preserve"> Phó Trưởng khoa</t>
  </si>
  <si>
    <t xml:space="preserve"> Trưởng khoa</t>
  </si>
  <si>
    <t>2024-2025</t>
  </si>
  <si>
    <t>2.3</t>
  </si>
  <si>
    <t>2.4</t>
  </si>
  <si>
    <t>2.5</t>
  </si>
  <si>
    <r>
      <rPr>
        <b/>
        <sz val="13"/>
        <color theme="1"/>
        <rFont val="Times New Roman"/>
      </rPr>
      <t xml:space="preserve">KẾ HOẠCH BỒI DƯỠNG CÁN BỘ </t>
    </r>
    <r>
      <rPr>
        <sz val="13"/>
        <color theme="1"/>
        <rFont val="Times New Roman"/>
      </rPr>
      <t>(</t>
    </r>
    <r>
      <rPr>
        <i/>
        <sz val="13"/>
        <color theme="1"/>
        <rFont val="Times New Roman"/>
      </rPr>
      <t>bồi dưỡng chức danh nghề nghiệp, ngoại ngữ, tin học, chuyên môn nghiệp vụ, …..</t>
    </r>
    <r>
      <rPr>
        <sz val="13"/>
        <color theme="1"/>
        <rFont val="Times New Roman"/>
      </rPr>
      <t>)</t>
    </r>
  </si>
  <si>
    <t>Năm sinh</t>
  </si>
  <si>
    <t>Nội dung
 bồi dưỡng</t>
  </si>
  <si>
    <t>Thời lượng chương trình</t>
  </si>
  <si>
    <t>Nơi bồi dưỡng</t>
  </si>
  <si>
    <t xml:space="preserve">
Thời gian
</t>
  </si>
  <si>
    <t>Kinh phí
 dự trù</t>
  </si>
  <si>
    <t>Tại
ĐHV</t>
  </si>
  <si>
    <t>Tại ĐHV</t>
  </si>
  <si>
    <t>Theo đề án ngoại ngữ của trường ĐHV</t>
  </si>
  <si>
    <t>Đề nghị đơn vị rà soát bổ sung chỉ tiêu bồi dưỡng chức danh nghề nghiệp, bồi dưỡng QPAN đối tượng 3 (viên chức quản lý), đối tượng 4 (viên chức); bồi dưỡng chuyên môn, nghiệp vụ, tin học, ngoại ngữ...</t>
  </si>
  <si>
    <t>2 năm</t>
  </si>
  <si>
    <t>Đai học Huế</t>
  </si>
  <si>
    <t>Tự túc kinh phí</t>
  </si>
  <si>
    <t>Toàn ĐV có 17 CBLĐ chưa học QPAN ĐT 3, 35 CB chưa học QPAN ĐT 4</t>
  </si>
  <si>
    <t xml:space="preserve"> Trường Đại học Vinh</t>
  </si>
  <si>
    <t>Nguyễn Thị Châu Giang(0912414259</t>
  </si>
  <si>
    <t>GVCC</t>
  </si>
  <si>
    <t xml:space="preserve">
x</t>
  </si>
  <si>
    <t>KẾ HOẠCH THAM GIA HỘI NGHỊ, HỘI THẢO, TẬP HUẤN, THỰC TẬP SINH, HỢP TÁC KHOA HỌC</t>
  </si>
  <si>
    <t>Tiêu đề/Nội dung</t>
  </si>
  <si>
    <t>Thời lượng</t>
  </si>
  <si>
    <t>Nơi tổ chức</t>
  </si>
  <si>
    <t>Hội thảo/ tập huấn/ Hội nghị</t>
  </si>
  <si>
    <t>5 ngày</t>
  </si>
  <si>
    <t>ĐHV - CTP khoán ĐV Cấp 2</t>
  </si>
  <si>
    <t>15 ngày</t>
  </si>
  <si>
    <t>Lê Thị Thúy Hà</t>
  </si>
  <si>
    <t>1 ngày</t>
  </si>
  <si>
    <t>04/2024</t>
  </si>
  <si>
    <t>Tham dự hội thảo , hội nghị</t>
  </si>
  <si>
    <t>3 ngày</t>
  </si>
  <si>
    <t>3 ngayg</t>
  </si>
  <si>
    <t>Phan Thị Thùy</t>
  </si>
  <si>
    <t>Tham dự Hội thảo Toán học Miền Trung Tây Nguyên ở Nha Trang</t>
  </si>
  <si>
    <t>Tham dự Hội thảo DAHITO (Đại số - Hình học - Tôpô) ở Đà Lạt</t>
  </si>
  <si>
    <t>Tự túc theo kinh phí đề tài Nafosted</t>
  </si>
  <si>
    <t>Tham gia hội nghị khoa học giáo dục</t>
  </si>
  <si>
    <t>Tham dự Hội thảo do Viện Toán học tổ chức</t>
  </si>
  <si>
    <t>Tham dự hội thảo về Giáo dục học ở Hà Nội</t>
  </si>
  <si>
    <t>Tham dự Hội thảo Toán học Miền Trung Tây Nguyên ở Nha Trang;</t>
  </si>
  <si>
    <t>Tham dự Hội nghị Toán học Miền Trung-Tây Nguyên ở Nha Trang</t>
  </si>
  <si>
    <t>CT GDMN</t>
  </si>
  <si>
    <t>Bộ GD&amp;ĐT, Sở GD&amp;ĐT, trường ĐH</t>
  </si>
  <si>
    <t>10 ngày</t>
  </si>
  <si>
    <t xml:space="preserve">                 x</t>
  </si>
  <si>
    <t>Thái</t>
  </si>
  <si>
    <t>_x001F_x</t>
  </si>
  <si>
    <t>7-10 ngày</t>
  </si>
  <si>
    <t>Nguyễn Thanh Mỹ</t>
  </si>
  <si>
    <t>Hội thảo/Tập huấn/Hội nghị</t>
  </si>
  <si>
    <t>7-15 ngày</t>
  </si>
  <si>
    <t>Lê Thị Hồ Quang</t>
  </si>
  <si>
    <t>KẾ HOẠCH BỔ NHIỆM GS, PGS VÀ THAY ĐỔI CHỨC DANH NGHỀ NGHIỆP</t>
  </si>
  <si>
    <t>Ngành/chuyên ngành</t>
  </si>
  <si>
    <t>Chức danh hiện tại</t>
  </si>
  <si>
    <t>Chức danh đề nghị 
bổ nhiệm/thay đổi</t>
  </si>
  <si>
    <t xml:space="preserve">Năm </t>
  </si>
  <si>
    <t>Động vật học</t>
  </si>
  <si>
    <t>Sinh học/Sinh học thực nghiệm</t>
  </si>
  <si>
    <t>Đã được Hội đồng CDGS nhà nước công nhận PGS</t>
  </si>
  <si>
    <t>Sinh học/Thực vật học</t>
  </si>
  <si>
    <t xml:space="preserve">Nữ </t>
  </si>
  <si>
    <t>Triết học</t>
  </si>
  <si>
    <t>Lê Duy Linh</t>
  </si>
  <si>
    <t>CVC</t>
  </si>
  <si>
    <t>Trần Thị Vân Anh</t>
  </si>
  <si>
    <t>Giáo dục mầm non</t>
  </si>
  <si>
    <t>Giáo viên mầm non hạng 2</t>
  </si>
  <si>
    <t>Giáo dục học (GDTH)</t>
  </si>
  <si>
    <t>Nguyễn Thị Châu Giang (0912414359)</t>
  </si>
  <si>
    <t>LLPPGD Hóa</t>
  </si>
  <si>
    <t>PGS .GVCC</t>
  </si>
  <si>
    <t>GS</t>
  </si>
  <si>
    <t>GVCC, PGS</t>
  </si>
  <si>
    <t>PGS</t>
  </si>
  <si>
    <t>Thực vật học</t>
  </si>
  <si>
    <t>Đã làm hồ sơ năm 2023</t>
  </si>
  <si>
    <t>(Ghi rõ họ, tên và SĐT người lập)</t>
  </si>
  <si>
    <t>BỔ SUNG HỌ TÊN VÀ SĐT ĐỂ THẨM ĐỊNH LIÊN LẠC</t>
  </si>
  <si>
    <t xml:space="preserve">    TRƯỜNG ĐẠI HỌC VINH</t>
  </si>
  <si>
    <t>Biểu số 12a</t>
  </si>
  <si>
    <t>KẾ HOẠCH ĐĂNG KÝ NHIỆM VỤ NGHIÊN CỨU KHOA HỌC NĂM 2024</t>
  </si>
  <si>
    <t>(Biểu dùng cho các đơn vị có kế hoạch thực hiện các nhiệm vụ KHCN trong năm)</t>
  </si>
  <si>
    <t>ĐVT: nghìn đồng</t>
  </si>
  <si>
    <t>NHIỆM VỤ KHOA HỌC CÔNG NGHỆ</t>
  </si>
  <si>
    <t>Chủ trì đề tài, dự án</t>
  </si>
  <si>
    <t>Tổng Số kinh phí của năm lập kế hoạch, trong đó:</t>
  </si>
  <si>
    <t>Phòng Khoa học và Hợp tác quốc tế thẩm định</t>
  </si>
  <si>
    <t>Kinh phí ngân sách cấp</t>
  </si>
  <si>
    <t>Kinh phí từ quỹ trích lập thực hiện nhiệm vụ KHCN cấp Trường</t>
  </si>
  <si>
    <t>Kinh phí từ các tổ chức khác tài trợ  chuyển  về qua tài khoản Trường theo tính chất thu hộ, chi hộ</t>
  </si>
  <si>
    <t>Kinh phí do cá nhân tự chi trả</t>
  </si>
  <si>
    <t>(1)=2+3+4</t>
  </si>
  <si>
    <t>D</t>
  </si>
  <si>
    <t>ĐỀ TÀI CÓ SỬ DỤNG NGUỒN KINH PHÍ NGÂN SÁCH CẤP QUA GIAO DỰ TOÁN CỦA BỘ GIÁO DỤC VÀ ĐÀO TẠO</t>
  </si>
  <si>
    <t>Các đề tài, dự án cấp Nhà nước</t>
  </si>
  <si>
    <t>Không</t>
  </si>
  <si>
    <t>Các đề tài, dự án cấp Bộ</t>
  </si>
  <si>
    <t>Hình học của tập ảnh của ánh xạ bậc hai
Mã số: B2023-TDV-03
Thời gian thực hiện: 01/2023-12/2024</t>
  </si>
  <si>
    <t xml:space="preserve"> Nguyễn Hữu Quang</t>
  </si>
  <si>
    <t>Đang thực hiện</t>
  </si>
  <si>
    <t>ĐT bộ 2023</t>
  </si>
  <si>
    <t>Đánh giá ổn định và phương pháp chỉnh hóa cho một số bài toán ngược trong phương trình đạo hàm riêng
Mã số: B2024-TDV-12
Thời gian thực hiện: 01/2024-12/2025</t>
  </si>
  <si>
    <t>Đt bộ 2024</t>
  </si>
  <si>
    <t>Nghiên cứu xây dựng bộ tiêu chí văn hóa nhà trường  phổ thông</t>
  </si>
  <si>
    <t>Biện pháp nâng cao mức độ thích ứng với hoạt động học tập của học sinh dân tộc thiểu số vùng đặc biệt khó khăn ở các tỉnh Bắc Trung Bộ</t>
  </si>
  <si>
    <t>Nghiên cứu ảnh hưởng của một số yếu tố sinh thái đến sự sinh trưởng và phát triển của một số loài cây dược liệu và đề xuất các giải pháp phát triển chúng dưới tán rừng tự nhiên đang phục hồi sau khai thác ở một số tỉnh phía Bắc nước ta</t>
  </si>
  <si>
    <t>Nghiên cứu tổng hợp xúc tác dị hợp N-CeO2 UD cho phản ứng quang phân hủy các chất hữu cơ độc hại khó phân hủy trong môi trường nước bằng ánh sáng khả kiến (B2022-TDV 06)</t>
  </si>
  <si>
    <t>TS. Nguyễn Hoàng Hào</t>
  </si>
  <si>
    <t>DT bộ 2022, Gia hạn</t>
  </si>
  <si>
    <t>Phát triển năng lực thực hành thí nghiệm cho SV sư phạm  Hóa học theo tiếp cận CDIO (B2022-TDV-02)</t>
  </si>
  <si>
    <t>Nghiên cứu tổng hợp hệ vật liệu nano lai quang - từ trên nền chitosan định hướng ứng dụng xử lý chất hữu cơ khó phân hủy trong môi trường nước</t>
  </si>
  <si>
    <t>Nguyễn Xuân Dũng</t>
  </si>
  <si>
    <t>Nghiên cứu thiết kế các sợi tinh thể quang tử phi tuyến với các loại mạng khác nhau ứng dụng cho phát siêu liên tục</t>
  </si>
  <si>
    <t xml:space="preserve"> Chu Văn Lanh</t>
  </si>
  <si>
    <t>Nghiên cứu ảnh hưởng của tán sắc bậc cao và từ trường ngoài lên cách tử cảm ứng điện từ</t>
  </si>
  <si>
    <t>Hội thảo, hội nghị cấp Bộ</t>
  </si>
  <si>
    <t>NHIỆM VỤ KHOA HỌC CÔNG NGHỆ SỬ DỤNG NGUỒN KINH PHÍ TRƯỜNG ĐẠI HỌC VINH</t>
  </si>
  <si>
    <t>Đề tài cấp Bộ sử dụng nguồn kinh phí Trường</t>
  </si>
  <si>
    <t>Đề tài Nghiên cứu khoa học cấp Trường của Giảng viên</t>
  </si>
  <si>
    <t>Phát triển chương trình Đào tạo trình độ Thạc sỹ ngành Sinh học Thực nghiêm theo tiếp cận CDIO</t>
  </si>
  <si>
    <t>TS Nguyễn Thị Giang An</t>
  </si>
  <si>
    <t>Phát triển chương trình Đào tạo trình độ Thạc sỹ ngành Động vật học theo tiếp cận CDIO</t>
  </si>
  <si>
    <t>TS Hồ Anh Tuấn</t>
  </si>
  <si>
    <t>Phát triển chương trình Đào tạo trình độ Thạc sỹ ngành Thực vật học theo tiếp cận CDIO</t>
  </si>
  <si>
    <t>TS Mai Văn Chung</t>
  </si>
  <si>
    <t>Phát triển chương trình Đào tạo trình độ Thạc sỹ ngành LL và PPDH theo tiếp cận CDIO</t>
  </si>
  <si>
    <t>TS. Trần Thị Gái</t>
  </si>
  <si>
    <t>Phát triển chương trình Đào tạo trình độ Thạc sỹ ngành Địa lí học theo tiếp cận CDIO</t>
  </si>
  <si>
    <t>PGS.TS Nguyễn Thị Trang Thanh</t>
  </si>
  <si>
    <t>TS. Nguyễn Ngọc Bích</t>
  </si>
  <si>
    <t>Một số tính chất định tính của hệ động lực ngẫu nhiên</t>
  </si>
  <si>
    <t>TS. Nguyễn Thị Thế</t>
  </si>
  <si>
    <t>Đa dạng nấm linh chi tại vùng lõi khu dự trữ sinh quyển miền Tây Nghệ An</t>
  </si>
  <si>
    <t xml:space="preserve">Trần Huyền Trang </t>
  </si>
  <si>
    <t>Xây dựng một số học liệu số có tính tương tác phục vụ giảng dạy học phần Hóa sinh - Sinh học phân tử trong chương trình đào tạo cử nhân sư phạm sinh học</t>
  </si>
  <si>
    <t>Rà soát CTĐT ngành SPNV theo tiếp cận CDIO</t>
  </si>
  <si>
    <t>Phát triển chương trình Đào tạo trình độ Thạc sỹ ngành Văn học Việt Nam theo tiếp cận CDIO</t>
  </si>
  <si>
    <t>Phát triển chương trình Đào tạo trình độ Thạc sỹ ngành Ngôn ngữ Việt Nam theo tiếp cận CDIO</t>
  </si>
  <si>
    <t>Phát triển chương trình Đào tạo trình độ Thạc sỹ ngành Lí luận văn học theo tiếp cận CDIO</t>
  </si>
  <si>
    <t>Phát triển chương trình Đào tạo trình độ Thạc sỹ ngành Lí luận và phương pháp dạy học môn Ngữ văn theo tiếp cận CDIO</t>
  </si>
  <si>
    <t>Một số giải pháp nâng cao chất lượng dạy học Tiếng Việt cho người nuớc ngoài</t>
  </si>
  <si>
    <t xml:space="preserve"> Trần Thị Ly Na</t>
  </si>
  <si>
    <t>Đổi mới phương pháp dạy và học học phần Tổ chức hoạt động trải nghiệm, hướng nghiệp trong chương trình đào tạo ngành Giáo dục Chính trị, Trường Đạihọc Vinh (Đăng ký đề tài cấp Trường)</t>
  </si>
  <si>
    <t>Thiết kế mạch kiến thức Lịch sử thế giới trong Chương trình cử nhân sư phạm Lịch sử đáp ứng yêu cầu Chương trình giáo dục phổ thông 2018</t>
  </si>
  <si>
    <t>TS. Lê Thế Cường</t>
  </si>
  <si>
    <t>Thiết kế mạch kiến thức Lịch sử Việt Nam trong Chương trình cử nhân sư phạm Lịch sử đáp ứng yêu cầu Chương trình giáo dục phổ thông 2018</t>
  </si>
  <si>
    <t>TS Dương Thị Thanh Hải</t>
  </si>
  <si>
    <t>Tổng hợp các benzoxazole với xúc tác [Bmim]PF6 trong điều kiện không dung môi và hỗ trợ của vi sóng</t>
  </si>
  <si>
    <t xml:space="preserve">Phát triển chương trình đào tạo trình độ thạc sĩ ngành Hóa phân tích theo tiếp cận CDIO </t>
  </si>
  <si>
    <t xml:space="preserve">Phát triển chương trình đào tạo trình độ thạc sĩ ngành Hóa vô cơ  theo tiếp cận CDIO </t>
  </si>
  <si>
    <t xml:space="preserve">Phát triển chương trình đào tạo trình độ thạc sĩ ngành LLPPGD bọ môn Hóa học theo tiếp cận CDIO </t>
  </si>
  <si>
    <t>Nghiên cứu thành phần Hóa học và hoạt tính sinh học của tinh dầu chiết xuất từ một vài loài Ngải tiên (Hedychium) thuộc họ gừng tích hợp trong dạy học dự án</t>
  </si>
  <si>
    <t>Nghiên cứu đề xuất quy trình thiết kế chủ đề giáo dục STEM trong dạy học Tin học</t>
  </si>
  <si>
    <t>Tổ chức dạy học theo đồ án học phần Lý luận và phương pháp dạy học Tin học trong chương trình đào tạo cử nhân Sư phạm Tin học</t>
  </si>
  <si>
    <t>Nghiên cứu đổi mới nội dung, phương pháp giảng dạy và đánh giá học phần đồ án Phân tích và thiết kế thuật toán theo tiếp cận CDIO.</t>
  </si>
  <si>
    <t>ThS. Trần Xuân Hào</t>
  </si>
  <si>
    <t>Xây dựng hệ thống giao dịch chứng khoản ảo phục vụ cho việc thực hành của sinh viên Trường Kinh Tế</t>
  </si>
  <si>
    <t>Đề tài trọng điểm</t>
  </si>
  <si>
    <t>Phát triển năng lực số cho sinh viên ngành Giáo dục tiểu học thông qua dạy học đồ án học phần Giáo dục học tiểu học ở trường Sư phạm, Trường Đại học Vinh</t>
  </si>
  <si>
    <t>ThS. Nguyễn Trung Kiền</t>
  </si>
  <si>
    <t>Tổ chức dạy học theo đồ án học phần Truyền thông trong quản lý giáo dục trong chương trình đào tạo cử nhân Quản lý giáo dục</t>
  </si>
  <si>
    <t>Phát triển chương trình đào tạo trình độ thạc sĩ ngành Giáo dục học (Giáo dục Tiểu học) theo tiếp cận CDIO</t>
  </si>
  <si>
    <t>PGS. TS. Chu Thị Thủy An</t>
  </si>
  <si>
    <t>Phát triển chương trình đào tạo trình độ thạc sĩ ngành Giáo dục học (Giáo dục Mầm non) theo tiếp cận CDIO</t>
  </si>
  <si>
    <t xml:space="preserve">Nâng cao năng lực giáo viên trong tổ chức các hoạt động phát triển vận động cho trẻ mầm non phù hợp với bối cảnh địa phương                                                                                                                                                
</t>
  </si>
  <si>
    <t>Ths. Trần Thị Thúy Nga</t>
  </si>
  <si>
    <t>Tổ chức dạy học theo đồ án học phần Tâm lý học giáo dục tiểu học cho sinh viên ngành Giáo dục tiểu học</t>
  </si>
  <si>
    <t>Phát triển năng lực nghiên cứu khoa học cho sinh viên ngành Giáo dục tiểu học trong dạy học các học phần đồ án theo tiếp cận CDIO</t>
  </si>
  <si>
    <t>TS. Nguyễn Thị Quỳnh Anh</t>
  </si>
  <si>
    <t>Phát triển chương trình đào tạo trình độ thạc sĩ ngành Đại số và lý thuyết số theo tiếp cận CDIO</t>
  </si>
  <si>
    <t>PGS.TS. Nguyễn Thị Hồng Loan</t>
  </si>
  <si>
    <t>Phát triển chương trình đào tạo trình độ thạc sĩ ngành Toán giải tích theo tiếp cận CDIO</t>
  </si>
  <si>
    <t>PGS.TS. Nguyễn Văn Đức</t>
  </si>
  <si>
    <t>Phát triển chương trình đào tạo trình độ thạc sĩ ngành Lý thuyết xác suất và thống kê toán học theo tiếp cận CDIO</t>
  </si>
  <si>
    <t>PGS.TS. Lê Văn Thành</t>
  </si>
  <si>
    <t>Phát triển chương trình đào tạo trình độ thạc sĩ ngành Lý luận và phương pháp dạy học bộ môn Toán theo tiếp cận CDIO</t>
  </si>
  <si>
    <t>TS. Thái Thị Hồng Lam</t>
  </si>
  <si>
    <t>Phát triển chương trình Đào tạo trình độ Thạc sỹ ngành Lịch sử Việt Nam theo tiếp cận CDIO</t>
  </si>
  <si>
    <t>TS. Mai Phương Ngọc</t>
  </si>
  <si>
    <t>Phát triển chương trình đào tạo trình độ thạc sĩ ngành Địa lý học theo tiếp cận CDIO</t>
  </si>
  <si>
    <t>Phát triển chương trình Đào tạo trình độ Thạc sỹ ngành Lịch sử Thế giới theo tiếp cận CDIO</t>
  </si>
  <si>
    <t>TS.Nguyễn Văn Tuấn</t>
  </si>
  <si>
    <t>Nâng cao năng lực sư phạm cho đội ngũ giảng viên Trường Đại học Vinh (đề tài trọng điểm cấp trường)</t>
  </si>
  <si>
    <t>TS. Nguyễn Thanh Mỹ</t>
  </si>
  <si>
    <t>Phát triển chương trình đào tạo trình độ thạc sĩ ngành Lý luận và phương pháp dạy học giáo dục chính trị theo tiếp cận CDIO</t>
  </si>
  <si>
    <t>Phát triển chương trình đào tạo trình độ thạc sĩ ngành Lý luận
 và phương pháp dạy học Vật lý theo tiếp cận CDIO</t>
  </si>
  <si>
    <t>PGS.TS. Nguyễn Thị Nhị</t>
  </si>
  <si>
    <t xml:space="preserve">Phát triển chương trình đào tạo trình độ thạc sĩ ngành Quang 
học theo tiếp cận CDIO
</t>
  </si>
  <si>
    <t>PGS.TS. Chu Văn Lanh</t>
  </si>
  <si>
    <t>Đề tài NCKH cấp trường về đổi mới phương pháp dạy học giáo dục chính trị</t>
  </si>
  <si>
    <t>TS. Nguyễn Thị Hải Yến</t>
  </si>
  <si>
    <t xml:space="preserve"> Đề tài NCKH cấp trường về Triết học</t>
  </si>
  <si>
    <t>Đề tài NCKH cấp trường về Lịch sử Đảng Cộng sản Việt Nam</t>
  </si>
  <si>
    <t>Các công bố khoa học</t>
  </si>
  <si>
    <t>1</t>
  </si>
  <si>
    <t>Thực trạng chất lượng đào tạo giáo viên mầm non ở các trường/khoa đại học sư phạm theo tiếp cận AUN - QA</t>
  </si>
  <si>
    <t>2</t>
  </si>
  <si>
    <t>Giáo dục kỹ năng xã hội cho trẻ mầm non</t>
  </si>
  <si>
    <t>TS. Nguyễn Thị Thu Hạnh</t>
  </si>
  <si>
    <t>3</t>
  </si>
  <si>
    <t>Phát triển chương trình giáo dục mầm non Việt Nam trong xu thế đổi mới</t>
  </si>
  <si>
    <t>4</t>
  </si>
  <si>
    <t>Giáo dục kỹ năng sống qua trải nghiệm</t>
  </si>
  <si>
    <t>5</t>
  </si>
  <si>
    <t>Một số vấn đề về chất lượng đào tạo đào tạo giáo viên mầm non ở các trường/khoa đại học sư phạm theo tiếp cận AUN - QA</t>
  </si>
  <si>
    <t>6</t>
  </si>
  <si>
    <t>Giải pháp hỗ trợ giáo viên giáo dục  hoà nhập cho trẻ tự kỉ trong trường mầm non</t>
  </si>
  <si>
    <t>Ths. Dương Thị Nga</t>
  </si>
  <si>
    <t>7</t>
  </si>
  <si>
    <t>Quản lý can thiệp sớm và giáo dục trẻ khuyết tật trong trường mầm non hòa nhập</t>
  </si>
  <si>
    <t>8</t>
  </si>
  <si>
    <t>Giáo dục hoà nhập cho trẻ mầm non</t>
  </si>
  <si>
    <t>9</t>
  </si>
  <si>
    <t>Giáo dục steam cho trẻ mầm non</t>
  </si>
  <si>
    <t>10</t>
  </si>
  <si>
    <t>Rèn luyện kỹ năng tự phục vụ cho trẻ phổ tự kỷ theo phương pháp giáo dục Montessori</t>
  </si>
  <si>
    <t>11</t>
  </si>
  <si>
    <t>Thực trạng kỹ năng tự nhận thức trong kỹ năng cảm xúc xã hội của trẻ mẫu giáo 5 – 6 tuổi</t>
  </si>
  <si>
    <t>Ths. Phan Thị Thúy Hằng</t>
  </si>
  <si>
    <t>12</t>
  </si>
  <si>
    <t>Thực trạng năng lực quản lý hành vi trẻ của giáo viên mầm non cho trẻ có biểu hiện tăng động giảm chú ý</t>
  </si>
  <si>
    <t>Ths. Nguyễn Thị Kỳ</t>
  </si>
  <si>
    <t>13</t>
  </si>
  <si>
    <t>Hình thành biểu tượng toán cho trẻ 5-6 tuổi theo hướng tiếp cận môn Toán ở lớp 1</t>
  </si>
  <si>
    <t>TS. Phạm Thị Hải Châu</t>
  </si>
  <si>
    <t>14</t>
  </si>
  <si>
    <t>Thưởng bài báo quốc tế thuộc danh mục WoS/Scopus công bố năm 2023 của khoa Toán</t>
  </si>
  <si>
    <t>CB Khoa Toán</t>
  </si>
  <si>
    <t>Thưởng công bố QT2023</t>
  </si>
  <si>
    <t>15</t>
  </si>
  <si>
    <t>Thưởng 18 bài báo quốc tế thuộc danh mục WoS/Scopus công bố năm 2023 của khoa Vật lí</t>
  </si>
  <si>
    <t>CB Khoa Vật lí</t>
  </si>
  <si>
    <t>Các nhiệm vụ khoa học từ các nhóm nghiên cứu</t>
  </si>
  <si>
    <t>Đề xuất mới đề tài/nhiệm vụ nhóm nghiên cứu mạnh: "Một số vấn đề chọn lọc của toán học hiện đại" dự kiến công bố ít nhất 10 công trình khoa học trên các tạp chí thuộc danh mục WoS.</t>
  </si>
  <si>
    <t>Phục vụ nghiên cứu sâu cho Nhóm nghiên cứu Lịch sử Việt Nam, Lịch sử thế giới</t>
  </si>
  <si>
    <t>TS Mai Phương Ngọc; TS Nguyễn Văn Tuấn</t>
  </si>
  <si>
    <t>Mời giáo sư từ ĐH Torotori (Nhật Bản) trao đổi các hướng nghiên cứu về khoa học vùng và hợp tác với nhóm NC</t>
  </si>
  <si>
    <t>PGS.TS. Trần Thị Tuyến</t>
  </si>
  <si>
    <t>Mời đại diện nhóm nghiên cứu "Địa lý và nghiên cứu rủi ro thiên tai" (Khoa Địa lý và môi trường, Đại học Potsdam, Đức)</t>
  </si>
  <si>
    <t>Các hội nghị, hội thảo khoa học</t>
  </si>
  <si>
    <t>Hội thảo nâng cao năng lực giảng viên về phát triển chương trình giảng dạy, kiểm tra đánh giá các học phần đồ án, dự án theo CĐR</t>
  </si>
  <si>
    <t>Hội thảo khoa học quốc gia "Một số vấn đề hiện đại về nghiên cứu và giảng dạy Toán học" kỉ niệm 65 năm thành lập Khoa Toán học</t>
  </si>
  <si>
    <t>Hội thảo khoa học "Một số vấn đề văn học và ngôn ngữ" kỷ niệm 65 năm thành lập khoa Ngữ văn</t>
  </si>
  <si>
    <t>Hội thảo khoa học về nghiên cứu và giảng dạy Vật lý đáp ứng chương trình GDPT năm 2028.</t>
  </si>
  <si>
    <t>Khoa Vật lí</t>
  </si>
  <si>
    <t>Tổ chức hội thảo khoa học "Dạy học khoa học tự nhiên và Hóa học - Cơ hội và thách thức"</t>
  </si>
  <si>
    <t>Hội thảo khoa học "Phát triển năng lực giáo dục STEM cho sinh viên ngành Giáo dục Tiểu học đáp ứng yêu cầu đổi mới GDPT"</t>
  </si>
  <si>
    <t>2.6</t>
  </si>
  <si>
    <t>Các hoạt động KHCN khác</t>
  </si>
  <si>
    <t>2.7</t>
  </si>
  <si>
    <t>Đề tài Nghiên cứu khoa học cấp Trường của Người học</t>
  </si>
  <si>
    <t>Hội nghị Sinh viên NCKH Khoa Tin học</t>
  </si>
  <si>
    <t>Hội nghị sinh viên NCKH Khoa Giáo duc Tiểu học 2024</t>
  </si>
  <si>
    <t>Hội thảo NCKH của sinh viên khoa GDMN 2024</t>
  </si>
  <si>
    <t>Tổ chức các hoạt động với Vinschool về nghiên cứu khoa học, chia sẻ chuyên môn cho sinh viên và giảng viên</t>
  </si>
  <si>
    <t>Đề tài NCKH của SV ngành SP Sinh học,  theo môn học đồ án "Công nghệ Sinh học và ứng dụng" dạy K62 học kì 1 năm học 2023-2024</t>
  </si>
  <si>
    <t>Sinh viên K62 SP Sinh học</t>
  </si>
  <si>
    <t>Đề tài NCKH của SV ngành SP Sinh học,  theo môn học đồ án "Dự án sinh học ứng dụng" dạy K62 học kì 1 năm học 2023-2024</t>
  </si>
  <si>
    <t>Đề tài NCKH của SV ngành SP Sinh học, cho sinh dạy K62, k63, K64 hướng liên môn Động vật học và Thực vật học, năm học 2024-2025</t>
  </si>
  <si>
    <t>Sinh viên K62,K63, K64 SP Sinh học</t>
  </si>
  <si>
    <t>Đề tài NCKH của SV ngành SP Sinh học,  theo môn học đồ án "Công nghệ Sinh học và ứng dụng" dạy K63 học kì 1 năm học 2023-2024</t>
  </si>
  <si>
    <t>Sinh viên K63 SP Sinh học</t>
  </si>
  <si>
    <t>Đề tài NCKH của SV ngành SP Sinh học,  theo môn học đồ án "Sinh học phát triển và Dự án phương pháp dạy học Sinh học" dạy K62 học kì 2 năm học 2023-2024</t>
  </si>
  <si>
    <t>Đề tài nghiên cứu khoa học cấp Trường của nhóm SV : Một số biện pháp nâng cao chất lượng tổ chức phát triển vận động cho trẻ 3-4 tuổi phù hợp với bối cảnh địa phương tại Nghệ An</t>
  </si>
  <si>
    <t>Đề tài nghiên cứu khoa học cấp Trường của nhóm SV: Một số biện pháp phòng bệnh sâu răng sữa cho trẻ mầm non.</t>
  </si>
  <si>
    <t>Đề tài nghiên cứu khoa học cấp Trường của nhóm SV : Giáo dục vệ sinh an toàn thực phẩm cho trẻ mẫu giáo 5  - 6 tuổi</t>
  </si>
  <si>
    <t>Dạy học dự án: Văn học và Phương pháp tổ chức cho trẻ làm quen với TPVH; 10 nhóm mỗi nhóm có 5 SV</t>
  </si>
  <si>
    <t>Dạy học dự án: Vệ sinh và phòng bệnh cho trẻ mầm non; 5 nhóm mỗi nhóm 7 SV</t>
  </si>
  <si>
    <t>Dạy học dự án: Tổ chức hoạt động hình thành biểu tượng toán cho trẻ; 10 nhóm mỗi nhóm có 5 SV</t>
  </si>
  <si>
    <t xml:space="preserve">Đề tài NCKH của nhóm sinh viên ngành Sư phạm Lịch sử:  Hậu phương Thanh Hóa - Nghệ An - Hà Tĩnh trong Chiến dịch Điện Biên Phủ (1954) </t>
  </si>
  <si>
    <t>SV K62 - 63: Nguyễn Minh Hạnh; Hồ Sĩ Hùng, Nguyễn Sĩ Hùng, Lê Đức Minh</t>
  </si>
  <si>
    <t>HD: Dương THị Thanh Hải, Mai Thi Thanh Nga</t>
  </si>
  <si>
    <t>Sử dụng phần mềm Articulate Storyline thiết kế mô hình lớp học đảo ngược vận dụng giáo dục địa phương trong môn Hoạt động trải nghiệm lớp 4</t>
  </si>
  <si>
    <t>SV khóa 62 _GDTH</t>
  </si>
  <si>
    <t>HD: Thái Thị Đào</t>
  </si>
  <si>
    <t>Tổ chức dạy học Toán ở tiểu học theo định hướng giáo dục STEAM</t>
  </si>
  <si>
    <t>HD: Nguyễn Thị Châu Giang</t>
  </si>
  <si>
    <t>Ứng dụng công nghệ AR trong dạy học Lịch sử và Địa lí ở tiểu học</t>
  </si>
  <si>
    <t>SV khóa 61-62_GDTH</t>
  </si>
  <si>
    <t>HD: Phan Anh Tuấn</t>
  </si>
  <si>
    <t>Nghiên cứu vai trò của CNTT trong giáo dục STEM</t>
  </si>
  <si>
    <t>Sinh viên K63-K64 SP Tin học</t>
  </si>
  <si>
    <t>Nghiên cứu về thực trạng dạy học STEM trong môn Tin học tại một số trường THPT trên địa bàn thành phố Vinh</t>
  </si>
  <si>
    <t>Vận dụng phương pháp dạy học dự án vào môn Mĩ thuật
 cấp tiểu học theo định hướng phát triển năng lực học sinh</t>
  </si>
  <si>
    <t>HD: Thái Mạnh Thủy</t>
  </si>
  <si>
    <t>Nghiên cứu cấu trúc và một số hoạt tính sinh học của các hợp chất hữu cơ bằng phương pháp hóa học lượng tử</t>
  </si>
  <si>
    <t>Ngũ Thị Trà Giang - K61 SP Hóa học</t>
  </si>
  <si>
    <t>HD Phan Thị Thùy</t>
  </si>
  <si>
    <t>Nghiên cứu thành phần hóa học của tinh dầu một số cây thuốc ở Nghệ An</t>
  </si>
  <si>
    <t>Lê Văn Huỳnh - K62 SP Hóa học</t>
  </si>
  <si>
    <t>HD: Lê Đức Giang</t>
  </si>
  <si>
    <t>Nghiên cứu chế tạo ZnO trên nền Chitosan và ứng dụng</t>
  </si>
  <si>
    <t>Nguyễn Hoàng Phi</t>
  </si>
  <si>
    <t>HD: Phan Thị Minh Huyền</t>
  </si>
  <si>
    <t>Nghiên cứu chế tạo than hoạt tính từ vỏ hạt macca ứng dụng ứng dụng làm chất hấp phụ hiệu quả - SVK63</t>
  </si>
  <si>
    <t>Phan Đình Khánh Nguyên - K63SP Hóa</t>
  </si>
  <si>
    <t>HD Nguyễn Hoàng Hào</t>
  </si>
  <si>
    <t>Kinh phí hỗ trợ 04-05 nhóm SV tham gia xét giải thưởng SV NCKH cấp Trường</t>
  </si>
  <si>
    <t>HD: Dương Xuân Giáp
HD: Nguyễn Văn Đức
HD: Nguyễn Huy Chiêu
HD: Nguyễn Hữu Quang
HD: Lê Văn Thành</t>
  </si>
  <si>
    <t>Kinh phí hỗ trợ 04 nhóm SV NCKH</t>
  </si>
  <si>
    <t>HD: Chu Văn Lanh</t>
  </si>
  <si>
    <t>Hỗ trợ các đề tài NCKH của SV trong học phần dự án "Số học" dạy cho K63 SP Toán và SP Toán CLC</t>
  </si>
  <si>
    <t>109 SV SP Toán và 32 SV SP Toán CLC</t>
  </si>
  <si>
    <t>Hỗ trợ các đề tài NCKH của SV trong học phần dự án "Cơ sở lý thuyết thống kê" dạy cho K62 SP Toán</t>
  </si>
  <si>
    <t>270 SV SP Toán</t>
  </si>
  <si>
    <t>Hỗ trợ các đề tài NCKH của SV trong học phần dự án "Giải tích hàm (Functional Analysis)" dạy cho K62 SP Toán CLC</t>
  </si>
  <si>
    <t>51 SV SP Toán CLC</t>
  </si>
  <si>
    <t>Hỗ trợ các đề tài NCKH của SV trong học phần dự án "Phương pháp dạy học môn Toán và thực tế phổ thông" dạy cho K62 SP Toán và SP Toán CLC</t>
  </si>
  <si>
    <t>321 SV</t>
  </si>
  <si>
    <t>Hỗ trợ các đề tài NCKH của SV trong học phần dự án "Nhập môn ngành Sư phạm" dạy cho K65 SP Toán và SP Toán CLC</t>
  </si>
  <si>
    <t>125 SV</t>
  </si>
  <si>
    <t>Hỗ trợ các đề tài NCKH của SV trong học phần dự án "Cơ sở lý thuyết xác suất (Foundations of probability theory)" dạy cho K63 SP Toán CLC</t>
  </si>
  <si>
    <t>32 SV SP Toán CLC</t>
  </si>
  <si>
    <t>Hỗ trợ các đề tài NCKH của SV trong học phần dự án "Giải tích hàm" dạy cho K63 SP Toán</t>
  </si>
  <si>
    <t>109 SV SP Toán</t>
  </si>
  <si>
    <t>Đề tài NCKH của SV ngành QLGD theo môn học đồ án Truyền thông trong QLGD dạy K63 học kỳ 1 2023-2024 "Nhận thức của sinh viên ngành QLGD về truyền thông trong giáo dục"</t>
  </si>
  <si>
    <t xml:space="preserve">TS. Trần Hằng Ly
SV khóa 63 - QLGD
</t>
  </si>
  <si>
    <t>HD: TS. Trần Hằng Ly
19 SV</t>
  </si>
  <si>
    <t xml:space="preserve">Hỗ trợ các đề tài NCKH của SV trong học phần dự án "Cơ học" dạy cho K62 SPVật lí </t>
  </si>
  <si>
    <t>30 SV</t>
  </si>
  <si>
    <t xml:space="preserve">Hỗ trợ các đề tài NCKH của SV trong học phần dự án "Điện từ học " dạy cho K62 SPVật lí </t>
  </si>
  <si>
    <t xml:space="preserve">Hỗ trợ các đề tài NCKH của SV trong học phần dự án "Thí nghiệm vật lí phổ thông " dạy cho K62 SPVật lí </t>
  </si>
  <si>
    <t xml:space="preserve">Hỗ trợ các đề tài NCKH của SV trong học phần dự án "Phát triển chương trình vật lí và thực tế phổ thông " dạy cho K63 SPVật lí </t>
  </si>
  <si>
    <t>35 SV</t>
  </si>
  <si>
    <t xml:space="preserve">Hỗ trợ các đề tài NCKH của SV trong học phần dự án "Cơ học" dạy cho K64 SPVật lí </t>
  </si>
  <si>
    <t>28 SV</t>
  </si>
  <si>
    <t xml:space="preserve">Hỗ trợ các đề tài NCKH của SV trong học phần dự án "Điện từ học " dạy cho K64 SPVật lí </t>
  </si>
  <si>
    <t xml:space="preserve">Hỗ trợ các đề tài NCKH của SV trong học phần dự án "Thí nghiệm vật lí phổ thông " dạy cho K63 SPVật lí </t>
  </si>
  <si>
    <t xml:space="preserve">Hỗ trợ các đề tài NCKH của SV trong học phần dự án "Nhập môn sư phạm " dạy cho K65 SPVật lí </t>
  </si>
  <si>
    <t>20 SV</t>
  </si>
  <si>
    <t>Hỗ trợ các đề tài NCKH sinh viên trong học phần dự án
 Phương pháp dạy học Tự nhiên và Xã hội - 63 GDTH</t>
  </si>
  <si>
    <t>340 sv</t>
  </si>
  <si>
    <t>Hỗ trợ sinh viên trong học phần dự án Phương pháp dạy
 học Toán - 63 GDTH</t>
  </si>
  <si>
    <t>340 SV</t>
  </si>
  <si>
    <t>Hỗ trợ 3 nhóm SV khóa 62 khoa Địa lí thực hiện các dự án học tập tại trường phổ thông trong Học phần: Lí luận và PPDH</t>
  </si>
  <si>
    <t>Khoa Địa lí</t>
  </si>
  <si>
    <t>53SV</t>
  </si>
  <si>
    <t>Hỗ trợ 3 nhóm SV khóa 62 khoa Địa lí thực hiện các dự án học tập tại trường phổ thông trong Học phần: Phân tích CT, SGK</t>
  </si>
  <si>
    <t>53 SV</t>
  </si>
  <si>
    <t>Hỗ trợ 2 nhóm sinh viên Khoa Ngữ văn NCKH trong các học phần đồ án/dự án</t>
  </si>
  <si>
    <t>Hỗ trợ dự án học tập của SV: Nghiên cứu về tai biến thiên nhiên vùng Bắc Trung Bộ</t>
  </si>
  <si>
    <t>26SV</t>
  </si>
  <si>
    <t>Hỗ trợ dự án học tập của SV: Nghiên cứu về tác động của BĐKH đến HĐ SX vùng Bắc Trung Bộ</t>
  </si>
  <si>
    <t>27SV</t>
  </si>
  <si>
    <t>CÁC NHIỆM VỤ KHCH ĐƯỢC TỔ CHỨC KHÁC CẤP KINH PHÍ</t>
  </si>
  <si>
    <t>3.1</t>
  </si>
  <si>
    <t>Đề tài, dự án</t>
  </si>
  <si>
    <t>Đề tài Nafosted: Một số bài toán về xấp xỉ phân phối và ứng dụng. Mã số 101.03-2021.32
Thời gian thực hiện: 08/2023-08/2025</t>
  </si>
  <si>
    <t>Ứng dụng mô hình trí tuệ nhân tạo phục vụ đánh giá, dự báo trượt lở đất trong bối cảnh biến đổi khí hậu tại một số khu vực miền núi Nghệ An (Đề tài Khoa học cấp Tỉnh phê duyệt theo Hợp đồng Số 406/HĐ-SKHCN ngày 27/04/2023).</t>
  </si>
  <si>
    <t>3.2</t>
  </si>
  <si>
    <t>Hội thảo, hội nghị</t>
  </si>
  <si>
    <t>Tổng cộng = I+II+III</t>
  </si>
  <si>
    <t>Nghệ An, ngày ….. tháng ….. năm 2022</t>
  </si>
  <si>
    <t xml:space="preserve">  Đơn vị lập KH                                                                   Phòng KH&amp;HTQT                                                           HIỆU TRƯỞNG</t>
  </si>
  <si>
    <t>Biểu 12b - Kế hoạch công bố NCKH</t>
  </si>
  <si>
    <t>KẾ HOẠCH ĐĂNG KÝ VỀ CÔNG BỐ KHOA HỌC NĂM 2024</t>
  </si>
  <si>
    <t>Đơn vị đăng ký</t>
  </si>
  <si>
    <t>Hóa</t>
  </si>
  <si>
    <t>Toán</t>
  </si>
  <si>
    <t>Văn</t>
  </si>
  <si>
    <t>TL-GD</t>
  </si>
  <si>
    <t>Sinh</t>
  </si>
  <si>
    <t>Lịch sử</t>
  </si>
  <si>
    <t>Vật lí</t>
  </si>
  <si>
    <t>Tin</t>
  </si>
  <si>
    <t>Tổng hợp số lượng</t>
  </si>
  <si>
    <t>Tổng đơn vị xây dựng</t>
  </si>
  <si>
    <t>Số lượng công bố trên WoS</t>
  </si>
  <si>
    <t>tối thiểu, tính theo định suất năm 2024</t>
  </si>
  <si>
    <t>Số lượng công bố trên Scopus</t>
  </si>
  <si>
    <t>Số lượng công bố trên tạp chí khoa học, kỷ yếu hội nghị, hội thảo quốc tế khác</t>
  </si>
  <si>
    <t>Số lượng công bố trên các tạp chí khoa học trong nước</t>
  </si>
  <si>
    <t>̀4</t>
  </si>
  <si>
    <t>Số lượng công bố trên các kỷ yếu hội nghị, hội thảo trong nước</t>
  </si>
  <si>
    <t>ĐƠN VỊ LẬP</t>
  </si>
  <si>
    <t>ĐƠN VỊ THẨM ĐỊNH</t>
  </si>
  <si>
    <r>
      <t xml:space="preserve">Bồi dưỡng năng lực nghề nghiệp cho sinh viên ngành sư phạm toán học thông qua dạy học học phần </t>
    </r>
    <r>
      <rPr>
        <i/>
        <sz val="11"/>
        <color theme="1"/>
        <rFont val="Times New Roman"/>
        <family val="1"/>
      </rPr>
      <t>Hình học tuyến tính</t>
    </r>
  </si>
  <si>
    <t xml:space="preserve">Phát triển chương trình đào tạo trình độ thạc sĩ ngành Hóa hữu cơ theo tiếp cận CDIO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</si>
</sst>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5" formatCode="d\.m"/>
    <numFmt numFmtId="166" formatCode="_(* #,##0_);_(* \(#,##0\);_(* &quot;-&quot;??_);_(@_)"/>
    <numFmt numFmtId="168" formatCode="_(* #,##0.0_);_(* \(#,##0.0\);_(* &quot;-&quot;??_);_(@_)"/>
    <numFmt numFmtId="169" formatCode="_-* #,##0.0_-;\-* #,##0.0_-;_-* &quot;-&quot;_-;_-@"/>
    <numFmt numFmtId="170" formatCode="#,##0.0"/>
    <numFmt numFmtId="172" formatCode="0.0"/>
    <numFmt numFmtId="173" formatCode="_-* #,##0_-;\-* #,##0_-;_-* &quot;-&quot;_-;_-@"/>
    <numFmt numFmtId="174" formatCode="_-* #,##0.00_-;\-* #,##0.00_-;_-* &quot;-&quot;_-;_-@"/>
    <numFmt numFmtId="176" formatCode="#,##0.000"/>
    <numFmt numFmtId="179" formatCode="d/m/yyyy"/>
    <numFmt numFmtId="180" formatCode="mm/yyyy"/>
    <numFmt numFmtId="181" formatCode="m/yyyy"/>
  </numFmts>
  <fonts count="82">
    <font>
      <sz val="11"/>
      <color theme="1"/>
      <name val="Calibri"/>
      <scheme val="minor"/>
    </font>
    <font>
      <sz val="12"/>
      <color theme="1"/>
      <name val="Times New Roman"/>
    </font>
    <font>
      <b/>
      <sz val="12"/>
      <color theme="1"/>
      <name val="Times New Roman"/>
    </font>
    <font>
      <sz val="11"/>
      <color theme="1"/>
      <name val="Times New Roman"/>
    </font>
    <font>
      <b/>
      <sz val="11"/>
      <color theme="1"/>
      <name val="Times New Roman"/>
    </font>
    <font>
      <i/>
      <sz val="12"/>
      <color theme="1"/>
      <name val="Times New Roman"/>
    </font>
    <font>
      <sz val="12"/>
      <color rgb="FFFF0000"/>
      <name val="Times New Roman"/>
    </font>
    <font>
      <b/>
      <sz val="12"/>
      <color rgb="FFFF0000"/>
      <name val="Times New Roman"/>
    </font>
    <font>
      <sz val="11"/>
      <name val="Calibri"/>
    </font>
    <font>
      <b/>
      <sz val="12"/>
      <color rgb="FF000000"/>
      <name val="Times New Roman"/>
    </font>
    <font>
      <sz val="12"/>
      <color rgb="FF000000"/>
      <name val="Times New Roman"/>
    </font>
    <font>
      <i/>
      <sz val="12"/>
      <color rgb="FF000000"/>
      <name val="Times New Roman"/>
    </font>
    <font>
      <sz val="11"/>
      <color theme="1"/>
      <name val="Calibri"/>
      <scheme val="minor"/>
    </font>
    <font>
      <b/>
      <sz val="14"/>
      <color theme="1"/>
      <name val="Times New Roman"/>
    </font>
    <font>
      <sz val="10"/>
      <color theme="1"/>
      <name val="Times New Roman"/>
    </font>
    <font>
      <b/>
      <sz val="10"/>
      <color theme="1"/>
      <name val="Times New Roman"/>
    </font>
    <font>
      <sz val="11"/>
      <color theme="1"/>
      <name val="Calibri"/>
    </font>
    <font>
      <i/>
      <sz val="10"/>
      <color theme="1"/>
      <name val="Times New Roman"/>
    </font>
    <font>
      <b/>
      <sz val="11"/>
      <color theme="1"/>
      <name val="Calibri"/>
    </font>
    <font>
      <sz val="11"/>
      <color rgb="FFFF0000"/>
      <name val="Calibri"/>
    </font>
    <font>
      <sz val="11"/>
      <color rgb="FF000000"/>
      <name val="Times New Roman"/>
    </font>
    <font>
      <sz val="12"/>
      <color theme="1"/>
      <name val="Calibri"/>
    </font>
    <font>
      <b/>
      <sz val="11"/>
      <color rgb="FFFF0000"/>
      <name val="Times New Roman"/>
    </font>
    <font>
      <sz val="14"/>
      <color rgb="FFFF0000"/>
      <name val="Times New Roman"/>
    </font>
    <font>
      <sz val="10"/>
      <color rgb="FFFF0000"/>
      <name val="Times New Roman"/>
    </font>
    <font>
      <b/>
      <sz val="10"/>
      <color rgb="FFFF0000"/>
      <name val="Times New Roman"/>
    </font>
    <font>
      <sz val="10"/>
      <color theme="1"/>
      <name val="Arial"/>
    </font>
    <font>
      <b/>
      <sz val="13"/>
      <color theme="1"/>
      <name val="Times New Roman"/>
    </font>
    <font>
      <b/>
      <i/>
      <sz val="11"/>
      <color rgb="FFFF0000"/>
      <name val="Times New Roman"/>
    </font>
    <font>
      <b/>
      <sz val="9"/>
      <color theme="1"/>
      <name val="Times New Roman"/>
    </font>
    <font>
      <b/>
      <sz val="9"/>
      <color rgb="FFFF0000"/>
      <name val="Times New Roman"/>
    </font>
    <font>
      <b/>
      <sz val="8"/>
      <color theme="1"/>
      <name val="Times New Roman"/>
    </font>
    <font>
      <sz val="8"/>
      <color theme="1"/>
      <name val="Times New Roman"/>
    </font>
    <font>
      <sz val="8"/>
      <color theme="1"/>
      <name val="Arial"/>
    </font>
    <font>
      <b/>
      <sz val="8"/>
      <color rgb="FFFF0000"/>
      <name val="Times New Roman"/>
    </font>
    <font>
      <b/>
      <sz val="10"/>
      <color theme="1"/>
      <name val="Arial"/>
    </font>
    <font>
      <b/>
      <sz val="10"/>
      <color rgb="FFFF0000"/>
      <name val="Arial"/>
    </font>
    <font>
      <sz val="10"/>
      <color rgb="FF000000"/>
      <name val="Times New Roman"/>
    </font>
    <font>
      <sz val="11"/>
      <color rgb="FF000000"/>
      <name val="&quot;Times New Roman&quot;"/>
    </font>
    <font>
      <b/>
      <sz val="10"/>
      <color rgb="FF0070C0"/>
      <name val="Times New Roman"/>
    </font>
    <font>
      <b/>
      <sz val="10"/>
      <color rgb="FF0070C0"/>
      <name val="Arial"/>
    </font>
    <font>
      <sz val="11"/>
      <color rgb="FF0070C0"/>
      <name val="Times New Roman"/>
    </font>
    <font>
      <b/>
      <sz val="10"/>
      <color rgb="FF7030A0"/>
      <name val="Times New Roman"/>
    </font>
    <font>
      <b/>
      <sz val="10"/>
      <color rgb="FF7030A0"/>
      <name val="Arial"/>
    </font>
    <font>
      <b/>
      <sz val="11"/>
      <color rgb="FF0070C0"/>
      <name val="Times New Roman"/>
    </font>
    <font>
      <sz val="10"/>
      <color rgb="FF0070C0"/>
      <name val="Times New Roman"/>
    </font>
    <font>
      <sz val="10"/>
      <color rgb="FF0070C0"/>
      <name val="Arial"/>
    </font>
    <font>
      <sz val="10"/>
      <color rgb="FF7030A0"/>
      <name val="Times New Roman"/>
    </font>
    <font>
      <sz val="10"/>
      <color rgb="FF7030A0"/>
      <name val="Arial"/>
    </font>
    <font>
      <sz val="10"/>
      <color rgb="FF0000FF"/>
      <name val="Times New Roman"/>
    </font>
    <font>
      <sz val="12"/>
      <color theme="1"/>
      <name val="&quot;Times New Roman&quot;"/>
    </font>
    <font>
      <sz val="12"/>
      <color rgb="FF000000"/>
      <name val="&quot;Times New Roman&quot;"/>
    </font>
    <font>
      <sz val="13"/>
      <color rgb="FFFF0000"/>
      <name val="&quot;Times New Roman&quot;"/>
    </font>
    <font>
      <sz val="13"/>
      <color theme="1"/>
      <name val="Times New Roman"/>
    </font>
    <font>
      <sz val="14"/>
      <color theme="1"/>
      <name val="Times New Roman"/>
    </font>
    <font>
      <b/>
      <sz val="18"/>
      <color theme="1"/>
      <name val="Times New Roman"/>
    </font>
    <font>
      <b/>
      <sz val="13"/>
      <color rgb="FFFF0000"/>
      <name val="Times New Roman"/>
    </font>
    <font>
      <sz val="13"/>
      <color rgb="FFFF0000"/>
      <name val="Times New Roman"/>
    </font>
    <font>
      <sz val="13"/>
      <color rgb="FF000000"/>
      <name val="&quot;Times New Roman&quot;"/>
    </font>
    <font>
      <sz val="11"/>
      <color rgb="FF081C36"/>
      <name val="SegoeuiPc"/>
    </font>
    <font>
      <sz val="12"/>
      <color rgb="FF9C0006"/>
      <name val="Times New Roman"/>
    </font>
    <font>
      <sz val="13"/>
      <color theme="1"/>
      <name val="&quot;Times New Roman&quot;"/>
    </font>
    <font>
      <sz val="13"/>
      <color rgb="FF000000"/>
      <name val="Times New Roman"/>
    </font>
    <font>
      <i/>
      <sz val="13"/>
      <color theme="1"/>
      <name val="Times New Roman"/>
    </font>
    <font>
      <sz val="12"/>
      <color theme="1"/>
      <name val="Times New Roman"/>
      <family val="1"/>
    </font>
    <font>
      <sz val="11"/>
      <color theme="1"/>
      <name val="Times New Roman"/>
      <family val="1"/>
    </font>
    <font>
      <b/>
      <sz val="12"/>
      <color theme="1"/>
      <name val="Times New Roman"/>
      <family val="1"/>
    </font>
    <font>
      <b/>
      <sz val="14"/>
      <color theme="1"/>
      <name val="Times New Roman"/>
      <family val="1"/>
    </font>
    <font>
      <sz val="10"/>
      <color theme="1"/>
      <name val="Times New Roman"/>
      <family val="1"/>
    </font>
    <font>
      <b/>
      <sz val="14"/>
      <color rgb="FFFF0000"/>
      <name val="Times New Roman"/>
      <family val="1"/>
    </font>
    <font>
      <i/>
      <sz val="10"/>
      <color theme="1"/>
      <name val="Times New Roman"/>
      <family val="1"/>
    </font>
    <font>
      <b/>
      <sz val="11"/>
      <color theme="1"/>
      <name val="Times New Roman"/>
      <family val="1"/>
    </font>
    <font>
      <b/>
      <i/>
      <sz val="11"/>
      <color rgb="FFFF0000"/>
      <name val="Times New Roman"/>
      <family val="1"/>
    </font>
    <font>
      <sz val="11"/>
      <name val="Times New Roman"/>
      <family val="1"/>
    </font>
    <font>
      <b/>
      <sz val="12"/>
      <color rgb="FFFF0000"/>
      <name val="Times New Roman"/>
      <family val="1"/>
    </font>
    <font>
      <b/>
      <sz val="11"/>
      <color rgb="FFFF0000"/>
      <name val="Times New Roman"/>
      <family val="1"/>
    </font>
    <font>
      <i/>
      <sz val="11"/>
      <color theme="1"/>
      <name val="Times New Roman"/>
      <family val="1"/>
    </font>
    <font>
      <sz val="13"/>
      <color theme="1"/>
      <name val="Times New Roman"/>
      <family val="1"/>
    </font>
    <font>
      <i/>
      <sz val="12"/>
      <color theme="1"/>
      <name val="Times New Roman"/>
      <family val="1"/>
    </font>
    <font>
      <sz val="14"/>
      <color theme="1"/>
      <name val="Times New Roman"/>
      <family val="1"/>
    </font>
    <font>
      <b/>
      <sz val="10"/>
      <color theme="1"/>
      <name val="Times New Roman"/>
      <family val="1"/>
    </font>
    <font>
      <b/>
      <sz val="13"/>
      <color theme="1"/>
      <name val="Times New Roman"/>
      <family val="1"/>
    </font>
  </fonts>
  <fills count="13">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00FF00"/>
        <bgColor rgb="FF00FF00"/>
      </patternFill>
    </fill>
    <fill>
      <patternFill patternType="solid">
        <fgColor rgb="FFFBE4D5"/>
        <bgColor rgb="FFFBE4D5"/>
      </patternFill>
    </fill>
    <fill>
      <patternFill patternType="solid">
        <fgColor theme="0"/>
        <bgColor theme="0"/>
      </patternFill>
    </fill>
    <fill>
      <patternFill patternType="solid">
        <fgColor rgb="FFFF9900"/>
        <bgColor rgb="FFFF9900"/>
      </patternFill>
    </fill>
    <fill>
      <patternFill patternType="solid">
        <fgColor rgb="FF00FFFF"/>
        <bgColor rgb="FF00FFFF"/>
      </patternFill>
    </fill>
    <fill>
      <patternFill patternType="solid">
        <fgColor rgb="FFE2EFD9"/>
        <bgColor rgb="FFE2EFD9"/>
      </patternFill>
    </fill>
    <fill>
      <patternFill patternType="solid">
        <fgColor rgb="FFFEF2CB"/>
        <bgColor rgb="FFFEF2CB"/>
      </patternFill>
    </fill>
    <fill>
      <patternFill patternType="solid">
        <fgColor rgb="FFC5E0B3"/>
        <bgColor rgb="FFC5E0B3"/>
      </patternFill>
    </fill>
    <fill>
      <patternFill patternType="solid">
        <fgColor rgb="FFFFF2CC"/>
        <bgColor rgb="FFFFF2CC"/>
      </patternFill>
    </fill>
  </fills>
  <borders count="5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dotted">
        <color rgb="FF000000"/>
      </left>
      <right style="dotted">
        <color rgb="FF000000"/>
      </right>
      <top style="medium">
        <color rgb="FF000000"/>
      </top>
      <bottom style="dotted">
        <color rgb="FF000000"/>
      </bottom>
      <diagonal/>
    </border>
    <border>
      <left/>
      <right style="thin">
        <color rgb="FF000000"/>
      </right>
      <top style="thin">
        <color rgb="FF000000"/>
      </top>
      <bottom/>
      <diagonal/>
    </border>
    <border>
      <left style="dotted">
        <color rgb="FF000000"/>
      </left>
      <right style="dotted">
        <color rgb="FF000000"/>
      </right>
      <top style="medium">
        <color rgb="FF000000"/>
      </top>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rgb="FF000000"/>
      </left>
      <right style="dotted">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style="dotted">
        <color rgb="FF000000"/>
      </right>
      <top/>
      <bottom style="dotted">
        <color rgb="FF000000"/>
      </bottom>
      <diagonal/>
    </border>
    <border>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medium">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top style="dotted">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top style="medium">
        <color rgb="FF000000"/>
      </top>
      <bottom style="dotted">
        <color rgb="FF000000"/>
      </bottom>
      <diagonal/>
    </border>
    <border>
      <left style="dotted">
        <color rgb="FF000000"/>
      </left>
      <right/>
      <top style="medium">
        <color rgb="FF000000"/>
      </top>
      <bottom style="medium">
        <color rgb="FF000000"/>
      </bottom>
      <diagonal/>
    </border>
    <border>
      <left/>
      <right style="dotted">
        <color rgb="FF000000"/>
      </right>
      <top style="medium">
        <color rgb="FF000000"/>
      </top>
      <bottom style="medium">
        <color rgb="FF000000"/>
      </bottom>
      <diagonal/>
    </border>
    <border>
      <left style="medium">
        <color rgb="FF000000"/>
      </left>
      <right/>
      <top style="dotted">
        <color rgb="FF000000"/>
      </top>
      <bottom style="dotted">
        <color rgb="FF000000"/>
      </bottom>
      <diagonal/>
    </border>
    <border>
      <left/>
      <right/>
      <top/>
      <bottom/>
      <diagonal/>
    </border>
    <border>
      <left/>
      <right/>
      <top/>
      <bottom/>
      <diagonal/>
    </border>
    <border>
      <left style="thin">
        <color rgb="FF000000"/>
      </left>
      <right style="thin">
        <color rgb="FF000000"/>
      </right>
      <top style="dotted">
        <color rgb="FF000000"/>
      </top>
      <bottom style="dotted">
        <color rgb="FF000000"/>
      </bottom>
      <diagonal/>
    </border>
    <border>
      <left style="medium">
        <color rgb="FF000000"/>
      </left>
      <right style="dotted">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dotted">
        <color rgb="FF000000"/>
      </left>
      <right/>
      <top style="dotted">
        <color rgb="FF000000"/>
      </top>
      <bottom style="thin">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top/>
      <bottom style="thin">
        <color rgb="FF000000"/>
      </bottom>
      <diagonal/>
    </border>
    <border>
      <left style="dotted">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650">
    <xf numFmtId="0" fontId="0" fillId="0" borderId="0" xfId="0"/>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xf>
    <xf numFmtId="0" fontId="1" fillId="0" borderId="0" xfId="0" applyFont="1" applyAlignment="1">
      <alignment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vertical="center"/>
    </xf>
    <xf numFmtId="0" fontId="1" fillId="0" borderId="0" xfId="0" applyFont="1" applyAlignment="1">
      <alignment vertical="center" wrapText="1"/>
    </xf>
    <xf numFmtId="0" fontId="6" fillId="0" borderId="0" xfId="0" applyFont="1" applyAlignment="1">
      <alignment vertical="center" wrapText="1"/>
    </xf>
    <xf numFmtId="0" fontId="10" fillId="0" borderId="6" xfId="0" applyFont="1" applyBorder="1" applyAlignment="1">
      <alignment horizontal="center"/>
    </xf>
    <xf numFmtId="0" fontId="12" fillId="0" borderId="0" xfId="0" applyFont="1" applyAlignment="1">
      <alignment horizontal="center"/>
    </xf>
    <xf numFmtId="0" fontId="14"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center" vertical="center"/>
    </xf>
    <xf numFmtId="0" fontId="17" fillId="0" borderId="0" xfId="0" applyFont="1" applyAlignment="1">
      <alignment vertical="center"/>
    </xf>
    <xf numFmtId="0" fontId="14" fillId="0" borderId="14" xfId="0" applyFont="1" applyBorder="1" applyAlignment="1">
      <alignment horizontal="left" vertical="center" wrapText="1"/>
    </xf>
    <xf numFmtId="3" fontId="14" fillId="0" borderId="14" xfId="0" applyNumberFormat="1" applyFont="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4" fillId="0" borderId="0" xfId="0" applyFont="1" applyAlignment="1">
      <alignment vertical="center"/>
    </xf>
    <xf numFmtId="0" fontId="26" fillId="0" borderId="0" xfId="0" applyFont="1" applyAlignment="1">
      <alignment vertical="center"/>
    </xf>
    <xf numFmtId="169" fontId="3" fillId="0" borderId="0" xfId="0" applyNumberFormat="1" applyFont="1" applyAlignment="1">
      <alignment horizontal="center" vertical="center"/>
    </xf>
    <xf numFmtId="0" fontId="14" fillId="0" borderId="0" xfId="0" applyFont="1" applyAlignment="1">
      <alignment horizontal="right" vertical="center"/>
    </xf>
    <xf numFmtId="169" fontId="15" fillId="0" borderId="0" xfId="0" applyNumberFormat="1" applyFont="1" applyAlignment="1">
      <alignment horizontal="center" vertical="center"/>
    </xf>
    <xf numFmtId="0" fontId="24" fillId="0" borderId="0" xfId="0" applyFont="1" applyAlignment="1">
      <alignment vertical="center"/>
    </xf>
    <xf numFmtId="0" fontId="19" fillId="0" borderId="0" xfId="0" applyFont="1" applyAlignment="1">
      <alignment vertical="center"/>
    </xf>
    <xf numFmtId="49" fontId="33" fillId="0" borderId="0" xfId="0" applyNumberFormat="1" applyFont="1" applyAlignment="1">
      <alignment horizontal="center" vertical="center"/>
    </xf>
    <xf numFmtId="166" fontId="15" fillId="0" borderId="13" xfId="0" applyNumberFormat="1" applyFont="1" applyBorder="1" applyAlignment="1">
      <alignment vertical="center" wrapText="1"/>
    </xf>
    <xf numFmtId="166" fontId="15" fillId="0" borderId="14" xfId="0" applyNumberFormat="1" applyFont="1" applyBorder="1" applyAlignment="1">
      <alignment vertical="center" wrapText="1"/>
    </xf>
    <xf numFmtId="3" fontId="15" fillId="0" borderId="14" xfId="0" applyNumberFormat="1" applyFont="1" applyBorder="1" applyAlignment="1">
      <alignment horizontal="right" vertical="center" wrapText="1"/>
    </xf>
    <xf numFmtId="170" fontId="15" fillId="0" borderId="14" xfId="0" applyNumberFormat="1" applyFont="1" applyBorder="1" applyAlignment="1">
      <alignment horizontal="right" vertical="center" wrapText="1"/>
    </xf>
    <xf numFmtId="170" fontId="15" fillId="0" borderId="22" xfId="0" applyNumberFormat="1" applyFont="1" applyBorder="1" applyAlignment="1">
      <alignment horizontal="right" vertical="center" wrapText="1"/>
    </xf>
    <xf numFmtId="166" fontId="25" fillId="0" borderId="13" xfId="0" applyNumberFormat="1" applyFont="1" applyBorder="1" applyAlignment="1">
      <alignment vertical="center" wrapText="1"/>
    </xf>
    <xf numFmtId="166" fontId="25" fillId="0" borderId="14" xfId="0" applyNumberFormat="1" applyFont="1" applyBorder="1" applyAlignment="1">
      <alignment vertical="center" wrapText="1"/>
    </xf>
    <xf numFmtId="0" fontId="15" fillId="0" borderId="13" xfId="0" applyFont="1" applyBorder="1" applyAlignment="1">
      <alignment horizontal="center" vertical="center" wrapText="1"/>
    </xf>
    <xf numFmtId="0" fontId="15" fillId="0" borderId="14" xfId="0" applyFont="1" applyBorder="1" applyAlignment="1">
      <alignment horizontal="left" vertical="center" wrapText="1"/>
    </xf>
    <xf numFmtId="3" fontId="15" fillId="0" borderId="22" xfId="0" applyNumberFormat="1" applyFont="1" applyBorder="1" applyAlignment="1">
      <alignment horizontal="right" vertical="center" wrapText="1"/>
    </xf>
    <xf numFmtId="0" fontId="35" fillId="0" borderId="0" xfId="0" applyFont="1" applyAlignment="1">
      <alignment vertical="center"/>
    </xf>
    <xf numFmtId="172" fontId="15" fillId="0" borderId="13" xfId="0" applyNumberFormat="1" applyFont="1" applyBorder="1" applyAlignment="1">
      <alignment vertical="center" wrapText="1"/>
    </xf>
    <xf numFmtId="0" fontId="15" fillId="0" borderId="1" xfId="0" applyFont="1" applyBorder="1" applyAlignment="1">
      <alignment vertical="center"/>
    </xf>
    <xf numFmtId="3" fontId="15" fillId="0" borderId="14" xfId="0" applyNumberFormat="1" applyFont="1" applyBorder="1" applyAlignment="1">
      <alignment horizontal="right" vertical="center"/>
    </xf>
    <xf numFmtId="170" fontId="14" fillId="0" borderId="14" xfId="0" applyNumberFormat="1" applyFont="1" applyBorder="1" applyAlignment="1">
      <alignment horizontal="right" vertical="center"/>
    </xf>
    <xf numFmtId="3" fontId="14" fillId="0" borderId="14" xfId="0" applyNumberFormat="1" applyFont="1" applyBorder="1" applyAlignment="1">
      <alignment horizontal="right" vertical="center" wrapText="1"/>
    </xf>
    <xf numFmtId="169" fontId="14" fillId="0" borderId="14" xfId="0" applyNumberFormat="1" applyFont="1" applyBorder="1" applyAlignment="1">
      <alignment horizontal="center" vertical="center" wrapText="1"/>
    </xf>
    <xf numFmtId="170" fontId="14" fillId="0" borderId="14" xfId="0" applyNumberFormat="1" applyFont="1" applyBorder="1" applyAlignment="1">
      <alignment horizontal="right" vertical="center" wrapText="1"/>
    </xf>
    <xf numFmtId="170" fontId="14" fillId="0" borderId="22" xfId="0" applyNumberFormat="1" applyFont="1" applyBorder="1" applyAlignment="1">
      <alignment horizontal="right" vertical="center" wrapText="1"/>
    </xf>
    <xf numFmtId="170" fontId="15" fillId="0" borderId="14" xfId="0" applyNumberFormat="1" applyFont="1" applyBorder="1" applyAlignment="1">
      <alignment horizontal="right" vertical="center"/>
    </xf>
    <xf numFmtId="170" fontId="15" fillId="0" borderId="22" xfId="0" applyNumberFormat="1" applyFont="1" applyBorder="1" applyAlignment="1">
      <alignment horizontal="right" vertical="center"/>
    </xf>
    <xf numFmtId="172" fontId="15" fillId="0" borderId="1" xfId="0" applyNumberFormat="1" applyFont="1" applyBorder="1" applyAlignment="1">
      <alignment vertical="center" wrapText="1"/>
    </xf>
    <xf numFmtId="0" fontId="15" fillId="0" borderId="1" xfId="0" applyFont="1" applyBorder="1" applyAlignment="1">
      <alignment horizontal="left" vertical="center" wrapText="1"/>
    </xf>
    <xf numFmtId="3" fontId="15" fillId="0" borderId="1" xfId="0" applyNumberFormat="1" applyFont="1" applyBorder="1" applyAlignment="1">
      <alignment horizontal="right" vertical="center"/>
    </xf>
    <xf numFmtId="1" fontId="14" fillId="0" borderId="0" xfId="0" applyNumberFormat="1" applyFont="1" applyAlignment="1">
      <alignment vertical="center" wrapText="1"/>
    </xf>
    <xf numFmtId="0" fontId="14" fillId="0" borderId="0" xfId="0" applyFont="1" applyAlignment="1">
      <alignment horizontal="left" vertical="center" wrapText="1"/>
    </xf>
    <xf numFmtId="3" fontId="14" fillId="0" borderId="0" xfId="0" applyNumberFormat="1" applyFont="1" applyAlignment="1">
      <alignment horizontal="right" vertical="center" wrapText="1"/>
    </xf>
    <xf numFmtId="170" fontId="14" fillId="0" borderId="0" xfId="0" applyNumberFormat="1" applyFont="1" applyAlignment="1">
      <alignment horizontal="right" vertical="center" wrapText="1"/>
    </xf>
    <xf numFmtId="170" fontId="14" fillId="0" borderId="0" xfId="0" applyNumberFormat="1"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18" fillId="0" borderId="0" xfId="0" applyFont="1" applyAlignment="1">
      <alignment vertical="center"/>
    </xf>
    <xf numFmtId="0" fontId="17" fillId="0" borderId="0" xfId="0" applyFont="1" applyAlignment="1">
      <alignment horizontal="center" vertical="center"/>
    </xf>
    <xf numFmtId="0" fontId="14" fillId="0" borderId="0" xfId="0" applyFont="1" applyAlignment="1">
      <alignment horizontal="center" vertical="center" wrapText="1"/>
    </xf>
    <xf numFmtId="0" fontId="16" fillId="0" borderId="0" xfId="0" applyFont="1" applyAlignment="1">
      <alignment vertical="center" wrapText="1"/>
    </xf>
    <xf numFmtId="169" fontId="17" fillId="0" borderId="0" xfId="0" applyNumberFormat="1" applyFont="1" applyAlignment="1">
      <alignment vertical="center"/>
    </xf>
    <xf numFmtId="166" fontId="15" fillId="0" borderId="14" xfId="0" applyNumberFormat="1" applyFont="1" applyBorder="1" applyAlignment="1">
      <alignment horizontal="center" vertical="center" wrapText="1"/>
    </xf>
    <xf numFmtId="166" fontId="30" fillId="5" borderId="10" xfId="0" applyNumberFormat="1" applyFont="1" applyFill="1" applyBorder="1" applyAlignment="1">
      <alignment horizontal="center" vertical="center" wrapText="1"/>
    </xf>
    <xf numFmtId="166" fontId="25" fillId="5" borderId="10" xfId="0" applyNumberFormat="1" applyFont="1" applyFill="1" applyBorder="1" applyAlignment="1">
      <alignment horizontal="center" vertical="center" wrapText="1"/>
    </xf>
    <xf numFmtId="49" fontId="31" fillId="0" borderId="13" xfId="0" quotePrefix="1" applyNumberFormat="1" applyFont="1" applyBorder="1" applyAlignment="1">
      <alignment horizontal="center" vertical="center" wrapText="1"/>
    </xf>
    <xf numFmtId="49" fontId="31" fillId="0" borderId="14" xfId="0" quotePrefix="1" applyNumberFormat="1" applyFont="1" applyBorder="1" applyAlignment="1">
      <alignment horizontal="center" vertical="center" wrapText="1"/>
    </xf>
    <xf numFmtId="49" fontId="31" fillId="0" borderId="14" xfId="0" applyNumberFormat="1" applyFont="1" applyBorder="1" applyAlignment="1">
      <alignment horizontal="center" vertical="center" wrapText="1"/>
    </xf>
    <xf numFmtId="49" fontId="31" fillId="5" borderId="10" xfId="0" applyNumberFormat="1" applyFont="1" applyFill="1" applyBorder="1" applyAlignment="1">
      <alignment horizontal="center" vertical="center" wrapText="1"/>
    </xf>
    <xf numFmtId="168" fontId="31" fillId="5" borderId="10" xfId="0" quotePrefix="1" applyNumberFormat="1" applyFont="1" applyFill="1" applyBorder="1" applyAlignment="1">
      <alignment horizontal="center" vertical="center" wrapText="1"/>
    </xf>
    <xf numFmtId="49" fontId="31" fillId="5" borderId="12" xfId="0" applyNumberFormat="1" applyFont="1" applyFill="1" applyBorder="1" applyAlignment="1">
      <alignment horizontal="center" vertical="center" wrapText="1"/>
    </xf>
    <xf numFmtId="168" fontId="31" fillId="5" borderId="12" xfId="0" quotePrefix="1" applyNumberFormat="1" applyFont="1" applyFill="1" applyBorder="1" applyAlignment="1">
      <alignment horizontal="center" vertical="center" wrapText="1"/>
    </xf>
    <xf numFmtId="49" fontId="31" fillId="0" borderId="13" xfId="0" applyNumberFormat="1" applyFont="1" applyBorder="1" applyAlignment="1">
      <alignment horizontal="center" vertical="center" wrapText="1"/>
    </xf>
    <xf numFmtId="49" fontId="31" fillId="0" borderId="22" xfId="0" applyNumberFormat="1" applyFont="1" applyBorder="1" applyAlignment="1">
      <alignment horizontal="center" vertical="center" wrapText="1"/>
    </xf>
    <xf numFmtId="169" fontId="15" fillId="0" borderId="14" xfId="0" applyNumberFormat="1" applyFont="1" applyBorder="1" applyAlignment="1">
      <alignment horizontal="right" vertical="center" wrapText="1"/>
    </xf>
    <xf numFmtId="170" fontId="15" fillId="5" borderId="14" xfId="0" applyNumberFormat="1" applyFont="1" applyFill="1" applyBorder="1" applyAlignment="1">
      <alignment horizontal="right" vertical="center" wrapText="1"/>
    </xf>
    <xf numFmtId="0" fontId="12" fillId="0" borderId="0" xfId="0" applyFont="1"/>
    <xf numFmtId="169" fontId="14" fillId="0" borderId="14" xfId="0" applyNumberFormat="1" applyFont="1" applyBorder="1" applyAlignment="1">
      <alignment horizontal="right" vertical="center"/>
    </xf>
    <xf numFmtId="170" fontId="15" fillId="5" borderId="14" xfId="0" applyNumberFormat="1" applyFont="1" applyFill="1" applyBorder="1" applyAlignment="1">
      <alignment horizontal="right" vertical="center"/>
    </xf>
    <xf numFmtId="170" fontId="14" fillId="5" borderId="14" xfId="0" applyNumberFormat="1" applyFont="1" applyFill="1" applyBorder="1" applyAlignment="1">
      <alignment horizontal="right" vertical="center"/>
    </xf>
    <xf numFmtId="170" fontId="14" fillId="5" borderId="14" xfId="0" applyNumberFormat="1" applyFont="1" applyFill="1" applyBorder="1" applyAlignment="1">
      <alignment horizontal="right" vertical="center" wrapText="1"/>
    </xf>
    <xf numFmtId="170" fontId="26" fillId="0" borderId="14" xfId="0" applyNumberFormat="1" applyFont="1" applyBorder="1" applyAlignment="1">
      <alignment vertical="center"/>
    </xf>
    <xf numFmtId="169" fontId="14" fillId="0" borderId="0" xfId="0" applyNumberFormat="1" applyFont="1" applyAlignment="1">
      <alignment horizontal="right" vertical="center" wrapText="1"/>
    </xf>
    <xf numFmtId="169" fontId="14" fillId="0" borderId="0" xfId="0" applyNumberFormat="1" applyFont="1" applyAlignment="1">
      <alignment vertical="center"/>
    </xf>
    <xf numFmtId="169" fontId="14" fillId="0" borderId="0" xfId="0" applyNumberFormat="1" applyFont="1" applyAlignment="1">
      <alignment vertical="center" wrapText="1"/>
    </xf>
    <xf numFmtId="49" fontId="32" fillId="0" borderId="0" xfId="0" applyNumberFormat="1" applyFont="1" applyAlignment="1">
      <alignment horizontal="center" vertical="center"/>
    </xf>
    <xf numFmtId="49" fontId="31" fillId="5" borderId="14" xfId="0" quotePrefix="1" applyNumberFormat="1" applyFont="1" applyFill="1" applyBorder="1" applyAlignment="1">
      <alignment horizontal="center" vertical="center" wrapText="1"/>
    </xf>
    <xf numFmtId="49" fontId="34" fillId="2" borderId="14" xfId="0" quotePrefix="1" applyNumberFormat="1" applyFont="1" applyFill="1" applyBorder="1" applyAlignment="1">
      <alignment horizontal="center" vertical="center" wrapText="1"/>
    </xf>
    <xf numFmtId="49" fontId="32" fillId="0" borderId="31" xfId="0" applyNumberFormat="1" applyFont="1" applyBorder="1" applyAlignment="1">
      <alignment horizontal="center" vertical="center"/>
    </xf>
    <xf numFmtId="0" fontId="14" fillId="0" borderId="31" xfId="0" applyFont="1" applyBorder="1" applyAlignment="1">
      <alignment vertical="center"/>
    </xf>
    <xf numFmtId="0" fontId="15" fillId="0" borderId="31" xfId="0" applyFont="1" applyBorder="1" applyAlignment="1">
      <alignment vertical="center"/>
    </xf>
    <xf numFmtId="172" fontId="24" fillId="6" borderId="31" xfId="0" applyNumberFormat="1" applyFont="1" applyFill="1" applyBorder="1" applyAlignment="1">
      <alignment horizontal="center" vertical="center" wrapText="1"/>
    </xf>
    <xf numFmtId="0" fontId="24" fillId="6" borderId="31" xfId="0" applyFont="1" applyFill="1" applyBorder="1" applyAlignment="1">
      <alignment horizontal="left" vertical="top"/>
    </xf>
    <xf numFmtId="3" fontId="24" fillId="0" borderId="31" xfId="0" applyNumberFormat="1" applyFont="1" applyBorder="1" applyAlignment="1">
      <alignment horizontal="center" vertical="center"/>
    </xf>
    <xf numFmtId="174" fontId="24" fillId="0" borderId="24" xfId="0" applyNumberFormat="1" applyFont="1" applyBorder="1" applyAlignment="1">
      <alignment horizontal="center" vertical="center"/>
    </xf>
    <xf numFmtId="3" fontId="24" fillId="0" borderId="14" xfId="0" applyNumberFormat="1" applyFont="1" applyBorder="1" applyAlignment="1">
      <alignment horizontal="center" vertical="center"/>
    </xf>
    <xf numFmtId="3" fontId="24" fillId="0" borderId="14" xfId="0" applyNumberFormat="1" applyFont="1" applyBorder="1" applyAlignment="1">
      <alignment horizontal="right" vertical="center"/>
    </xf>
    <xf numFmtId="170" fontId="24" fillId="0" borderId="14" xfId="0" applyNumberFormat="1" applyFont="1" applyBorder="1" applyAlignment="1">
      <alignment horizontal="right" vertical="center"/>
    </xf>
    <xf numFmtId="170" fontId="24" fillId="5" borderId="14" xfId="0" applyNumberFormat="1" applyFont="1" applyFill="1" applyBorder="1" applyAlignment="1">
      <alignment horizontal="right" vertical="center"/>
    </xf>
    <xf numFmtId="170" fontId="24" fillId="5" borderId="14" xfId="0" applyNumberFormat="1" applyFont="1" applyFill="1" applyBorder="1" applyAlignment="1">
      <alignment horizontal="right" vertical="center" wrapText="1"/>
    </xf>
    <xf numFmtId="170" fontId="24" fillId="0" borderId="14" xfId="0" applyNumberFormat="1" applyFont="1" applyBorder="1" applyAlignment="1">
      <alignment horizontal="right" vertical="center" wrapText="1"/>
    </xf>
    <xf numFmtId="170" fontId="24" fillId="0" borderId="22" xfId="0" applyNumberFormat="1" applyFont="1" applyBorder="1" applyAlignment="1">
      <alignment horizontal="right" vertical="center" wrapText="1"/>
    </xf>
    <xf numFmtId="0" fontId="25" fillId="0" borderId="31" xfId="0" applyFont="1" applyBorder="1" applyAlignment="1">
      <alignment vertical="center"/>
    </xf>
    <xf numFmtId="0" fontId="25" fillId="0" borderId="0" xfId="0" applyFont="1" applyAlignment="1">
      <alignment vertical="center"/>
    </xf>
    <xf numFmtId="0" fontId="36" fillId="0" borderId="0" xfId="0" applyFont="1" applyAlignment="1">
      <alignment vertical="center"/>
    </xf>
    <xf numFmtId="172" fontId="14" fillId="6" borderId="31" xfId="0" applyNumberFormat="1" applyFont="1" applyFill="1" applyBorder="1" applyAlignment="1">
      <alignment horizontal="center" vertical="center" wrapText="1"/>
    </xf>
    <xf numFmtId="0" fontId="37" fillId="6" borderId="31" xfId="0" applyFont="1" applyFill="1" applyBorder="1" applyAlignment="1">
      <alignment horizontal="left" vertical="top"/>
    </xf>
    <xf numFmtId="3" fontId="14" fillId="0" borderId="31" xfId="0" applyNumberFormat="1" applyFont="1" applyBorder="1" applyAlignment="1">
      <alignment horizontal="center" vertical="center"/>
    </xf>
    <xf numFmtId="174" fontId="14" fillId="0" borderId="24" xfId="0" applyNumberFormat="1" applyFont="1" applyBorder="1" applyAlignment="1">
      <alignment horizontal="center" vertical="center"/>
    </xf>
    <xf numFmtId="3" fontId="14" fillId="0" borderId="14" xfId="0" applyNumberFormat="1" applyFont="1" applyBorder="1" applyAlignment="1">
      <alignment horizontal="center" vertical="center"/>
    </xf>
    <xf numFmtId="3" fontId="14" fillId="0" borderId="14" xfId="0" applyNumberFormat="1" applyFont="1" applyBorder="1" applyAlignment="1">
      <alignment horizontal="right" vertical="center"/>
    </xf>
    <xf numFmtId="0" fontId="24" fillId="6" borderId="31" xfId="0" applyFont="1" applyFill="1" applyBorder="1"/>
    <xf numFmtId="172" fontId="24" fillId="0" borderId="31" xfId="0" applyNumberFormat="1" applyFont="1" applyBorder="1" applyAlignment="1">
      <alignment horizontal="center" vertical="center" wrapText="1"/>
    </xf>
    <xf numFmtId="174" fontId="24" fillId="0" borderId="31" xfId="0" applyNumberFormat="1" applyFont="1" applyBorder="1" applyAlignment="1">
      <alignment horizontal="center" vertical="center"/>
    </xf>
    <xf numFmtId="3" fontId="24" fillId="0" borderId="31" xfId="0" applyNumberFormat="1" applyFont="1" applyBorder="1" applyAlignment="1">
      <alignment horizontal="right" vertical="center"/>
    </xf>
    <xf numFmtId="0" fontId="24" fillId="0" borderId="31" xfId="0" applyFont="1" applyBorder="1" applyAlignment="1">
      <alignment vertical="center"/>
    </xf>
    <xf numFmtId="170" fontId="24" fillId="0" borderId="31" xfId="0" applyNumberFormat="1" applyFont="1" applyBorder="1" applyAlignment="1">
      <alignment horizontal="right" vertical="center"/>
    </xf>
    <xf numFmtId="3" fontId="24" fillId="0" borderId="31" xfId="0" applyNumberFormat="1" applyFont="1" applyBorder="1" applyAlignment="1">
      <alignment horizontal="center" vertical="center" wrapText="1"/>
    </xf>
    <xf numFmtId="174" fontId="24" fillId="0" borderId="31" xfId="0" applyNumberFormat="1" applyFont="1" applyBorder="1" applyAlignment="1">
      <alignment horizontal="center" vertical="center" wrapText="1"/>
    </xf>
    <xf numFmtId="3" fontId="24" fillId="0" borderId="31" xfId="0" applyNumberFormat="1" applyFont="1" applyBorder="1" applyAlignment="1">
      <alignment horizontal="right" vertical="center" wrapText="1"/>
    </xf>
    <xf numFmtId="170" fontId="24" fillId="0" borderId="31" xfId="0" applyNumberFormat="1" applyFont="1" applyBorder="1" applyAlignment="1">
      <alignment horizontal="right" vertical="center" wrapText="1"/>
    </xf>
    <xf numFmtId="0" fontId="24" fillId="6" borderId="31" xfId="0" applyFont="1" applyFill="1" applyBorder="1" applyAlignment="1">
      <alignment vertical="top"/>
    </xf>
    <xf numFmtId="172" fontId="14" fillId="0" borderId="31" xfId="0" applyNumberFormat="1" applyFont="1" applyBorder="1" applyAlignment="1">
      <alignment horizontal="center" vertical="center" wrapText="1"/>
    </xf>
    <xf numFmtId="0" fontId="37" fillId="6" borderId="31" xfId="0" applyFont="1" applyFill="1" applyBorder="1"/>
    <xf numFmtId="174" fontId="14" fillId="0" borderId="31" xfId="0" applyNumberFormat="1" applyFont="1" applyBorder="1" applyAlignment="1">
      <alignment horizontal="center" vertical="center"/>
    </xf>
    <xf numFmtId="3" fontId="14" fillId="0" borderId="31" xfId="0" applyNumberFormat="1" applyFont="1" applyBorder="1" applyAlignment="1">
      <alignment horizontal="right" vertical="center"/>
    </xf>
    <xf numFmtId="170" fontId="14" fillId="0" borderId="31" xfId="0" applyNumberFormat="1" applyFont="1" applyBorder="1" applyAlignment="1">
      <alignment horizontal="right" vertical="center"/>
    </xf>
    <xf numFmtId="0" fontId="37" fillId="3" borderId="31" xfId="0" applyFont="1" applyFill="1" applyBorder="1" applyAlignment="1">
      <alignment vertical="center" wrapText="1"/>
    </xf>
    <xf numFmtId="0" fontId="24" fillId="3" borderId="31" xfId="0" applyFont="1" applyFill="1" applyBorder="1" applyAlignment="1">
      <alignment vertical="center" wrapText="1"/>
    </xf>
    <xf numFmtId="0" fontId="14" fillId="0" borderId="31" xfId="0" applyFont="1" applyBorder="1"/>
    <xf numFmtId="1" fontId="14" fillId="0" borderId="13" xfId="0" applyNumberFormat="1" applyFont="1" applyBorder="1" applyAlignment="1">
      <alignment horizontal="center" vertical="center" wrapText="1"/>
    </xf>
    <xf numFmtId="0" fontId="14" fillId="0" borderId="31" xfId="0" applyFont="1" applyBorder="1" applyAlignment="1">
      <alignment vertical="center" wrapText="1"/>
    </xf>
    <xf numFmtId="0" fontId="3" fillId="0" borderId="31" xfId="0" applyFont="1" applyBorder="1" applyAlignment="1">
      <alignment horizontal="center" vertical="center"/>
    </xf>
    <xf numFmtId="1" fontId="14" fillId="0" borderId="28" xfId="0" applyNumberFormat="1" applyFont="1" applyBorder="1" applyAlignment="1">
      <alignment horizontal="center" vertical="center" wrapText="1"/>
    </xf>
    <xf numFmtId="1" fontId="14" fillId="0" borderId="32" xfId="0" applyNumberFormat="1" applyFont="1" applyBorder="1" applyAlignment="1">
      <alignment horizontal="center" vertical="center" wrapText="1"/>
    </xf>
    <xf numFmtId="0" fontId="14" fillId="0" borderId="33" xfId="0" applyFont="1" applyBorder="1" applyAlignment="1">
      <alignment vertical="center"/>
    </xf>
    <xf numFmtId="3" fontId="14" fillId="0" borderId="34" xfId="0" applyNumberFormat="1" applyFont="1" applyBorder="1" applyAlignment="1">
      <alignment horizontal="center" vertical="center" wrapText="1"/>
    </xf>
    <xf numFmtId="169" fontId="14" fillId="0" borderId="34" xfId="0" applyNumberFormat="1" applyFont="1" applyBorder="1" applyAlignment="1">
      <alignment horizontal="center" vertical="center" wrapText="1"/>
    </xf>
    <xf numFmtId="3" fontId="14" fillId="0" borderId="34" xfId="0" applyNumberFormat="1" applyFont="1" applyBorder="1" applyAlignment="1">
      <alignment horizontal="right" vertical="center" wrapText="1"/>
    </xf>
    <xf numFmtId="170" fontId="14" fillId="0" borderId="34" xfId="0" applyNumberFormat="1" applyFont="1" applyBorder="1" applyAlignment="1">
      <alignment horizontal="right" vertical="center" wrapText="1"/>
    </xf>
    <xf numFmtId="170" fontId="14" fillId="5" borderId="34" xfId="0" applyNumberFormat="1" applyFont="1" applyFill="1" applyBorder="1" applyAlignment="1">
      <alignment horizontal="right" vertical="center"/>
    </xf>
    <xf numFmtId="170" fontId="14" fillId="5" borderId="34" xfId="0" applyNumberFormat="1" applyFont="1" applyFill="1" applyBorder="1" applyAlignment="1">
      <alignment horizontal="right" vertical="center" wrapText="1"/>
    </xf>
    <xf numFmtId="170" fontId="14" fillId="0" borderId="35" xfId="0" applyNumberFormat="1" applyFont="1" applyBorder="1" applyAlignment="1">
      <alignment horizontal="right" vertical="center" wrapText="1"/>
    </xf>
    <xf numFmtId="0" fontId="15" fillId="0" borderId="33" xfId="0" applyFont="1" applyBorder="1" applyAlignment="1">
      <alignment vertical="center"/>
    </xf>
    <xf numFmtId="169" fontId="1" fillId="0" borderId="0" xfId="0" applyNumberFormat="1" applyFont="1" applyAlignment="1">
      <alignment vertical="center"/>
    </xf>
    <xf numFmtId="169" fontId="2" fillId="0" borderId="0" xfId="0" applyNumberFormat="1" applyFont="1" applyAlignment="1">
      <alignment horizontal="left" vertical="center"/>
    </xf>
    <xf numFmtId="0" fontId="2" fillId="0" borderId="0" xfId="0" quotePrefix="1" applyFont="1" applyAlignment="1">
      <alignment horizontal="left" vertical="center"/>
    </xf>
    <xf numFmtId="169" fontId="1" fillId="0" borderId="0" xfId="0" applyNumberFormat="1" applyFont="1" applyAlignment="1">
      <alignment vertical="center" wrapText="1"/>
    </xf>
    <xf numFmtId="0" fontId="21" fillId="0" borderId="0" xfId="0" applyFont="1"/>
    <xf numFmtId="169" fontId="16" fillId="0" borderId="0" xfId="0" applyNumberFormat="1" applyFont="1" applyAlignment="1">
      <alignment vertical="center" wrapText="1"/>
    </xf>
    <xf numFmtId="0" fontId="16" fillId="0" borderId="0" xfId="0" applyFont="1"/>
    <xf numFmtId="170" fontId="14" fillId="5" borderId="29" xfId="0" applyNumberFormat="1" applyFont="1" applyFill="1" applyBorder="1" applyAlignment="1">
      <alignment horizontal="right" vertical="center"/>
    </xf>
    <xf numFmtId="170" fontId="14" fillId="5" borderId="29" xfId="0" applyNumberFormat="1" applyFont="1" applyFill="1" applyBorder="1" applyAlignment="1">
      <alignment horizontal="right" vertical="center" wrapText="1"/>
    </xf>
    <xf numFmtId="0" fontId="16" fillId="0" borderId="1" xfId="0" applyFont="1" applyBorder="1" applyAlignment="1">
      <alignment horizontal="center"/>
    </xf>
    <xf numFmtId="0" fontId="4" fillId="0" borderId="1" xfId="0" applyFont="1" applyBorder="1" applyAlignment="1">
      <alignment horizontal="center" vertical="center" wrapText="1"/>
    </xf>
    <xf numFmtId="168" fontId="14" fillId="0" borderId="0" xfId="0" applyNumberFormat="1" applyFont="1" applyAlignment="1">
      <alignment vertical="center"/>
    </xf>
    <xf numFmtId="168" fontId="26" fillId="0" borderId="0" xfId="0" applyNumberFormat="1" applyFont="1" applyAlignment="1">
      <alignment vertical="center"/>
    </xf>
    <xf numFmtId="168" fontId="39" fillId="0" borderId="0" xfId="0" applyNumberFormat="1" applyFont="1" applyAlignment="1">
      <alignment vertical="center"/>
    </xf>
    <xf numFmtId="168" fontId="40" fillId="0" borderId="0" xfId="0" applyNumberFormat="1" applyFont="1" applyAlignment="1">
      <alignment vertical="center"/>
    </xf>
    <xf numFmtId="0" fontId="39" fillId="0" borderId="0" xfId="0" applyFont="1" applyAlignment="1">
      <alignment vertical="center"/>
    </xf>
    <xf numFmtId="0" fontId="40"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169" fontId="31" fillId="2" borderId="14" xfId="0" applyNumberFormat="1" applyFont="1" applyFill="1" applyBorder="1" applyAlignment="1">
      <alignment horizontal="center" vertical="center" wrapText="1"/>
    </xf>
    <xf numFmtId="49" fontId="34" fillId="5" borderId="17" xfId="0" quotePrefix="1" applyNumberFormat="1" applyFont="1" applyFill="1" applyBorder="1" applyAlignment="1">
      <alignment horizontal="center" vertical="center" wrapText="1"/>
    </xf>
    <xf numFmtId="168" fontId="15" fillId="0" borderId="13" xfId="0" applyNumberFormat="1" applyFont="1" applyBorder="1" applyAlignment="1">
      <alignment vertical="center" wrapText="1"/>
    </xf>
    <xf numFmtId="168" fontId="25" fillId="0" borderId="14" xfId="0" applyNumberFormat="1" applyFont="1" applyBorder="1" applyAlignment="1">
      <alignment vertical="center" wrapText="1"/>
    </xf>
    <xf numFmtId="168" fontId="15" fillId="0" borderId="14" xfId="0" applyNumberFormat="1" applyFont="1" applyBorder="1" applyAlignment="1">
      <alignment horizontal="right" vertical="center" wrapText="1"/>
    </xf>
    <xf numFmtId="168" fontId="39" fillId="0" borderId="13" xfId="0" applyNumberFormat="1" applyFont="1" applyBorder="1" applyAlignment="1">
      <alignment horizontal="center" vertical="center" wrapText="1"/>
    </xf>
    <xf numFmtId="168" fontId="39" fillId="0" borderId="14" xfId="0" applyNumberFormat="1" applyFont="1" applyBorder="1" applyAlignment="1">
      <alignment horizontal="left" vertical="center" wrapText="1"/>
    </xf>
    <xf numFmtId="168" fontId="39" fillId="0" borderId="14" xfId="0" applyNumberFormat="1" applyFont="1" applyBorder="1" applyAlignment="1">
      <alignment horizontal="right" vertical="center" wrapText="1"/>
    </xf>
    <xf numFmtId="168" fontId="39" fillId="5" borderId="14" xfId="0" applyNumberFormat="1" applyFont="1" applyFill="1" applyBorder="1" applyAlignment="1">
      <alignment horizontal="right" vertical="center" wrapText="1"/>
    </xf>
    <xf numFmtId="1" fontId="39" fillId="0" borderId="13" xfId="0" applyNumberFormat="1" applyFont="1" applyBorder="1" applyAlignment="1">
      <alignment horizontal="center" vertical="center" wrapText="1"/>
    </xf>
    <xf numFmtId="0" fontId="44" fillId="0" borderId="14" xfId="0" applyFont="1" applyBorder="1" applyAlignment="1">
      <alignment horizontal="left" vertical="center" wrapText="1"/>
    </xf>
    <xf numFmtId="3" fontId="45" fillId="0" borderId="14" xfId="0" applyNumberFormat="1" applyFont="1" applyBorder="1" applyAlignment="1">
      <alignment horizontal="right" vertical="center" wrapText="1"/>
    </xf>
    <xf numFmtId="169" fontId="45" fillId="0" borderId="14" xfId="0" applyNumberFormat="1" applyFont="1" applyBorder="1" applyAlignment="1">
      <alignment horizontal="right" vertical="center" wrapText="1"/>
    </xf>
    <xf numFmtId="170" fontId="45" fillId="0" borderId="14" xfId="0" applyNumberFormat="1" applyFont="1" applyBorder="1" applyAlignment="1">
      <alignment horizontal="right" vertical="center" wrapText="1"/>
    </xf>
    <xf numFmtId="170" fontId="39" fillId="5" borderId="14" xfId="0" applyNumberFormat="1" applyFont="1" applyFill="1" applyBorder="1" applyAlignment="1">
      <alignment horizontal="right" vertical="center"/>
    </xf>
    <xf numFmtId="170" fontId="39" fillId="5" borderId="14" xfId="0" applyNumberFormat="1" applyFont="1" applyFill="1" applyBorder="1" applyAlignment="1">
      <alignment horizontal="right" vertical="center" wrapText="1"/>
    </xf>
    <xf numFmtId="172" fontId="39" fillId="0" borderId="13" xfId="0" applyNumberFormat="1" applyFont="1" applyBorder="1" applyAlignment="1">
      <alignment vertical="center" wrapText="1"/>
    </xf>
    <xf numFmtId="0" fontId="45" fillId="0" borderId="14" xfId="0" applyFont="1" applyBorder="1" applyAlignment="1">
      <alignment horizontal="left" vertical="center" wrapText="1"/>
    </xf>
    <xf numFmtId="3" fontId="39" fillId="0" borderId="14" xfId="0" applyNumberFormat="1" applyFont="1" applyBorder="1" applyAlignment="1">
      <alignment horizontal="right" vertical="center"/>
    </xf>
    <xf numFmtId="172" fontId="45" fillId="0" borderId="13" xfId="0" applyNumberFormat="1" applyFont="1" applyBorder="1" applyAlignment="1">
      <alignment vertical="center" wrapText="1"/>
    </xf>
    <xf numFmtId="0" fontId="34" fillId="5" borderId="17" xfId="0" quotePrefix="1" applyFont="1" applyFill="1" applyBorder="1" applyAlignment="1">
      <alignment horizontal="center" vertical="center" wrapText="1"/>
    </xf>
    <xf numFmtId="1" fontId="45" fillId="0" borderId="13" xfId="0" applyNumberFormat="1" applyFont="1" applyBorder="1" applyAlignment="1">
      <alignment horizontal="center" vertical="center" wrapText="1"/>
    </xf>
    <xf numFmtId="1" fontId="47" fillId="0" borderId="13" xfId="0" applyNumberFormat="1" applyFont="1" applyBorder="1" applyAlignment="1">
      <alignment horizontal="center" vertical="center" wrapText="1"/>
    </xf>
    <xf numFmtId="49" fontId="32" fillId="0" borderId="40" xfId="0" applyNumberFormat="1" applyFont="1" applyBorder="1" applyAlignment="1">
      <alignment horizontal="center" vertical="center"/>
    </xf>
    <xf numFmtId="49" fontId="32" fillId="0" borderId="41" xfId="0" applyNumberFormat="1" applyFont="1" applyBorder="1" applyAlignment="1">
      <alignment horizontal="center" vertical="center"/>
    </xf>
    <xf numFmtId="176" fontId="25" fillId="0" borderId="14" xfId="0" applyNumberFormat="1" applyFont="1" applyBorder="1" applyAlignment="1">
      <alignment horizontal="right" vertical="center" wrapText="1"/>
    </xf>
    <xf numFmtId="170" fontId="24" fillId="0" borderId="14" xfId="0" applyNumberFormat="1" applyFont="1" applyBorder="1" applyAlignment="1">
      <alignment vertical="center"/>
    </xf>
    <xf numFmtId="176" fontId="24" fillId="0" borderId="36" xfId="0" applyNumberFormat="1" applyFont="1" applyBorder="1" applyAlignment="1">
      <alignment vertical="center"/>
    </xf>
    <xf numFmtId="168" fontId="24" fillId="0" borderId="14" xfId="0" applyNumberFormat="1" applyFont="1" applyBorder="1" applyAlignment="1">
      <alignment vertical="center"/>
    </xf>
    <xf numFmtId="176" fontId="25" fillId="5" borderId="14" xfId="0" applyNumberFormat="1" applyFont="1" applyFill="1" applyBorder="1" applyAlignment="1">
      <alignment horizontal="right" vertical="center" wrapText="1"/>
    </xf>
    <xf numFmtId="168" fontId="25" fillId="0" borderId="14" xfId="0" applyNumberFormat="1" applyFont="1" applyBorder="1" applyAlignment="1">
      <alignment vertical="center"/>
    </xf>
    <xf numFmtId="176" fontId="25" fillId="0" borderId="36" xfId="0" applyNumberFormat="1" applyFont="1" applyBorder="1" applyAlignment="1">
      <alignment vertical="center"/>
    </xf>
    <xf numFmtId="1" fontId="20" fillId="0" borderId="23" xfId="0" applyNumberFormat="1" applyFont="1" applyBorder="1" applyAlignment="1">
      <alignment horizontal="center" vertical="top"/>
    </xf>
    <xf numFmtId="172" fontId="20" fillId="3" borderId="14" xfId="0" applyNumberFormat="1" applyFont="1" applyFill="1" applyBorder="1" applyAlignment="1">
      <alignment horizontal="left" vertical="top"/>
    </xf>
    <xf numFmtId="0" fontId="20" fillId="0" borderId="14" xfId="0" applyFont="1" applyBorder="1" applyAlignment="1">
      <alignment horizontal="right"/>
    </xf>
    <xf numFmtId="170" fontId="45" fillId="5" borderId="14" xfId="0" applyNumberFormat="1" applyFont="1" applyFill="1" applyBorder="1" applyAlignment="1">
      <alignment horizontal="right" vertical="center"/>
    </xf>
    <xf numFmtId="176" fontId="45" fillId="5" borderId="14" xfId="0" applyNumberFormat="1" applyFont="1" applyFill="1" applyBorder="1" applyAlignment="1">
      <alignment horizontal="right" vertical="center" wrapText="1"/>
    </xf>
    <xf numFmtId="0" fontId="40" fillId="0" borderId="14" xfId="0" applyFont="1" applyBorder="1" applyAlignment="1">
      <alignment vertical="center"/>
    </xf>
    <xf numFmtId="170" fontId="25" fillId="0" borderId="14" xfId="0" applyNumberFormat="1" applyFont="1" applyBorder="1" applyAlignment="1">
      <alignment vertical="center"/>
    </xf>
    <xf numFmtId="172" fontId="20" fillId="0" borderId="14" xfId="0" applyNumberFormat="1" applyFont="1" applyBorder="1" applyAlignment="1">
      <alignment horizontal="left" vertical="top"/>
    </xf>
    <xf numFmtId="0" fontId="43" fillId="0" borderId="14" xfId="0" applyFont="1" applyBorder="1" applyAlignment="1">
      <alignment vertical="center"/>
    </xf>
    <xf numFmtId="166" fontId="20" fillId="0" borderId="23" xfId="0" applyNumberFormat="1" applyFont="1" applyBorder="1" applyAlignment="1">
      <alignment horizontal="center" vertical="top"/>
    </xf>
    <xf numFmtId="0" fontId="20" fillId="0" borderId="23" xfId="0" applyFont="1" applyBorder="1" applyAlignment="1">
      <alignment horizontal="center" vertical="top"/>
    </xf>
    <xf numFmtId="172" fontId="20" fillId="0" borderId="23" xfId="0" applyNumberFormat="1" applyFont="1" applyBorder="1" applyAlignment="1">
      <alignment horizontal="center" vertical="top"/>
    </xf>
    <xf numFmtId="0" fontId="41" fillId="0" borderId="14" xfId="0" applyFont="1" applyBorder="1" applyAlignment="1">
      <alignment horizontal="left" vertical="center" wrapText="1"/>
    </xf>
    <xf numFmtId="3" fontId="49" fillId="0" borderId="14" xfId="0" applyNumberFormat="1" applyFont="1" applyBorder="1" applyAlignment="1">
      <alignment horizontal="right" vertical="center" wrapText="1"/>
    </xf>
    <xf numFmtId="172" fontId="45" fillId="0" borderId="14" xfId="0" applyNumberFormat="1" applyFont="1" applyBorder="1" applyAlignment="1">
      <alignment vertical="center" wrapText="1"/>
    </xf>
    <xf numFmtId="172" fontId="47" fillId="0" borderId="14" xfId="0" applyNumberFormat="1" applyFont="1" applyBorder="1" applyAlignment="1">
      <alignment vertical="center" wrapText="1"/>
    </xf>
    <xf numFmtId="170" fontId="49" fillId="0" borderId="14" xfId="0" applyNumberFormat="1" applyFont="1" applyBorder="1" applyAlignment="1">
      <alignment horizontal="right" vertical="center" wrapText="1"/>
    </xf>
    <xf numFmtId="170" fontId="47" fillId="5" borderId="14" xfId="0" applyNumberFormat="1" applyFont="1" applyFill="1" applyBorder="1" applyAlignment="1">
      <alignment horizontal="right" vertical="center"/>
    </xf>
    <xf numFmtId="176" fontId="47" fillId="5" borderId="14" xfId="0" applyNumberFormat="1" applyFont="1" applyFill="1" applyBorder="1" applyAlignment="1">
      <alignment horizontal="right" vertical="center" wrapText="1"/>
    </xf>
    <xf numFmtId="176" fontId="25" fillId="0" borderId="14" xfId="0" applyNumberFormat="1" applyFont="1" applyBorder="1" applyAlignment="1">
      <alignment horizontal="right" vertical="center"/>
    </xf>
    <xf numFmtId="3" fontId="25" fillId="0" borderId="14" xfId="0" applyNumberFormat="1" applyFont="1" applyBorder="1" applyAlignment="1">
      <alignment vertical="center"/>
    </xf>
    <xf numFmtId="0" fontId="20" fillId="0" borderId="14" xfId="0" applyFont="1" applyBorder="1" applyAlignment="1">
      <alignment horizontal="left" vertical="top"/>
    </xf>
    <xf numFmtId="172" fontId="15" fillId="0" borderId="42" xfId="0" applyNumberFormat="1" applyFont="1" applyBorder="1" applyAlignment="1">
      <alignment vertical="center" wrapText="1"/>
    </xf>
    <xf numFmtId="0" fontId="15" fillId="0" borderId="34" xfId="0" applyFont="1" applyBorder="1" applyAlignment="1">
      <alignment horizontal="left" vertical="center" wrapText="1"/>
    </xf>
    <xf numFmtId="3" fontId="15" fillId="0" borderId="34" xfId="0" applyNumberFormat="1" applyFont="1" applyBorder="1" applyAlignment="1">
      <alignment horizontal="right" vertical="center"/>
    </xf>
    <xf numFmtId="3" fontId="25" fillId="0" borderId="34" xfId="0" applyNumberFormat="1" applyFont="1" applyBorder="1" applyAlignment="1">
      <alignment horizontal="right" vertical="center"/>
    </xf>
    <xf numFmtId="3" fontId="25" fillId="0" borderId="43" xfId="0" applyNumberFormat="1" applyFont="1" applyBorder="1" applyAlignment="1">
      <alignment horizontal="right" vertical="center"/>
    </xf>
    <xf numFmtId="0" fontId="3"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xf>
    <xf numFmtId="0" fontId="3" fillId="0" borderId="0" xfId="0" applyFont="1"/>
    <xf numFmtId="0" fontId="4" fillId="0" borderId="0" xfId="0" applyFont="1" applyAlignment="1">
      <alignment horizontal="center"/>
    </xf>
    <xf numFmtId="0" fontId="3" fillId="0" borderId="1" xfId="0" applyFont="1" applyBorder="1" applyAlignment="1">
      <alignment horizontal="center" vertical="center" wrapText="1"/>
    </xf>
    <xf numFmtId="166" fontId="3" fillId="0" borderId="1" xfId="0" applyNumberFormat="1" applyFont="1" applyBorder="1" applyAlignment="1">
      <alignment horizontal="center" vertical="center" wrapText="1"/>
    </xf>
    <xf numFmtId="0" fontId="10" fillId="0" borderId="0" xfId="0" applyFont="1" applyAlignment="1">
      <alignment vertical="center" wrapText="1"/>
    </xf>
    <xf numFmtId="0" fontId="9" fillId="0" borderId="0" xfId="0" applyFont="1" applyAlignment="1">
      <alignment horizontal="right" vertical="center"/>
    </xf>
    <xf numFmtId="0" fontId="10"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9" fontId="10" fillId="0" borderId="7" xfId="0" applyNumberFormat="1" applyFont="1" applyBorder="1" applyAlignment="1">
      <alignment horizontal="center" vertical="center"/>
    </xf>
    <xf numFmtId="49" fontId="10" fillId="0" borderId="7" xfId="0" applyNumberFormat="1" applyFont="1" applyBorder="1" applyAlignment="1">
      <alignment horizontal="center" vertical="center" wrapText="1"/>
    </xf>
    <xf numFmtId="49" fontId="1" fillId="0" borderId="0" xfId="0" applyNumberFormat="1" applyFont="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wrapText="1"/>
    </xf>
    <xf numFmtId="14" fontId="10" fillId="0" borderId="1" xfId="0" applyNumberFormat="1" applyFont="1" applyBorder="1" applyAlignment="1">
      <alignment horizontal="center" vertical="center" wrapText="1"/>
    </xf>
    <xf numFmtId="0" fontId="10" fillId="0" borderId="1" xfId="0" quotePrefix="1" applyFont="1" applyBorder="1" applyAlignment="1">
      <alignment horizontal="center" vertical="center" wrapText="1"/>
    </xf>
    <xf numFmtId="0" fontId="7" fillId="0" borderId="0" xfId="0" applyFont="1" applyAlignment="1">
      <alignment vertical="center"/>
    </xf>
    <xf numFmtId="0" fontId="10" fillId="0" borderId="1" xfId="0" applyFont="1" applyBorder="1" applyAlignment="1">
      <alignment horizontal="left" vertical="center" wrapText="1"/>
    </xf>
    <xf numFmtId="49" fontId="10" fillId="0" borderId="1" xfId="0" quotePrefix="1" applyNumberFormat="1" applyFont="1" applyBorder="1" applyAlignment="1">
      <alignment horizontal="center" vertical="center" wrapText="1"/>
    </xf>
    <xf numFmtId="0" fontId="10" fillId="0" borderId="0" xfId="0" applyFont="1" applyAlignment="1">
      <alignment wrapText="1"/>
    </xf>
    <xf numFmtId="0" fontId="10" fillId="0" borderId="0" xfId="0" applyFont="1"/>
    <xf numFmtId="3" fontId="6" fillId="0" borderId="0" xfId="0" applyNumberFormat="1" applyFont="1" applyAlignment="1">
      <alignment vertical="center"/>
    </xf>
    <xf numFmtId="179" fontId="10" fillId="0" borderId="1" xfId="0" applyNumberFormat="1" applyFont="1" applyBorder="1" applyAlignment="1">
      <alignment horizontal="center" vertical="center" wrapText="1"/>
    </xf>
    <xf numFmtId="0" fontId="10" fillId="0" borderId="4" xfId="0" applyFont="1" applyBorder="1" applyAlignment="1">
      <alignment horizontal="left" wrapText="1"/>
    </xf>
    <xf numFmtId="0" fontId="10" fillId="0" borderId="4" xfId="0" applyFont="1" applyBorder="1" applyAlignment="1">
      <alignment horizontal="center" wrapText="1"/>
    </xf>
    <xf numFmtId="0" fontId="10" fillId="0" borderId="4" xfId="0" applyFont="1" applyBorder="1" applyAlignment="1">
      <alignment wrapText="1"/>
    </xf>
    <xf numFmtId="0" fontId="10" fillId="6" borderId="4" xfId="0" applyFont="1" applyFill="1" applyBorder="1" applyAlignment="1">
      <alignment wrapText="1"/>
    </xf>
    <xf numFmtId="14" fontId="10" fillId="0" borderId="4" xfId="0" applyNumberFormat="1" applyFont="1" applyBorder="1" applyAlignment="1">
      <alignment horizontal="center" wrapText="1"/>
    </xf>
    <xf numFmtId="0" fontId="1" fillId="0" borderId="6" xfId="0" applyFont="1" applyBorder="1" applyAlignment="1">
      <alignment horizontal="center" vertical="center"/>
    </xf>
    <xf numFmtId="0" fontId="5" fillId="0" borderId="0" xfId="0" applyFont="1" applyAlignment="1">
      <alignment vertical="center" wrapText="1"/>
    </xf>
    <xf numFmtId="0" fontId="3" fillId="0" borderId="1" xfId="0" applyFont="1" applyBorder="1"/>
    <xf numFmtId="0" fontId="53" fillId="0" borderId="0" xfId="0" applyFont="1" applyAlignment="1">
      <alignment vertical="center"/>
    </xf>
    <xf numFmtId="0" fontId="53" fillId="0" borderId="0" xfId="0" applyFont="1" applyAlignment="1">
      <alignment horizontal="center" vertical="center"/>
    </xf>
    <xf numFmtId="0" fontId="27" fillId="0" borderId="0" xfId="0" applyFont="1" applyAlignment="1">
      <alignment horizontal="center" vertical="center"/>
    </xf>
    <xf numFmtId="0" fontId="53" fillId="2" borderId="0" xfId="0" applyFont="1" applyFill="1" applyAlignment="1">
      <alignment vertical="center"/>
    </xf>
    <xf numFmtId="0" fontId="53" fillId="8" borderId="0" xfId="0" applyFont="1" applyFill="1" applyAlignment="1">
      <alignment vertical="center"/>
    </xf>
    <xf numFmtId="0" fontId="27" fillId="0" borderId="0" xfId="0" applyFont="1" applyAlignment="1">
      <alignment vertical="center"/>
    </xf>
    <xf numFmtId="0" fontId="27" fillId="9" borderId="49" xfId="0" applyFont="1" applyFill="1" applyBorder="1" applyAlignment="1">
      <alignment horizontal="center" vertical="center"/>
    </xf>
    <xf numFmtId="0" fontId="53" fillId="2" borderId="0" xfId="0" applyFont="1" applyFill="1" applyAlignment="1">
      <alignment horizontal="center" vertical="center"/>
    </xf>
    <xf numFmtId="0" fontId="53" fillId="8" borderId="0" xfId="0" applyFont="1" applyFill="1" applyAlignment="1">
      <alignment horizontal="center" vertical="center"/>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8" xfId="0" applyFont="1" applyBorder="1" applyAlignment="1">
      <alignment horizontal="center" vertical="center" wrapText="1"/>
    </xf>
    <xf numFmtId="0" fontId="56" fillId="0" borderId="5" xfId="0" applyFont="1" applyBorder="1" applyAlignment="1">
      <alignment horizontal="center" vertical="center"/>
    </xf>
    <xf numFmtId="0" fontId="56" fillId="0" borderId="37" xfId="0" applyFont="1" applyBorder="1" applyAlignment="1">
      <alignment horizontal="left" vertical="center" wrapText="1"/>
    </xf>
    <xf numFmtId="0" fontId="56" fillId="0" borderId="39" xfId="0" applyFont="1" applyBorder="1" applyAlignment="1">
      <alignment horizontal="left" vertical="center" wrapText="1"/>
    </xf>
    <xf numFmtId="0" fontId="56" fillId="6" borderId="50" xfId="0" applyFont="1" applyFill="1" applyBorder="1" applyAlignment="1">
      <alignment horizontal="center" vertical="center" wrapText="1"/>
    </xf>
    <xf numFmtId="0" fontId="56" fillId="0" borderId="9" xfId="0" applyFont="1" applyBorder="1" applyAlignment="1">
      <alignment horizontal="center" vertical="center" wrapText="1"/>
    </xf>
    <xf numFmtId="0" fontId="56" fillId="0" borderId="9" xfId="0" applyFont="1" applyBorder="1" applyAlignment="1">
      <alignment horizontal="center" vertical="center"/>
    </xf>
    <xf numFmtId="0" fontId="56" fillId="0" borderId="39" xfId="0" applyFont="1" applyBorder="1" applyAlignment="1">
      <alignment horizontal="center" vertical="center"/>
    </xf>
    <xf numFmtId="0" fontId="56" fillId="0" borderId="6" xfId="0" applyFont="1" applyBorder="1" applyAlignment="1">
      <alignment horizontal="center" vertical="center"/>
    </xf>
    <xf numFmtId="0" fontId="57" fillId="2" borderId="0" xfId="0" applyFont="1" applyFill="1" applyAlignment="1">
      <alignment horizontal="center" vertical="center"/>
    </xf>
    <xf numFmtId="0" fontId="57" fillId="0" borderId="0" xfId="0" applyFont="1" applyAlignment="1">
      <alignment horizontal="center" vertical="center"/>
    </xf>
    <xf numFmtId="0" fontId="57" fillId="8" borderId="0" xfId="0" applyFont="1" applyFill="1" applyAlignment="1">
      <alignment horizontal="center" vertical="center"/>
    </xf>
    <xf numFmtId="0" fontId="53" fillId="0" borderId="1" xfId="0" applyFont="1" applyBorder="1" applyAlignment="1">
      <alignment horizontal="center" vertical="center"/>
    </xf>
    <xf numFmtId="0" fontId="53" fillId="6" borderId="1" xfId="0" applyFont="1" applyFill="1" applyBorder="1" applyAlignment="1">
      <alignment vertical="center" wrapText="1"/>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6" borderId="49" xfId="0" applyFont="1" applyFill="1" applyBorder="1" applyAlignment="1">
      <alignment horizontal="center" vertical="center" wrapText="1"/>
    </xf>
    <xf numFmtId="0" fontId="57" fillId="2" borderId="0" xfId="0" applyFont="1" applyFill="1" applyAlignment="1">
      <alignment horizontal="center" vertical="center" wrapText="1"/>
    </xf>
    <xf numFmtId="0" fontId="53" fillId="6" borderId="1" xfId="0" quotePrefix="1"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1" xfId="0" applyFont="1" applyBorder="1" applyAlignment="1">
      <alignment horizontal="left" vertical="center" wrapText="1"/>
    </xf>
    <xf numFmtId="0" fontId="53" fillId="0" borderId="1" xfId="0" applyFont="1" applyBorder="1" applyAlignment="1">
      <alignment horizontal="center" vertical="center" wrapText="1"/>
    </xf>
    <xf numFmtId="0" fontId="38" fillId="3" borderId="1" xfId="0" applyFont="1" applyFill="1" applyBorder="1" applyAlignment="1">
      <alignment horizontal="center"/>
    </xf>
    <xf numFmtId="0" fontId="58" fillId="3" borderId="1" xfId="0" applyFont="1" applyFill="1" applyBorder="1" applyAlignment="1">
      <alignment wrapText="1"/>
    </xf>
    <xf numFmtId="0" fontId="58" fillId="3" borderId="4" xfId="0" applyFont="1" applyFill="1" applyBorder="1" applyAlignment="1">
      <alignment horizontal="right"/>
    </xf>
    <xf numFmtId="0" fontId="58" fillId="3" borderId="4" xfId="0" applyFont="1" applyFill="1" applyBorder="1" applyAlignment="1">
      <alignment horizontal="center"/>
    </xf>
    <xf numFmtId="0" fontId="58" fillId="3" borderId="4" xfId="0" applyFont="1" applyFill="1" applyBorder="1" applyAlignment="1">
      <alignment horizontal="center" wrapText="1"/>
    </xf>
    <xf numFmtId="0" fontId="53" fillId="0" borderId="1" xfId="0" applyFont="1" applyBorder="1" applyAlignment="1">
      <alignment vertical="center" wrapText="1"/>
    </xf>
    <xf numFmtId="0" fontId="53" fillId="0" borderId="9"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8" xfId="0" applyFont="1" applyBorder="1" applyAlignment="1">
      <alignment vertical="center" wrapText="1"/>
    </xf>
    <xf numFmtId="0" fontId="53" fillId="0" borderId="9" xfId="0" applyFont="1" applyBorder="1" applyAlignment="1">
      <alignment vertical="center" wrapText="1"/>
    </xf>
    <xf numFmtId="0" fontId="53" fillId="0" borderId="4" xfId="0" applyFont="1" applyBorder="1" applyAlignment="1">
      <alignment vertical="center" wrapText="1"/>
    </xf>
    <xf numFmtId="0" fontId="53" fillId="0" borderId="8" xfId="0" applyFont="1" applyBorder="1" applyAlignment="1">
      <alignment horizontal="left" vertical="center" wrapText="1"/>
    </xf>
    <xf numFmtId="0" fontId="53" fillId="0" borderId="9" xfId="0" applyFont="1" applyBorder="1" applyAlignment="1">
      <alignment horizontal="left" vertical="center" wrapText="1"/>
    </xf>
    <xf numFmtId="0" fontId="53" fillId="0" borderId="4" xfId="0" applyFont="1" applyBorder="1" applyAlignment="1">
      <alignment horizontal="left" vertical="center" wrapText="1"/>
    </xf>
    <xf numFmtId="0" fontId="27" fillId="0" borderId="1"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 xfId="0" applyFont="1" applyBorder="1" applyAlignment="1">
      <alignment horizontal="left" vertical="center" wrapText="1"/>
    </xf>
    <xf numFmtId="0" fontId="27" fillId="0" borderId="1" xfId="0" applyFont="1" applyBorder="1" applyAlignment="1">
      <alignment vertical="center" wrapText="1"/>
    </xf>
    <xf numFmtId="0" fontId="27" fillId="0" borderId="8" xfId="0" applyFont="1" applyBorder="1" applyAlignment="1">
      <alignment vertical="center" wrapText="1"/>
    </xf>
    <xf numFmtId="0" fontId="27" fillId="0" borderId="9" xfId="0" applyFont="1" applyBorder="1" applyAlignment="1">
      <alignment vertical="center" wrapText="1"/>
    </xf>
    <xf numFmtId="0" fontId="27" fillId="0" borderId="4" xfId="0" applyFont="1" applyBorder="1" applyAlignment="1">
      <alignment vertical="center" wrapText="1"/>
    </xf>
    <xf numFmtId="0" fontId="27" fillId="6" borderId="1" xfId="0" applyFont="1" applyFill="1" applyBorder="1" applyAlignment="1">
      <alignment horizontal="center" vertical="center"/>
    </xf>
    <xf numFmtId="0" fontId="27" fillId="6" borderId="1" xfId="0" applyFont="1" applyFill="1" applyBorder="1" applyAlignment="1">
      <alignment vertical="center"/>
    </xf>
    <xf numFmtId="0" fontId="27" fillId="9" borderId="1" xfId="0" applyFont="1" applyFill="1" applyBorder="1" applyAlignment="1">
      <alignment horizontal="center" vertical="center" wrapText="1"/>
    </xf>
    <xf numFmtId="14" fontId="53" fillId="0" borderId="1" xfId="0" applyNumberFormat="1" applyFont="1" applyBorder="1" applyAlignment="1">
      <alignment horizontal="center" vertical="center" wrapText="1"/>
    </xf>
    <xf numFmtId="179" fontId="54" fillId="0" borderId="1" xfId="0" applyNumberFormat="1" applyFont="1" applyBorder="1" applyAlignment="1">
      <alignment horizontal="center" vertical="center" wrapText="1"/>
    </xf>
    <xf numFmtId="0" fontId="54" fillId="0" borderId="1" xfId="0" applyFont="1" applyBorder="1" applyAlignment="1">
      <alignment horizontal="center" vertical="center" wrapText="1"/>
    </xf>
    <xf numFmtId="17" fontId="53" fillId="0" borderId="1" xfId="0" quotePrefix="1" applyNumberFormat="1" applyFont="1" applyBorder="1" applyAlignment="1">
      <alignment horizontal="center" vertical="center" wrapText="1"/>
    </xf>
    <xf numFmtId="181" fontId="53" fillId="0" borderId="1" xfId="0" applyNumberFormat="1" applyFont="1" applyBorder="1" applyAlignment="1">
      <alignment horizontal="center" vertical="center" wrapText="1"/>
    </xf>
    <xf numFmtId="0" fontId="53" fillId="0" borderId="0" xfId="0" applyFont="1"/>
    <xf numFmtId="179" fontId="53" fillId="0" borderId="1" xfId="0" applyNumberFormat="1" applyFont="1" applyBorder="1" applyAlignment="1">
      <alignment horizontal="center" vertical="center" wrapText="1"/>
    </xf>
    <xf numFmtId="0" fontId="53" fillId="0" borderId="1" xfId="0" quotePrefix="1" applyFont="1" applyBorder="1" applyAlignment="1">
      <alignment horizontal="center" vertical="center" wrapText="1"/>
    </xf>
    <xf numFmtId="0" fontId="58" fillId="6" borderId="0" xfId="0" applyFont="1" applyFill="1" applyAlignment="1">
      <alignment horizontal="center" vertical="center" wrapText="1"/>
    </xf>
    <xf numFmtId="0" fontId="53" fillId="0" borderId="8" xfId="0" applyFont="1" applyBorder="1" applyAlignment="1">
      <alignment horizontal="center" vertical="center"/>
    </xf>
    <xf numFmtId="0" fontId="27" fillId="9" borderId="1" xfId="0" applyFont="1" applyFill="1" applyBorder="1" applyAlignment="1">
      <alignment horizontal="center" vertical="center"/>
    </xf>
    <xf numFmtId="0" fontId="53"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14" fontId="53" fillId="3" borderId="1" xfId="0" applyNumberFormat="1" applyFont="1" applyFill="1" applyBorder="1" applyAlignment="1">
      <alignment horizontal="center" vertical="center" wrapText="1"/>
    </xf>
    <xf numFmtId="0" fontId="58" fillId="0" borderId="1" xfId="0" applyFont="1" applyBorder="1" applyAlignment="1">
      <alignment horizontal="center"/>
    </xf>
    <xf numFmtId="0" fontId="53" fillId="3" borderId="0" xfId="0" applyFont="1" applyFill="1" applyAlignment="1">
      <alignment vertical="center"/>
    </xf>
    <xf numFmtId="179" fontId="53" fillId="3" borderId="1" xfId="0" applyNumberFormat="1" applyFont="1" applyFill="1" applyBorder="1" applyAlignment="1">
      <alignment horizontal="center" vertical="center" wrapText="1"/>
    </xf>
    <xf numFmtId="179" fontId="53" fillId="6" borderId="1" xfId="0" applyNumberFormat="1" applyFont="1" applyFill="1" applyBorder="1" applyAlignment="1">
      <alignment horizontal="center" vertical="center" wrapText="1"/>
    </xf>
    <xf numFmtId="0" fontId="27" fillId="6" borderId="37" xfId="0" applyFont="1" applyFill="1" applyBorder="1" applyAlignment="1">
      <alignment horizontal="center" vertical="center" wrapText="1"/>
    </xf>
    <xf numFmtId="0" fontId="53" fillId="6" borderId="39" xfId="0" applyFont="1" applyFill="1" applyBorder="1" applyAlignment="1">
      <alignment horizontal="center" vertical="center" wrapText="1"/>
    </xf>
    <xf numFmtId="0" fontId="27" fillId="6" borderId="39"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58" fillId="6" borderId="1" xfId="0" applyFont="1" applyFill="1" applyBorder="1" applyAlignment="1">
      <alignment horizontal="left"/>
    </xf>
    <xf numFmtId="0" fontId="53" fillId="6" borderId="0" xfId="0" applyFont="1" applyFill="1" applyAlignment="1">
      <alignment vertical="center"/>
    </xf>
    <xf numFmtId="0" fontId="27" fillId="0" borderId="38" xfId="0" applyFont="1" applyBorder="1" applyAlignment="1">
      <alignment horizontal="center" vertical="center" wrapText="1"/>
    </xf>
    <xf numFmtId="0" fontId="53" fillId="0" borderId="1" xfId="0" applyFont="1" applyBorder="1" applyAlignment="1">
      <alignment vertical="center"/>
    </xf>
    <xf numFmtId="0" fontId="53" fillId="6" borderId="1" xfId="0" applyFont="1" applyFill="1" applyBorder="1" applyAlignment="1">
      <alignment horizontal="left" vertical="center" wrapText="1"/>
    </xf>
    <xf numFmtId="3" fontId="53" fillId="0" borderId="1" xfId="0" applyNumberFormat="1" applyFont="1" applyBorder="1" applyAlignment="1">
      <alignment vertical="center"/>
    </xf>
    <xf numFmtId="0" fontId="53" fillId="2" borderId="1" xfId="0" applyFont="1" applyFill="1" applyBorder="1" applyAlignment="1">
      <alignment vertical="center"/>
    </xf>
    <xf numFmtId="0" fontId="27" fillId="6" borderId="1" xfId="0" applyFont="1" applyFill="1" applyBorder="1" applyAlignment="1">
      <alignment vertical="center" wrapText="1"/>
    </xf>
    <xf numFmtId="0" fontId="10" fillId="2" borderId="1" xfId="0" applyFont="1" applyFill="1" applyBorder="1"/>
    <xf numFmtId="0" fontId="27" fillId="0" borderId="1" xfId="0" applyFont="1" applyBorder="1" applyAlignment="1">
      <alignment vertical="center"/>
    </xf>
    <xf numFmtId="0" fontId="27" fillId="8" borderId="0" xfId="0" applyFont="1" applyFill="1" applyAlignment="1">
      <alignment vertical="center"/>
    </xf>
    <xf numFmtId="166" fontId="53" fillId="0" borderId="1" xfId="0" applyNumberFormat="1" applyFont="1" applyBorder="1" applyAlignment="1">
      <alignment vertical="center"/>
    </xf>
    <xf numFmtId="0" fontId="6" fillId="2" borderId="1" xfId="0" applyFont="1" applyFill="1" applyBorder="1"/>
    <xf numFmtId="165" fontId="53" fillId="0" borderId="1" xfId="0" applyNumberFormat="1" applyFont="1" applyBorder="1" applyAlignment="1">
      <alignment horizontal="center" vertical="center" wrapText="1"/>
    </xf>
    <xf numFmtId="0" fontId="59" fillId="3" borderId="0" xfId="0" applyFont="1" applyFill="1"/>
    <xf numFmtId="0" fontId="60" fillId="2" borderId="1" xfId="0" applyFont="1" applyFill="1" applyBorder="1"/>
    <xf numFmtId="3" fontId="27" fillId="0" borderId="1" xfId="0" applyNumberFormat="1" applyFont="1" applyBorder="1" applyAlignment="1">
      <alignment horizontal="center" vertical="center" wrapText="1"/>
    </xf>
    <xf numFmtId="0" fontId="27" fillId="10" borderId="1" xfId="0" applyFont="1" applyFill="1" applyBorder="1" applyAlignment="1">
      <alignment horizontal="center" vertical="center" wrapText="1"/>
    </xf>
    <xf numFmtId="0" fontId="53" fillId="6" borderId="44" xfId="0" applyFont="1" applyFill="1" applyBorder="1" applyAlignment="1">
      <alignment horizontal="center" vertical="center" wrapText="1"/>
    </xf>
    <xf numFmtId="166" fontId="53" fillId="0" borderId="1" xfId="0" applyNumberFormat="1" applyFont="1" applyBorder="1" applyAlignment="1">
      <alignment horizontal="center" vertical="center" wrapText="1"/>
    </xf>
    <xf numFmtId="166" fontId="53" fillId="0" borderId="1" xfId="0" applyNumberFormat="1" applyFont="1" applyBorder="1" applyAlignment="1">
      <alignment horizontal="center" vertical="center"/>
    </xf>
    <xf numFmtId="0" fontId="53" fillId="0" borderId="39" xfId="0" applyFont="1" applyBorder="1" applyAlignment="1">
      <alignment horizontal="center" vertical="center" wrapText="1"/>
    </xf>
    <xf numFmtId="0" fontId="52" fillId="3" borderId="4" xfId="0" applyFont="1" applyFill="1" applyBorder="1" applyAlignment="1">
      <alignment horizontal="center"/>
    </xf>
    <xf numFmtId="0" fontId="52" fillId="0" borderId="4" xfId="0" applyFont="1" applyBorder="1" applyAlignment="1">
      <alignment horizontal="center"/>
    </xf>
    <xf numFmtId="0" fontId="61" fillId="3" borderId="4" xfId="0" applyFont="1" applyFill="1" applyBorder="1" applyAlignment="1">
      <alignment horizontal="center"/>
    </xf>
    <xf numFmtId="0" fontId="52" fillId="3" borderId="6" xfId="0" applyFont="1" applyFill="1" applyBorder="1" applyAlignment="1">
      <alignment horizontal="center"/>
    </xf>
    <xf numFmtId="0" fontId="52" fillId="0" borderId="6" xfId="0" applyFont="1" applyBorder="1" applyAlignment="1">
      <alignment horizontal="center"/>
    </xf>
    <xf numFmtId="0" fontId="61" fillId="0" borderId="6" xfId="0" applyFont="1" applyBorder="1" applyAlignment="1">
      <alignment horizontal="center"/>
    </xf>
    <xf numFmtId="3" fontId="53" fillId="0" borderId="1" xfId="0" applyNumberFormat="1" applyFont="1" applyBorder="1" applyAlignment="1">
      <alignment horizontal="right" vertical="center"/>
    </xf>
    <xf numFmtId="166" fontId="27" fillId="0" borderId="1" xfId="0" applyNumberFormat="1" applyFont="1" applyBorder="1" applyAlignment="1">
      <alignment horizontal="center" vertical="center"/>
    </xf>
    <xf numFmtId="0" fontId="53" fillId="6" borderId="51" xfId="0" applyFont="1" applyFill="1" applyBorder="1" applyAlignment="1">
      <alignment horizontal="left" vertical="center" wrapText="1"/>
    </xf>
    <xf numFmtId="0" fontId="53" fillId="6" borderId="50" xfId="0" applyFont="1" applyFill="1" applyBorder="1" applyAlignment="1">
      <alignment horizontal="left" vertical="center" wrapText="1"/>
    </xf>
    <xf numFmtId="0" fontId="53" fillId="6" borderId="50" xfId="0" applyFont="1" applyFill="1" applyBorder="1" applyAlignment="1">
      <alignment horizontal="center" vertical="center" wrapText="1"/>
    </xf>
    <xf numFmtId="0" fontId="27" fillId="11" borderId="1" xfId="0" applyFont="1" applyFill="1" applyBorder="1" applyAlignment="1">
      <alignment horizontal="center" vertical="center" wrapText="1"/>
    </xf>
    <xf numFmtId="3" fontId="53" fillId="0" borderId="1" xfId="0" applyNumberFormat="1" applyFont="1" applyBorder="1" applyAlignment="1">
      <alignment horizontal="center" vertical="center" wrapText="1"/>
    </xf>
    <xf numFmtId="0" fontId="1" fillId="2" borderId="0" xfId="0" applyFont="1" applyFill="1" applyAlignment="1">
      <alignment vertical="center"/>
    </xf>
    <xf numFmtId="0" fontId="53" fillId="0" borderId="7" xfId="0" applyFont="1" applyBorder="1" applyAlignment="1">
      <alignment horizontal="left" vertical="center" wrapText="1"/>
    </xf>
    <xf numFmtId="0" fontId="53" fillId="0" borderId="7" xfId="0" applyFont="1" applyBorder="1" applyAlignment="1">
      <alignment horizontal="center" vertical="center" wrapText="1"/>
    </xf>
    <xf numFmtId="0" fontId="61" fillId="0" borderId="4" xfId="0" applyFont="1" applyBorder="1" applyAlignment="1">
      <alignment horizontal="center"/>
    </xf>
    <xf numFmtId="0" fontId="62" fillId="0" borderId="5" xfId="0" applyFont="1" applyBorder="1" applyAlignment="1">
      <alignment horizontal="center"/>
    </xf>
    <xf numFmtId="180" fontId="53" fillId="0" borderId="4" xfId="0" applyNumberFormat="1" applyFont="1" applyBorder="1" applyAlignment="1">
      <alignment horizontal="center" vertical="center" wrapText="1"/>
    </xf>
    <xf numFmtId="0" fontId="53" fillId="0" borderId="1" xfId="0" applyFont="1" applyBorder="1" applyAlignment="1">
      <alignment horizontal="center"/>
    </xf>
    <xf numFmtId="0" fontId="62" fillId="0" borderId="1" xfId="0" applyFont="1" applyBorder="1" applyAlignment="1">
      <alignment horizontal="center"/>
    </xf>
    <xf numFmtId="181" fontId="53" fillId="0" borderId="4" xfId="0" applyNumberFormat="1" applyFont="1" applyBorder="1" applyAlignment="1">
      <alignment horizontal="center" vertical="center" wrapText="1"/>
    </xf>
    <xf numFmtId="166" fontId="53" fillId="0" borderId="1" xfId="0" applyNumberFormat="1" applyFont="1" applyBorder="1" applyAlignment="1">
      <alignment vertical="center" wrapText="1"/>
    </xf>
    <xf numFmtId="3" fontId="53" fillId="0" borderId="1" xfId="0" applyNumberFormat="1" applyFont="1" applyBorder="1" applyAlignment="1">
      <alignment horizontal="right" vertical="center" wrapText="1"/>
    </xf>
    <xf numFmtId="0" fontId="53" fillId="0" borderId="7" xfId="0" applyFont="1" applyBorder="1" applyAlignment="1">
      <alignment vertical="center"/>
    </xf>
    <xf numFmtId="0" fontId="53" fillId="8" borderId="1" xfId="0" applyFont="1" applyFill="1" applyBorder="1" applyAlignment="1">
      <alignment vertical="center"/>
    </xf>
    <xf numFmtId="0" fontId="53" fillId="0" borderId="5" xfId="0" applyFont="1" applyBorder="1" applyAlignment="1">
      <alignment horizontal="center" vertical="center" wrapText="1"/>
    </xf>
    <xf numFmtId="0" fontId="58" fillId="3" borderId="0" xfId="0" applyFont="1" applyFill="1" applyAlignment="1">
      <alignment horizontal="center"/>
    </xf>
    <xf numFmtId="0" fontId="58" fillId="3" borderId="1" xfId="0" applyFont="1" applyFill="1" applyBorder="1" applyAlignment="1">
      <alignment horizontal="center"/>
    </xf>
    <xf numFmtId="0" fontId="27" fillId="2" borderId="0" xfId="0" applyFont="1" applyFill="1" applyAlignment="1">
      <alignment vertical="center"/>
    </xf>
    <xf numFmtId="0" fontId="27" fillId="0" borderId="37"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6" xfId="0" applyFont="1" applyBorder="1" applyAlignment="1">
      <alignment horizontal="center" vertical="center" wrapText="1"/>
    </xf>
    <xf numFmtId="0" fontId="53" fillId="0" borderId="37" xfId="0" applyFont="1" applyBorder="1" applyAlignment="1">
      <alignment horizontal="center" vertical="center" wrapText="1"/>
    </xf>
    <xf numFmtId="0" fontId="53" fillId="0" borderId="6" xfId="0" applyFont="1" applyBorder="1" applyAlignment="1">
      <alignment horizontal="center" vertical="center" wrapText="1"/>
    </xf>
    <xf numFmtId="0" fontId="57" fillId="0" borderId="1" xfId="0" applyFont="1" applyBorder="1" applyAlignment="1">
      <alignment horizontal="center" vertical="center" wrapText="1"/>
    </xf>
    <xf numFmtId="0" fontId="57" fillId="7" borderId="1" xfId="0" applyFont="1" applyFill="1" applyBorder="1" applyAlignment="1">
      <alignment horizontal="center" vertical="center" wrapText="1"/>
    </xf>
    <xf numFmtId="0" fontId="53" fillId="7"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12" fillId="0" borderId="1" xfId="0" applyFont="1" applyBorder="1"/>
    <xf numFmtId="0" fontId="53" fillId="4" borderId="1" xfId="0" applyFont="1" applyFill="1" applyBorder="1" applyAlignment="1">
      <alignment horizontal="center" vertical="center"/>
    </xf>
    <xf numFmtId="0" fontId="27" fillId="2" borderId="0" xfId="0" applyFont="1" applyFill="1" applyAlignment="1">
      <alignment horizontal="center" vertical="center"/>
    </xf>
    <xf numFmtId="0" fontId="12" fillId="8" borderId="0" xfId="0" applyFont="1" applyFill="1"/>
    <xf numFmtId="166" fontId="3" fillId="0" borderId="1" xfId="0" applyNumberFormat="1" applyFont="1" applyBorder="1" applyAlignment="1">
      <alignment horizontal="left" vertical="center" wrapText="1"/>
    </xf>
    <xf numFmtId="0" fontId="3" fillId="0" borderId="0" xfId="0" applyFont="1" applyAlignment="1">
      <alignment horizontal="right"/>
    </xf>
    <xf numFmtId="166" fontId="4" fillId="12" borderId="1" xfId="0" applyNumberFormat="1" applyFont="1" applyFill="1" applyBorder="1" applyAlignment="1">
      <alignment horizontal="center" vertical="center" wrapText="1"/>
    </xf>
    <xf numFmtId="166" fontId="4" fillId="12" borderId="1" xfId="0" applyNumberFormat="1" applyFont="1" applyFill="1" applyBorder="1" applyAlignment="1">
      <alignment horizontal="center" vertical="center"/>
    </xf>
    <xf numFmtId="166" fontId="4" fillId="12" borderId="7" xfId="0" applyNumberFormat="1" applyFont="1" applyFill="1" applyBorder="1" applyAlignment="1">
      <alignment horizontal="center" vertical="center"/>
    </xf>
    <xf numFmtId="0" fontId="6" fillId="0" borderId="1" xfId="0" applyFont="1" applyBorder="1" applyAlignment="1">
      <alignment horizontal="center" vertical="center" wrapText="1"/>
    </xf>
    <xf numFmtId="166" fontId="3" fillId="0" borderId="1" xfId="0" applyNumberFormat="1" applyFont="1" applyBorder="1" applyAlignment="1">
      <alignment horizontal="left" vertical="center"/>
    </xf>
    <xf numFmtId="0" fontId="3" fillId="0" borderId="8" xfId="0" applyFont="1" applyBorder="1" applyAlignment="1">
      <alignment horizontal="center" vertical="center" wrapText="1"/>
    </xf>
    <xf numFmtId="166" fontId="3" fillId="0" borderId="4" xfId="0" applyNumberFormat="1" applyFont="1" applyBorder="1" applyAlignment="1">
      <alignment horizontal="left" vertical="center"/>
    </xf>
    <xf numFmtId="166" fontId="3" fillId="0" borderId="1" xfId="0" applyNumberFormat="1" applyFont="1" applyBorder="1" applyAlignment="1">
      <alignment horizontal="center" vertical="center"/>
    </xf>
    <xf numFmtId="0" fontId="3" fillId="0" borderId="1" xfId="0" applyFont="1" applyBorder="1" applyAlignment="1">
      <alignment horizontal="center"/>
    </xf>
    <xf numFmtId="0" fontId="1" fillId="0" borderId="0" xfId="0" applyFont="1" applyAlignment="1">
      <alignment horizontal="left" vertical="center"/>
    </xf>
    <xf numFmtId="0" fontId="65" fillId="0" borderId="0" xfId="0" applyFont="1"/>
    <xf numFmtId="0" fontId="64" fillId="0" borderId="0" xfId="0" applyFont="1" applyAlignment="1">
      <alignment vertical="center" wrapText="1"/>
    </xf>
    <xf numFmtId="173" fontId="64" fillId="0" borderId="0" xfId="0" applyNumberFormat="1" applyFont="1" applyAlignment="1">
      <alignment vertical="center" wrapText="1"/>
    </xf>
    <xf numFmtId="0" fontId="66" fillId="0" borderId="0" xfId="0" applyFont="1" applyAlignment="1">
      <alignment horizontal="right" vertical="center"/>
    </xf>
    <xf numFmtId="0" fontId="64" fillId="8" borderId="0" xfId="0" applyFont="1" applyFill="1" applyAlignment="1">
      <alignment vertical="center"/>
    </xf>
    <xf numFmtId="0" fontId="64" fillId="8" borderId="0" xfId="0" applyFont="1" applyFill="1" applyAlignment="1">
      <alignment horizontal="right" vertical="center"/>
    </xf>
    <xf numFmtId="0" fontId="64" fillId="0" borderId="0" xfId="0" applyFont="1" applyAlignment="1">
      <alignment vertical="center"/>
    </xf>
    <xf numFmtId="0" fontId="68" fillId="8" borderId="0" xfId="0" applyFont="1" applyFill="1" applyAlignment="1">
      <alignment vertical="center"/>
    </xf>
    <xf numFmtId="0" fontId="68" fillId="8" borderId="0" xfId="0" applyFont="1" applyFill="1" applyAlignment="1">
      <alignment horizontal="right" vertical="center"/>
    </xf>
    <xf numFmtId="0" fontId="68" fillId="0" borderId="0" xfId="0" applyFont="1" applyAlignment="1">
      <alignment vertical="center"/>
    </xf>
    <xf numFmtId="0" fontId="70" fillId="0" borderId="0" xfId="0" applyFont="1" applyAlignment="1">
      <alignment vertical="center"/>
    </xf>
    <xf numFmtId="173" fontId="70" fillId="0" borderId="0" xfId="0" applyNumberFormat="1" applyFont="1" applyAlignment="1">
      <alignment vertical="center"/>
    </xf>
    <xf numFmtId="0" fontId="70" fillId="0" borderId="0" xfId="0" applyFont="1" applyAlignment="1">
      <alignment horizontal="center" vertical="center"/>
    </xf>
    <xf numFmtId="166" fontId="71" fillId="0" borderId="1" xfId="0" applyNumberFormat="1" applyFont="1" applyBorder="1" applyAlignment="1">
      <alignment horizontal="center" vertical="center" wrapText="1"/>
    </xf>
    <xf numFmtId="173" fontId="75" fillId="0" borderId="1" xfId="0" applyNumberFormat="1" applyFont="1" applyBorder="1" applyAlignment="1">
      <alignment horizontal="center" vertical="center" wrapText="1"/>
    </xf>
    <xf numFmtId="173" fontId="75" fillId="8" borderId="1" xfId="0" applyNumberFormat="1" applyFont="1" applyFill="1" applyBorder="1" applyAlignment="1">
      <alignment horizontal="center" vertical="center" wrapText="1"/>
    </xf>
    <xf numFmtId="173" fontId="75" fillId="8" borderId="1" xfId="0" applyNumberFormat="1" applyFont="1" applyFill="1" applyBorder="1" applyAlignment="1">
      <alignment horizontal="right" vertical="center" wrapText="1"/>
    </xf>
    <xf numFmtId="49" fontId="71" fillId="0" borderId="1" xfId="0" applyNumberFormat="1" applyFont="1" applyBorder="1" applyAlignment="1">
      <alignment horizontal="center" vertical="center" wrapText="1"/>
    </xf>
    <xf numFmtId="49" fontId="71" fillId="8" borderId="1" xfId="0" applyNumberFormat="1" applyFont="1" applyFill="1" applyBorder="1" applyAlignment="1">
      <alignment horizontal="center" vertical="center" wrapText="1"/>
    </xf>
    <xf numFmtId="49" fontId="71" fillId="8" borderId="1" xfId="0" applyNumberFormat="1" applyFont="1" applyFill="1" applyBorder="1" applyAlignment="1">
      <alignment horizontal="right" vertical="center" wrapText="1"/>
    </xf>
    <xf numFmtId="166" fontId="71" fillId="0" borderId="1" xfId="0" applyNumberFormat="1" applyFont="1" applyBorder="1" applyAlignment="1">
      <alignment horizontal="left" vertical="center" wrapText="1"/>
    </xf>
    <xf numFmtId="173" fontId="71" fillId="0" borderId="1" xfId="0" applyNumberFormat="1" applyFont="1" applyBorder="1" applyAlignment="1">
      <alignment horizontal="center" vertical="center" wrapText="1"/>
    </xf>
    <xf numFmtId="173" fontId="71" fillId="8" borderId="1" xfId="0" applyNumberFormat="1" applyFont="1" applyFill="1" applyBorder="1" applyAlignment="1">
      <alignment horizontal="center" vertical="center" wrapText="1"/>
    </xf>
    <xf numFmtId="0" fontId="65" fillId="0" borderId="1" xfId="0" applyFont="1" applyBorder="1" applyAlignment="1">
      <alignment horizontal="center" vertical="center" wrapText="1"/>
    </xf>
    <xf numFmtId="0" fontId="71" fillId="0" borderId="1" xfId="0" applyFont="1" applyBorder="1" applyAlignment="1">
      <alignment horizontal="left" vertical="center" wrapText="1"/>
    </xf>
    <xf numFmtId="0" fontId="65" fillId="0" borderId="1" xfId="0" applyFont="1" applyBorder="1" applyAlignment="1">
      <alignment horizontal="left" vertical="center" wrapText="1"/>
    </xf>
    <xf numFmtId="0" fontId="71" fillId="0" borderId="1" xfId="0" applyFont="1" applyBorder="1" applyAlignment="1">
      <alignment vertical="center"/>
    </xf>
    <xf numFmtId="0" fontId="71" fillId="8" borderId="1" xfId="0" applyFont="1" applyFill="1" applyBorder="1" applyAlignment="1">
      <alignment vertical="center"/>
    </xf>
    <xf numFmtId="0" fontId="71" fillId="8" borderId="1" xfId="0" applyFont="1" applyFill="1" applyBorder="1" applyAlignment="1">
      <alignment horizontal="right" vertical="center"/>
    </xf>
    <xf numFmtId="0" fontId="66" fillId="0" borderId="1" xfId="0" applyFont="1" applyBorder="1" applyAlignment="1">
      <alignment horizontal="left" vertical="center" wrapText="1"/>
    </xf>
    <xf numFmtId="173" fontId="65" fillId="0" borderId="1" xfId="0" applyNumberFormat="1" applyFont="1" applyBorder="1" applyAlignment="1">
      <alignment horizontal="right" vertical="center" wrapText="1"/>
    </xf>
    <xf numFmtId="166" fontId="65" fillId="0" borderId="1" xfId="0" applyNumberFormat="1" applyFont="1" applyBorder="1" applyAlignment="1">
      <alignment horizontal="right" vertical="center" wrapText="1"/>
    </xf>
    <xf numFmtId="166" fontId="65" fillId="8" borderId="1" xfId="0" applyNumberFormat="1" applyFont="1" applyFill="1" applyBorder="1" applyAlignment="1">
      <alignment horizontal="right" vertical="center" wrapText="1"/>
    </xf>
    <xf numFmtId="0" fontId="65" fillId="0" borderId="0" xfId="0" applyFont="1" applyAlignment="1">
      <alignment vertical="center"/>
    </xf>
    <xf numFmtId="173" fontId="65" fillId="8" borderId="1" xfId="0" applyNumberFormat="1" applyFont="1" applyFill="1" applyBorder="1" applyAlignment="1">
      <alignment horizontal="right" vertical="center" wrapText="1"/>
    </xf>
    <xf numFmtId="0" fontId="65" fillId="0" borderId="1" xfId="0" applyFont="1" applyBorder="1" applyAlignment="1">
      <alignment vertical="center" wrapText="1"/>
    </xf>
    <xf numFmtId="173" fontId="65" fillId="0" borderId="1" xfId="0" applyNumberFormat="1" applyFont="1" applyBorder="1" applyAlignment="1">
      <alignment horizontal="center" vertical="center" wrapText="1"/>
    </xf>
    <xf numFmtId="173" fontId="65" fillId="8" borderId="1" xfId="0" applyNumberFormat="1" applyFont="1" applyFill="1" applyBorder="1" applyAlignment="1">
      <alignment horizontal="center" vertical="center" wrapText="1"/>
    </xf>
    <xf numFmtId="0" fontId="65" fillId="8" borderId="1" xfId="0" applyFont="1" applyFill="1" applyBorder="1" applyAlignment="1">
      <alignment horizontal="right" vertical="center"/>
    </xf>
    <xf numFmtId="0" fontId="71" fillId="0" borderId="1" xfId="0" applyFont="1" applyBorder="1" applyAlignment="1">
      <alignment horizontal="center" vertical="center" wrapText="1"/>
    </xf>
    <xf numFmtId="173" fontId="71" fillId="0" borderId="1" xfId="0" applyNumberFormat="1" applyFont="1" applyBorder="1" applyAlignment="1">
      <alignment horizontal="right" vertical="center" wrapText="1"/>
    </xf>
    <xf numFmtId="0" fontId="65" fillId="0" borderId="1" xfId="0" applyFont="1" applyBorder="1" applyAlignment="1">
      <alignment vertical="center"/>
    </xf>
    <xf numFmtId="0" fontId="65" fillId="8" borderId="1" xfId="0" applyFont="1" applyFill="1" applyBorder="1" applyAlignment="1">
      <alignment vertical="center"/>
    </xf>
    <xf numFmtId="173" fontId="71" fillId="8" borderId="1" xfId="0" applyNumberFormat="1" applyFont="1" applyFill="1" applyBorder="1" applyAlignment="1">
      <alignment horizontal="right" vertical="center" wrapText="1"/>
    </xf>
    <xf numFmtId="0" fontId="65" fillId="0" borderId="1" xfId="0" applyFont="1" applyBorder="1" applyAlignment="1">
      <alignment horizontal="left" vertical="top"/>
    </xf>
    <xf numFmtId="0" fontId="65" fillId="6" borderId="0" xfId="0" applyFont="1" applyFill="1" applyAlignment="1">
      <alignment vertical="center"/>
    </xf>
    <xf numFmtId="0" fontId="68" fillId="6" borderId="0" xfId="0" applyFont="1" applyFill="1" applyAlignment="1">
      <alignment vertical="center"/>
    </xf>
    <xf numFmtId="0" fontId="65" fillId="0" borderId="1" xfId="0" applyFont="1" applyBorder="1"/>
    <xf numFmtId="0" fontId="65" fillId="3" borderId="0" xfId="0" applyFont="1" applyFill="1" applyAlignment="1">
      <alignment vertical="center"/>
    </xf>
    <xf numFmtId="173" fontId="65" fillId="0" borderId="1" xfId="0" applyNumberFormat="1" applyFont="1" applyBorder="1" applyAlignment="1">
      <alignment vertical="center"/>
    </xf>
    <xf numFmtId="0" fontId="77" fillId="0" borderId="1" xfId="0" applyFont="1" applyBorder="1" applyAlignment="1">
      <alignment vertical="center" wrapText="1"/>
    </xf>
    <xf numFmtId="173" fontId="65" fillId="0" borderId="1" xfId="0" applyNumberFormat="1" applyFont="1" applyBorder="1" applyAlignment="1">
      <alignment horizontal="right" vertical="center"/>
    </xf>
    <xf numFmtId="173" fontId="65" fillId="8" borderId="1" xfId="0" applyNumberFormat="1" applyFont="1" applyFill="1" applyBorder="1" applyAlignment="1">
      <alignment horizontal="right" vertical="center"/>
    </xf>
    <xf numFmtId="0" fontId="64" fillId="0" borderId="1" xfId="0" applyFont="1" applyBorder="1" applyAlignment="1">
      <alignment vertical="center" wrapText="1"/>
    </xf>
    <xf numFmtId="0" fontId="65" fillId="0" borderId="1" xfId="0" applyFont="1" applyBorder="1" applyAlignment="1">
      <alignment wrapText="1"/>
    </xf>
    <xf numFmtId="0" fontId="64" fillId="0" borderId="1" xfId="0" applyFont="1" applyBorder="1"/>
    <xf numFmtId="0" fontId="71" fillId="8" borderId="1" xfId="0" applyFont="1" applyFill="1" applyBorder="1" applyAlignment="1">
      <alignment vertical="center" wrapText="1"/>
    </xf>
    <xf numFmtId="49" fontId="65" fillId="0" borderId="1" xfId="0" applyNumberFormat="1" applyFont="1" applyBorder="1" applyAlignment="1">
      <alignment horizontal="center" vertical="center" wrapText="1"/>
    </xf>
    <xf numFmtId="0" fontId="65" fillId="0" borderId="1" xfId="0" applyFont="1" applyBorder="1" applyAlignment="1">
      <alignment horizontal="left" vertical="center" wrapText="1" readingOrder="1"/>
    </xf>
    <xf numFmtId="0" fontId="65" fillId="0" borderId="1" xfId="0" applyFont="1" applyBorder="1" applyAlignment="1">
      <alignment horizontal="center" vertical="center" wrapText="1" readingOrder="1"/>
    </xf>
    <xf numFmtId="3" fontId="65" fillId="0" borderId="1" xfId="0" applyNumberFormat="1" applyFont="1" applyBorder="1" applyAlignment="1">
      <alignment horizontal="right" vertical="center" wrapText="1" readingOrder="1"/>
    </xf>
    <xf numFmtId="3" fontId="65" fillId="0" borderId="1" xfId="0" applyNumberFormat="1" applyFont="1" applyBorder="1" applyAlignment="1">
      <alignment horizontal="center" vertical="center" wrapText="1" readingOrder="1"/>
    </xf>
    <xf numFmtId="0" fontId="65" fillId="8" borderId="1" xfId="0" applyFont="1" applyFill="1" applyBorder="1" applyAlignment="1">
      <alignment horizontal="center" vertical="center" wrapText="1" readingOrder="1"/>
    </xf>
    <xf numFmtId="3" fontId="65" fillId="8" borderId="1" xfId="0" applyNumberFormat="1" applyFont="1" applyFill="1" applyBorder="1" applyAlignment="1">
      <alignment horizontal="right" vertical="center" wrapText="1" readingOrder="1"/>
    </xf>
    <xf numFmtId="3" fontId="65" fillId="8" borderId="1" xfId="0" applyNumberFormat="1" applyFont="1" applyFill="1" applyBorder="1" applyAlignment="1">
      <alignment horizontal="center" vertical="center" wrapText="1" readingOrder="1"/>
    </xf>
    <xf numFmtId="0" fontId="65" fillId="8" borderId="1" xfId="0" applyFont="1" applyFill="1" applyBorder="1" applyAlignment="1">
      <alignment horizontal="left" vertical="center" wrapText="1" readingOrder="1"/>
    </xf>
    <xf numFmtId="0" fontId="65" fillId="0" borderId="1" xfId="0" applyFont="1" applyBorder="1" applyAlignment="1">
      <alignment horizontal="right" vertical="center" wrapText="1" readingOrder="1"/>
    </xf>
    <xf numFmtId="0" fontId="65" fillId="8" borderId="1" xfId="0" applyFont="1" applyFill="1" applyBorder="1" applyAlignment="1">
      <alignment horizontal="right" vertical="center" wrapText="1" readingOrder="1"/>
    </xf>
    <xf numFmtId="0" fontId="65" fillId="0" borderId="1" xfId="0" quotePrefix="1" applyFont="1" applyBorder="1" applyAlignment="1">
      <alignment horizontal="left" vertical="center" wrapText="1"/>
    </xf>
    <xf numFmtId="0" fontId="65" fillId="0" borderId="1" xfId="0" applyFont="1" applyBorder="1" applyAlignment="1">
      <alignment horizontal="left" wrapText="1"/>
    </xf>
    <xf numFmtId="0" fontId="65" fillId="0" borderId="1" xfId="0" applyFont="1" applyBorder="1" applyAlignment="1">
      <alignment horizontal="left"/>
    </xf>
    <xf numFmtId="173" fontId="65" fillId="0" borderId="1" xfId="0" applyNumberFormat="1" applyFont="1" applyBorder="1" applyAlignment="1">
      <alignment horizontal="center"/>
    </xf>
    <xf numFmtId="173" fontId="65" fillId="0" borderId="1" xfId="0" applyNumberFormat="1" applyFont="1" applyBorder="1" applyAlignment="1">
      <alignment horizontal="right"/>
    </xf>
    <xf numFmtId="173" fontId="65" fillId="8" borderId="1" xfId="0" applyNumberFormat="1" applyFont="1" applyFill="1" applyBorder="1" applyAlignment="1">
      <alignment horizontal="right"/>
    </xf>
    <xf numFmtId="165" fontId="65" fillId="0" borderId="1" xfId="0" applyNumberFormat="1" applyFont="1" applyBorder="1" applyAlignment="1">
      <alignment horizontal="center" vertical="center" wrapText="1"/>
    </xf>
    <xf numFmtId="0" fontId="64" fillId="8" borderId="1" xfId="0" applyFont="1" applyFill="1" applyBorder="1" applyAlignment="1">
      <alignment vertical="center" wrapText="1"/>
    </xf>
    <xf numFmtId="0" fontId="65" fillId="0" borderId="1" xfId="0" applyFont="1" applyBorder="1" applyAlignment="1">
      <alignment horizontal="center"/>
    </xf>
    <xf numFmtId="173" fontId="65" fillId="8" borderId="1" xfId="0" applyNumberFormat="1" applyFont="1" applyFill="1" applyBorder="1" applyAlignment="1">
      <alignment horizontal="center"/>
    </xf>
    <xf numFmtId="0" fontId="65" fillId="0" borderId="1" xfId="0" applyFont="1" applyBorder="1" applyAlignment="1">
      <alignment vertical="top" wrapText="1"/>
    </xf>
    <xf numFmtId="0" fontId="65" fillId="0" borderId="1" xfId="0" applyFont="1" applyBorder="1" applyAlignment="1">
      <alignment horizontal="center" vertical="top"/>
    </xf>
    <xf numFmtId="0" fontId="68" fillId="2" borderId="0" xfId="0" applyFont="1" applyFill="1" applyAlignment="1">
      <alignment vertical="center"/>
    </xf>
    <xf numFmtId="166" fontId="65" fillId="0" borderId="1" xfId="0" applyNumberFormat="1" applyFont="1" applyBorder="1" applyAlignment="1">
      <alignment horizontal="center" vertical="center" wrapText="1"/>
    </xf>
    <xf numFmtId="3" fontId="65" fillId="0" borderId="1" xfId="0" applyNumberFormat="1" applyFont="1" applyBorder="1" applyAlignment="1">
      <alignment horizontal="left" vertical="center" wrapText="1" readingOrder="1"/>
    </xf>
    <xf numFmtId="0" fontId="65" fillId="0" borderId="1" xfId="0" applyFont="1" applyBorder="1" applyAlignment="1">
      <alignment horizontal="left" vertical="center"/>
    </xf>
    <xf numFmtId="166" fontId="65" fillId="0" borderId="1" xfId="0" applyNumberFormat="1" applyFont="1" applyBorder="1" applyAlignment="1">
      <alignment horizontal="left" vertical="center" wrapText="1"/>
    </xf>
    <xf numFmtId="166" fontId="71" fillId="8" borderId="1" xfId="0" applyNumberFormat="1" applyFont="1" applyFill="1" applyBorder="1" applyAlignment="1">
      <alignment horizontal="center" vertical="center" wrapText="1"/>
    </xf>
    <xf numFmtId="166" fontId="65" fillId="0" borderId="1" xfId="0" applyNumberFormat="1" applyFont="1" applyBorder="1" applyAlignment="1">
      <alignment wrapText="1"/>
    </xf>
    <xf numFmtId="166" fontId="65" fillId="0" borderId="1" xfId="0" applyNumberFormat="1" applyFont="1" applyBorder="1" applyAlignment="1">
      <alignment horizontal="center" wrapText="1"/>
    </xf>
    <xf numFmtId="173" fontId="65" fillId="0" borderId="1" xfId="0" applyNumberFormat="1" applyFont="1" applyBorder="1"/>
    <xf numFmtId="173" fontId="65" fillId="0" borderId="1" xfId="0" applyNumberFormat="1" applyFont="1" applyBorder="1" applyAlignment="1">
      <alignment horizontal="center" wrapText="1"/>
    </xf>
    <xf numFmtId="166" fontId="65" fillId="8" borderId="1" xfId="0" applyNumberFormat="1" applyFont="1" applyFill="1" applyBorder="1" applyAlignment="1">
      <alignment horizontal="center" vertical="center" wrapText="1"/>
    </xf>
    <xf numFmtId="173" fontId="65" fillId="8" borderId="1" xfId="0" applyNumberFormat="1" applyFont="1" applyFill="1" applyBorder="1" applyAlignment="1">
      <alignment horizontal="center" wrapText="1"/>
    </xf>
    <xf numFmtId="166" fontId="65" fillId="0" borderId="1" xfId="0" applyNumberFormat="1" applyFont="1" applyBorder="1" applyAlignment="1">
      <alignment horizontal="left"/>
    </xf>
    <xf numFmtId="0" fontId="71" fillId="6" borderId="1" xfId="0" applyFont="1" applyFill="1" applyBorder="1" applyAlignment="1">
      <alignment vertical="center"/>
    </xf>
    <xf numFmtId="0" fontId="71" fillId="8" borderId="1" xfId="0" applyFont="1" applyFill="1" applyBorder="1" applyAlignment="1">
      <alignment horizontal="center" vertical="center" wrapText="1"/>
    </xf>
    <xf numFmtId="0" fontId="65" fillId="0" borderId="0" xfId="0" applyFont="1" applyAlignment="1">
      <alignment horizontal="center" vertical="center"/>
    </xf>
    <xf numFmtId="0" fontId="65" fillId="0" borderId="0" xfId="0" applyFont="1" applyAlignment="1">
      <alignment vertical="center" wrapText="1"/>
    </xf>
    <xf numFmtId="0" fontId="79" fillId="8" borderId="0" xfId="0" applyFont="1" applyFill="1" applyAlignment="1">
      <alignment vertical="center"/>
    </xf>
    <xf numFmtId="0" fontId="79" fillId="8" borderId="0" xfId="0" applyFont="1" applyFill="1" applyAlignment="1">
      <alignment horizontal="right" vertical="center"/>
    </xf>
    <xf numFmtId="0" fontId="79" fillId="0" borderId="0" xfId="0" applyFont="1" applyAlignment="1">
      <alignment vertical="center"/>
    </xf>
    <xf numFmtId="0" fontId="80" fillId="0" borderId="0" xfId="0" applyFont="1" applyAlignment="1">
      <alignment horizontal="center" vertical="center"/>
    </xf>
    <xf numFmtId="0" fontId="80" fillId="0" borderId="0" xfId="0" applyFont="1" applyAlignment="1">
      <alignment horizontal="center" vertical="center" wrapText="1"/>
    </xf>
    <xf numFmtId="0" fontId="80"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0" fontId="68" fillId="0" borderId="0" xfId="0" applyFont="1" applyAlignment="1">
      <alignment vertical="center" wrapText="1"/>
    </xf>
    <xf numFmtId="173" fontId="68" fillId="0" borderId="0" xfId="0" applyNumberFormat="1" applyFont="1" applyAlignment="1">
      <alignment vertical="center" wrapText="1"/>
    </xf>
    <xf numFmtId="173" fontId="68" fillId="0" borderId="0" xfId="0" applyNumberFormat="1" applyFont="1" applyAlignment="1">
      <alignment vertical="center"/>
    </xf>
    <xf numFmtId="0" fontId="65" fillId="8" borderId="0" xfId="0" applyFont="1" applyFill="1"/>
    <xf numFmtId="0" fontId="65" fillId="8" borderId="0" xfId="0" applyFont="1" applyFill="1" applyAlignment="1">
      <alignment horizontal="right"/>
    </xf>
    <xf numFmtId="0" fontId="0" fillId="0" borderId="0" xfId="0"/>
    <xf numFmtId="0" fontId="5"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8" fillId="0" borderId="3" xfId="0" applyFont="1" applyBorder="1"/>
    <xf numFmtId="0" fontId="5" fillId="0" borderId="0" xfId="0" applyFont="1" applyAlignment="1">
      <alignment horizontal="center" vertical="center"/>
    </xf>
    <xf numFmtId="0" fontId="8" fillId="0" borderId="5" xfId="0" applyFont="1" applyBorder="1"/>
    <xf numFmtId="0" fontId="8" fillId="0" borderId="9" xfId="0" applyFont="1" applyBorder="1"/>
    <xf numFmtId="0" fontId="8" fillId="0" borderId="4" xfId="0" applyFont="1" applyBorder="1"/>
    <xf numFmtId="0" fontId="3" fillId="0" borderId="0" xfId="0" applyFont="1" applyAlignment="1">
      <alignment horizontal="center" vertical="center"/>
    </xf>
    <xf numFmtId="0" fontId="15" fillId="0" borderId="0" xfId="0" applyFont="1" applyAlignment="1">
      <alignment horizontal="center" vertical="center"/>
    </xf>
    <xf numFmtId="0" fontId="7" fillId="0" borderId="0" xfId="0" applyFont="1" applyAlignment="1">
      <alignment horizontal="center" vertical="center"/>
    </xf>
    <xf numFmtId="0" fontId="8" fillId="0" borderId="6" xfId="0" applyFont="1" applyBorder="1"/>
    <xf numFmtId="0" fontId="9" fillId="0" borderId="0" xfId="0" applyFont="1" applyAlignment="1">
      <alignment horizontal="center" vertical="center" wrapText="1"/>
    </xf>
    <xf numFmtId="0" fontId="15" fillId="0" borderId="0" xfId="0" quotePrefix="1" applyFont="1" applyAlignment="1">
      <alignment horizontal="center" vertical="center"/>
    </xf>
    <xf numFmtId="0" fontId="15" fillId="0" borderId="0" xfId="0" applyFont="1" applyAlignment="1">
      <alignment horizontal="center" vertical="center" wrapText="1"/>
    </xf>
    <xf numFmtId="0" fontId="28" fillId="2" borderId="2" xfId="0" applyFont="1" applyFill="1" applyBorder="1" applyAlignment="1">
      <alignment horizontal="center" vertical="center"/>
    </xf>
    <xf numFmtId="166" fontId="15" fillId="0" borderId="16" xfId="0" applyNumberFormat="1" applyFont="1" applyBorder="1" applyAlignment="1">
      <alignment horizontal="center" vertical="center" wrapText="1"/>
    </xf>
    <xf numFmtId="0" fontId="8" fillId="0" borderId="21" xfId="0" applyFont="1" applyBorder="1"/>
    <xf numFmtId="166" fontId="30" fillId="5" borderId="26" xfId="0" applyNumberFormat="1" applyFont="1" applyFill="1" applyBorder="1" applyAlignment="1">
      <alignment horizontal="center" vertical="center" wrapText="1"/>
    </xf>
    <xf numFmtId="0" fontId="8" fillId="0" borderId="27" xfId="0" applyFont="1" applyBorder="1"/>
    <xf numFmtId="166" fontId="15" fillId="0" borderId="15" xfId="0" applyNumberFormat="1" applyFont="1" applyBorder="1" applyAlignment="1">
      <alignment horizontal="center" vertical="center" wrapText="1"/>
    </xf>
    <xf numFmtId="0" fontId="8" fillId="0" borderId="20" xfId="0" applyFont="1" applyBorder="1"/>
    <xf numFmtId="166" fontId="29" fillId="5" borderId="16" xfId="0" applyNumberFormat="1" applyFont="1" applyFill="1" applyBorder="1" applyAlignment="1">
      <alignment horizontal="center" vertical="center" wrapText="1"/>
    </xf>
    <xf numFmtId="166" fontId="15" fillId="5" borderId="16" xfId="0" applyNumberFormat="1" applyFont="1" applyFill="1" applyBorder="1" applyAlignment="1">
      <alignment horizontal="center" vertical="center" wrapText="1"/>
    </xf>
    <xf numFmtId="166" fontId="15" fillId="0" borderId="19" xfId="0" applyNumberFormat="1" applyFont="1" applyBorder="1" applyAlignment="1">
      <alignment horizontal="center" vertical="center" wrapText="1"/>
    </xf>
    <xf numFmtId="0" fontId="8" fillId="0" borderId="25" xfId="0" applyFont="1" applyBorder="1"/>
    <xf numFmtId="0" fontId="8" fillId="0" borderId="18" xfId="0" applyFont="1" applyBorder="1"/>
    <xf numFmtId="0" fontId="2" fillId="0" borderId="0" xfId="0" quotePrefix="1" applyFont="1" applyAlignment="1">
      <alignment horizontal="center" vertical="center"/>
    </xf>
    <xf numFmtId="169" fontId="15" fillId="0" borderId="0" xfId="0" applyNumberFormat="1" applyFont="1" applyAlignment="1">
      <alignment horizontal="center" vertical="center" wrapText="1"/>
    </xf>
    <xf numFmtId="0" fontId="8" fillId="0" borderId="30" xfId="0" applyFont="1" applyBorder="1"/>
    <xf numFmtId="169" fontId="15" fillId="2" borderId="16" xfId="0" applyNumberFormat="1" applyFont="1" applyFill="1" applyBorder="1" applyAlignment="1">
      <alignment horizontal="center" vertical="center" wrapText="1"/>
    </xf>
    <xf numFmtId="166" fontId="25" fillId="0" borderId="16" xfId="0" applyNumberFormat="1" applyFont="1" applyBorder="1" applyAlignment="1">
      <alignment horizontal="center" vertical="center" wrapText="1"/>
    </xf>
    <xf numFmtId="0" fontId="14" fillId="0" borderId="0" xfId="0" applyFont="1" applyAlignment="1">
      <alignment horizontal="right" vertical="center"/>
    </xf>
    <xf numFmtId="0" fontId="4" fillId="0" borderId="0" xfId="0" applyFont="1" applyAlignment="1">
      <alignment horizontal="center" vertical="center"/>
    </xf>
    <xf numFmtId="0" fontId="8" fillId="0" borderId="38" xfId="0" applyFont="1" applyBorder="1"/>
    <xf numFmtId="0" fontId="8" fillId="0" borderId="45" xfId="0" applyFont="1" applyBorder="1"/>
    <xf numFmtId="0" fontId="10" fillId="0" borderId="0" xfId="0" applyFont="1" applyAlignment="1">
      <alignment horizontal="center" vertical="center"/>
    </xf>
    <xf numFmtId="0" fontId="9" fillId="0" borderId="0" xfId="0" applyFont="1" applyAlignment="1">
      <alignment horizontal="center" vertical="center"/>
    </xf>
    <xf numFmtId="0" fontId="1" fillId="0" borderId="8" xfId="0" applyFont="1" applyBorder="1" applyAlignment="1">
      <alignment horizontal="center" vertical="center"/>
    </xf>
    <xf numFmtId="0" fontId="13" fillId="0" borderId="0" xfId="0" applyFont="1" applyAlignment="1">
      <alignment horizontal="center" vertical="center"/>
    </xf>
    <xf numFmtId="0" fontId="8" fillId="0" borderId="37" xfId="0" applyFont="1" applyBorder="1"/>
    <xf numFmtId="0" fontId="8" fillId="0" borderId="11" xfId="0" applyFont="1" applyBorder="1"/>
    <xf numFmtId="0" fontId="27" fillId="0" borderId="7" xfId="0" applyFont="1" applyBorder="1" applyAlignment="1">
      <alignment horizontal="center" vertical="center" wrapText="1"/>
    </xf>
    <xf numFmtId="0" fontId="27" fillId="0" borderId="46" xfId="0" applyFont="1" applyBorder="1" applyAlignment="1">
      <alignment horizontal="center" vertical="center" wrapText="1"/>
    </xf>
    <xf numFmtId="0" fontId="8" fillId="0" borderId="39" xfId="0" applyFont="1" applyBorder="1"/>
    <xf numFmtId="0" fontId="27" fillId="0" borderId="8" xfId="0" applyFont="1" applyBorder="1" applyAlignment="1">
      <alignment horizontal="center" vertical="center" wrapText="1"/>
    </xf>
    <xf numFmtId="0" fontId="27" fillId="0" borderId="0" xfId="0" applyFont="1" applyAlignment="1">
      <alignment horizontal="center" vertical="center"/>
    </xf>
    <xf numFmtId="0" fontId="54" fillId="0" borderId="0" xfId="0" applyFont="1" applyAlignment="1">
      <alignment horizontal="center" vertical="center"/>
    </xf>
    <xf numFmtId="0" fontId="55" fillId="0" borderId="0" xfId="0" applyFont="1" applyAlignment="1">
      <alignment horizontal="center" vertical="center"/>
    </xf>
    <xf numFmtId="0" fontId="23" fillId="2" borderId="47" xfId="0" applyFont="1" applyFill="1" applyBorder="1" applyAlignment="1">
      <alignment horizontal="center" vertical="center"/>
    </xf>
    <xf numFmtId="0" fontId="8" fillId="0" borderId="48" xfId="0" applyFont="1" applyBorder="1"/>
    <xf numFmtId="0" fontId="27" fillId="9" borderId="8" xfId="0" applyFont="1" applyFill="1" applyBorder="1" applyAlignment="1">
      <alignment horizontal="left"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46" xfId="0" applyFont="1" applyBorder="1" applyAlignment="1">
      <alignment horizontal="center" vertical="center"/>
    </xf>
    <xf numFmtId="0" fontId="53" fillId="2" borderId="0" xfId="0" applyFont="1" applyFill="1" applyAlignment="1">
      <alignment horizontal="center" vertical="center"/>
    </xf>
    <xf numFmtId="0" fontId="53" fillId="6" borderId="8" xfId="0" applyFont="1" applyFill="1" applyBorder="1" applyAlignment="1">
      <alignment horizontal="center" vertical="center"/>
    </xf>
    <xf numFmtId="0" fontId="27" fillId="2" borderId="8" xfId="0" applyFont="1" applyFill="1" applyBorder="1" applyAlignment="1">
      <alignment horizontal="center" vertical="center" wrapText="1"/>
    </xf>
    <xf numFmtId="0" fontId="53" fillId="6" borderId="8" xfId="0" applyFont="1" applyFill="1" applyBorder="1" applyAlignment="1">
      <alignment horizontal="center" vertical="center" wrapText="1"/>
    </xf>
    <xf numFmtId="0" fontId="57" fillId="6" borderId="8" xfId="0" applyFont="1" applyFill="1" applyBorder="1" applyAlignment="1">
      <alignment horizontal="center" vertical="center" wrapText="1"/>
    </xf>
    <xf numFmtId="0" fontId="53" fillId="0" borderId="8" xfId="0" applyFont="1" applyBorder="1" applyAlignment="1">
      <alignment horizontal="center" vertical="center" wrapText="1"/>
    </xf>
    <xf numFmtId="0" fontId="27" fillId="0" borderId="8" xfId="0" applyFont="1" applyBorder="1" applyAlignment="1">
      <alignment horizontal="left" vertical="center" wrapText="1"/>
    </xf>
    <xf numFmtId="0" fontId="27" fillId="9" borderId="8" xfId="0" applyFont="1" applyFill="1" applyBorder="1" applyAlignment="1">
      <alignment horizontal="left" vertical="center" wrapText="1"/>
    </xf>
    <xf numFmtId="0" fontId="53" fillId="0" borderId="8" xfId="0" applyFont="1" applyBorder="1" applyAlignment="1">
      <alignment horizontal="center" vertical="center"/>
    </xf>
    <xf numFmtId="0" fontId="53" fillId="0" borderId="8" xfId="0" applyFont="1" applyBorder="1" applyAlignment="1">
      <alignment horizontal="left" vertical="center" wrapText="1"/>
    </xf>
    <xf numFmtId="0" fontId="53" fillId="3" borderId="8" xfId="0" applyFont="1" applyFill="1" applyBorder="1" applyAlignment="1">
      <alignment horizontal="left" vertical="center" wrapText="1"/>
    </xf>
    <xf numFmtId="0" fontId="53" fillId="6" borderId="8" xfId="0" applyFont="1" applyFill="1" applyBorder="1" applyAlignment="1">
      <alignment horizontal="left" vertical="center" wrapText="1"/>
    </xf>
    <xf numFmtId="0" fontId="27" fillId="6" borderId="7" xfId="0" applyFont="1" applyFill="1" applyBorder="1" applyAlignment="1">
      <alignment horizontal="center" vertical="center" wrapText="1"/>
    </xf>
    <xf numFmtId="0" fontId="53" fillId="3" borderId="37"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10" borderId="8" xfId="0" applyFont="1" applyFill="1" applyBorder="1" applyAlignment="1">
      <alignment horizontal="left" vertical="center" wrapText="1"/>
    </xf>
    <xf numFmtId="0" fontId="52" fillId="3" borderId="8" xfId="0" applyFont="1" applyFill="1" applyBorder="1" applyAlignment="1">
      <alignment horizontal="left"/>
    </xf>
    <xf numFmtId="0" fontId="52" fillId="0" borderId="8" xfId="0" applyFont="1" applyBorder="1" applyAlignment="1">
      <alignment horizontal="left"/>
    </xf>
    <xf numFmtId="0" fontId="53" fillId="0" borderId="8" xfId="0" applyFont="1" applyBorder="1" applyAlignment="1">
      <alignment vertical="center"/>
    </xf>
    <xf numFmtId="0" fontId="27" fillId="11" borderId="8" xfId="0" applyFont="1" applyFill="1" applyBorder="1" applyAlignment="1">
      <alignment horizontal="left" vertical="center" wrapText="1"/>
    </xf>
    <xf numFmtId="0" fontId="53" fillId="0" borderId="8" xfId="0" applyFont="1" applyBorder="1" applyAlignment="1">
      <alignment horizontal="left" vertical="center"/>
    </xf>
    <xf numFmtId="0" fontId="57" fillId="0" borderId="8" xfId="0" applyFont="1" applyBorder="1" applyAlignment="1">
      <alignment horizontal="left" vertical="center" wrapText="1"/>
    </xf>
    <xf numFmtId="0" fontId="53" fillId="0" borderId="46" xfId="0" applyFont="1" applyBorder="1" applyAlignment="1">
      <alignment horizontal="left" vertical="center" wrapText="1"/>
    </xf>
    <xf numFmtId="0" fontId="51" fillId="0" borderId="8" xfId="0" applyFont="1" applyBorder="1" applyAlignment="1">
      <alignment horizontal="left"/>
    </xf>
    <xf numFmtId="0" fontId="51" fillId="0" borderId="8" xfId="0" applyFont="1" applyBorder="1"/>
    <xf numFmtId="0" fontId="50" fillId="0" borderId="8" xfId="0" applyFont="1" applyBorder="1" applyAlignment="1">
      <alignment horizontal="left"/>
    </xf>
    <xf numFmtId="0" fontId="62" fillId="3" borderId="8" xfId="0" applyFont="1" applyFill="1" applyBorder="1" applyAlignment="1">
      <alignment horizontal="left" wrapText="1"/>
    </xf>
    <xf numFmtId="0" fontId="53" fillId="0" borderId="46" xfId="0" applyFont="1" applyBorder="1" applyAlignment="1">
      <alignment horizontal="center" vertical="center" wrapText="1"/>
    </xf>
    <xf numFmtId="0" fontId="27" fillId="2" borderId="0" xfId="0" applyFont="1" applyFill="1" applyAlignment="1">
      <alignment horizontal="center" vertical="center"/>
    </xf>
    <xf numFmtId="0" fontId="63" fillId="2" borderId="0" xfId="0" applyFont="1" applyFill="1" applyAlignment="1">
      <alignment horizontal="center" vertical="center"/>
    </xf>
    <xf numFmtId="0" fontId="57" fillId="7" borderId="8" xfId="0" applyFont="1" applyFill="1" applyBorder="1" applyAlignment="1">
      <alignment horizontal="left" vertical="center" wrapText="1"/>
    </xf>
    <xf numFmtId="0" fontId="53" fillId="7" borderId="8" xfId="0" applyFont="1" applyFill="1" applyBorder="1" applyAlignment="1">
      <alignment horizontal="left" vertical="center" wrapText="1"/>
    </xf>
    <xf numFmtId="0" fontId="53" fillId="4" borderId="8" xfId="0" applyFont="1" applyFill="1" applyBorder="1" applyAlignment="1">
      <alignment horizontal="left" vertical="center" wrapText="1"/>
    </xf>
    <xf numFmtId="0" fontId="52" fillId="0" borderId="9" xfId="0" applyFont="1" applyBorder="1" applyAlignment="1">
      <alignment horizontal="center"/>
    </xf>
    <xf numFmtId="0" fontId="57" fillId="0" borderId="8" xfId="0" applyFont="1" applyBorder="1" applyAlignment="1">
      <alignment horizontal="center" vertical="center" wrapText="1"/>
    </xf>
    <xf numFmtId="0" fontId="53" fillId="4" borderId="8" xfId="0" applyFont="1" applyFill="1" applyBorder="1" applyAlignment="1">
      <alignment vertical="center"/>
    </xf>
    <xf numFmtId="0" fontId="74" fillId="8" borderId="8" xfId="0" applyFont="1" applyFill="1" applyBorder="1" applyAlignment="1">
      <alignment horizontal="center" vertical="center" wrapText="1"/>
    </xf>
    <xf numFmtId="0" fontId="73" fillId="0" borderId="9" xfId="0" applyFont="1" applyBorder="1"/>
    <xf numFmtId="0" fontId="73" fillId="0" borderId="4" xfId="0" applyFont="1" applyBorder="1"/>
    <xf numFmtId="0" fontId="78" fillId="0" borderId="0" xfId="0" applyFont="1" applyAlignment="1">
      <alignment horizontal="right" vertical="center"/>
    </xf>
    <xf numFmtId="0" fontId="65" fillId="0" borderId="0" xfId="0" applyFont="1"/>
    <xf numFmtId="0" fontId="67" fillId="0" borderId="0" xfId="0" applyFont="1" applyAlignment="1">
      <alignment horizontal="center" vertical="center"/>
    </xf>
    <xf numFmtId="0" fontId="81" fillId="0" borderId="0" xfId="0" applyFont="1" applyAlignment="1">
      <alignment horizontal="center" vertical="center" wrapText="1"/>
    </xf>
    <xf numFmtId="0" fontId="64" fillId="0" borderId="0" xfId="0" applyFont="1" applyAlignment="1">
      <alignment horizontal="center" vertical="center"/>
    </xf>
    <xf numFmtId="0" fontId="66" fillId="0" borderId="0" xfId="0" applyFont="1" applyAlignment="1">
      <alignment horizontal="center" vertical="center"/>
    </xf>
    <xf numFmtId="0" fontId="69" fillId="0" borderId="0" xfId="0" applyFont="1" applyAlignment="1">
      <alignment horizontal="center" vertical="center"/>
    </xf>
    <xf numFmtId="166" fontId="71" fillId="0" borderId="7" xfId="0" applyNumberFormat="1" applyFont="1" applyBorder="1" applyAlignment="1">
      <alignment horizontal="center" vertical="center" wrapText="1"/>
    </xf>
    <xf numFmtId="0" fontId="73" fillId="0" borderId="5" xfId="0" applyFont="1" applyBorder="1"/>
    <xf numFmtId="173" fontId="71" fillId="0" borderId="7" xfId="0" applyNumberFormat="1" applyFont="1" applyBorder="1" applyAlignment="1">
      <alignment horizontal="center" vertical="center" wrapText="1"/>
    </xf>
    <xf numFmtId="173" fontId="72" fillId="0" borderId="8" xfId="0" applyNumberFormat="1" applyFont="1" applyBorder="1" applyAlignment="1">
      <alignment horizontal="center" vertical="center" wrapText="1"/>
    </xf>
    <xf numFmtId="0" fontId="22" fillId="0" borderId="7" xfId="0" applyFont="1" applyBorder="1" applyAlignment="1">
      <alignment horizontal="center"/>
    </xf>
  </cellXfs>
  <cellStyles count="1">
    <cellStyle name="Normal" xfId="0" builtinId="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tabSelected="1" topLeftCell="A8" zoomScale="80" zoomScaleNormal="80" workbookViewId="0">
      <selection activeCell="O67" sqref="O66:O67"/>
    </sheetView>
  </sheetViews>
  <sheetFormatPr defaultColWidth="14.42578125" defaultRowHeight="15" customHeight="1"/>
  <cols>
    <col min="1" max="1" width="4.7109375" customWidth="1"/>
    <col min="2" max="2" width="37.7109375" customWidth="1"/>
    <col min="3" max="3" width="8.42578125" customWidth="1"/>
    <col min="4" max="4" width="7.140625" customWidth="1"/>
    <col min="5" max="6" width="7.7109375" customWidth="1"/>
    <col min="7" max="7" width="6.42578125" customWidth="1"/>
    <col min="8" max="8" width="6.7109375" customWidth="1"/>
    <col min="9" max="9" width="12" customWidth="1"/>
    <col min="10" max="10" width="34.42578125" customWidth="1"/>
    <col min="11" max="11" width="9" customWidth="1"/>
    <col min="12" max="12" width="6.7109375" customWidth="1"/>
    <col min="13" max="13" width="8.28515625" customWidth="1"/>
    <col min="14" max="14" width="13" customWidth="1"/>
    <col min="15" max="26" width="8.7109375" customWidth="1"/>
  </cols>
  <sheetData>
    <row r="1" spans="1:26" ht="14.25" customHeight="1">
      <c r="A1" s="552" t="s">
        <v>0</v>
      </c>
      <c r="B1" s="543"/>
      <c r="C1" s="543"/>
      <c r="D1" s="29"/>
      <c r="E1" s="3"/>
      <c r="F1" s="3"/>
      <c r="G1" s="3"/>
      <c r="H1" s="3"/>
      <c r="I1" s="3"/>
      <c r="J1" s="30" t="s">
        <v>108</v>
      </c>
      <c r="K1" s="24"/>
      <c r="L1" s="24"/>
      <c r="M1" s="24"/>
      <c r="N1" s="27"/>
      <c r="O1" s="27"/>
      <c r="P1" s="27"/>
      <c r="Q1" s="18"/>
      <c r="R1" s="18"/>
      <c r="S1" s="18"/>
      <c r="T1" s="18"/>
      <c r="U1" s="18"/>
      <c r="V1" s="18"/>
      <c r="W1" s="18"/>
      <c r="X1" s="18"/>
      <c r="Y1" s="18"/>
      <c r="Z1" s="18"/>
    </row>
    <row r="2" spans="1:26" ht="14.25" customHeight="1">
      <c r="A2" s="553" t="s">
        <v>1</v>
      </c>
      <c r="B2" s="543"/>
      <c r="C2" s="543"/>
      <c r="D2" s="31"/>
      <c r="E2" s="19"/>
      <c r="F2" s="19"/>
      <c r="G2" s="19"/>
      <c r="H2" s="19"/>
      <c r="I2" s="19"/>
      <c r="J2" s="16"/>
      <c r="K2" s="558"/>
      <c r="L2" s="543"/>
      <c r="M2" s="543"/>
      <c r="N2" s="27"/>
      <c r="O2" s="27"/>
      <c r="P2" s="27"/>
      <c r="Q2" s="18"/>
      <c r="R2" s="18"/>
      <c r="S2" s="18"/>
      <c r="T2" s="18"/>
      <c r="U2" s="18"/>
      <c r="V2" s="18"/>
      <c r="W2" s="18"/>
      <c r="X2" s="18"/>
      <c r="Y2" s="18"/>
      <c r="Z2" s="18"/>
    </row>
    <row r="3" spans="1:26" ht="30" customHeight="1">
      <c r="A3" s="546" t="s">
        <v>29</v>
      </c>
      <c r="B3" s="543"/>
      <c r="C3" s="543"/>
      <c r="D3" s="543"/>
      <c r="E3" s="543"/>
      <c r="F3" s="543"/>
      <c r="G3" s="543"/>
      <c r="H3" s="543"/>
      <c r="I3" s="543"/>
      <c r="J3" s="543"/>
      <c r="K3" s="543"/>
      <c r="L3" s="543"/>
      <c r="M3" s="543"/>
      <c r="N3" s="27"/>
      <c r="O3" s="27"/>
      <c r="P3" s="27"/>
      <c r="Q3" s="18"/>
      <c r="R3" s="18"/>
      <c r="S3" s="18"/>
      <c r="T3" s="18"/>
      <c r="U3" s="18"/>
      <c r="V3" s="18"/>
      <c r="W3" s="18"/>
      <c r="X3" s="18"/>
      <c r="Y3" s="18"/>
      <c r="Z3" s="18"/>
    </row>
    <row r="4" spans="1:26" ht="30" customHeight="1">
      <c r="A4" s="548" t="s">
        <v>30</v>
      </c>
      <c r="B4" s="543"/>
      <c r="C4" s="543"/>
      <c r="D4" s="543"/>
      <c r="E4" s="543"/>
      <c r="F4" s="543"/>
      <c r="G4" s="543"/>
      <c r="H4" s="543"/>
      <c r="I4" s="543"/>
      <c r="J4" s="543"/>
      <c r="K4" s="543"/>
      <c r="L4" s="543"/>
      <c r="M4" s="543"/>
      <c r="N4" s="27"/>
      <c r="O4" s="27"/>
      <c r="P4" s="27"/>
      <c r="Q4" s="18"/>
      <c r="R4" s="18"/>
      <c r="S4" s="18"/>
      <c r="T4" s="18"/>
      <c r="U4" s="18"/>
      <c r="V4" s="18"/>
      <c r="W4" s="18"/>
      <c r="X4" s="18"/>
      <c r="Y4" s="18"/>
      <c r="Z4" s="18"/>
    </row>
    <row r="5" spans="1:26" ht="30" customHeight="1">
      <c r="A5" s="559" t="s">
        <v>31</v>
      </c>
      <c r="B5" s="547"/>
      <c r="C5" s="547"/>
      <c r="D5" s="547"/>
      <c r="E5" s="547"/>
      <c r="F5" s="547"/>
      <c r="G5" s="547"/>
      <c r="H5" s="547"/>
      <c r="I5" s="547"/>
      <c r="J5" s="547"/>
      <c r="K5" s="547"/>
      <c r="L5" s="547"/>
      <c r="M5" s="573"/>
      <c r="N5" s="32"/>
      <c r="O5" s="32"/>
      <c r="P5" s="32"/>
      <c r="Q5" s="33"/>
      <c r="R5" s="33"/>
      <c r="S5" s="33"/>
      <c r="T5" s="33"/>
      <c r="U5" s="33"/>
      <c r="V5" s="33"/>
      <c r="W5" s="33"/>
      <c r="X5" s="33"/>
      <c r="Y5" s="33"/>
      <c r="Z5" s="33"/>
    </row>
    <row r="6" spans="1:26" ht="14.25" customHeight="1">
      <c r="A6" s="20"/>
      <c r="B6" s="20"/>
      <c r="C6" s="20"/>
      <c r="D6" s="70"/>
      <c r="E6" s="20"/>
      <c r="F6" s="20"/>
      <c r="G6" s="20"/>
      <c r="H6" s="20"/>
      <c r="I6" s="20"/>
      <c r="J6" s="20"/>
      <c r="K6" s="20"/>
      <c r="L6" s="20"/>
      <c r="M6" s="20" t="s">
        <v>32</v>
      </c>
      <c r="N6" s="27"/>
      <c r="O6" s="27"/>
      <c r="P6" s="27"/>
      <c r="Q6" s="18"/>
      <c r="R6" s="18"/>
      <c r="S6" s="18"/>
      <c r="T6" s="18"/>
      <c r="U6" s="18"/>
      <c r="V6" s="18"/>
      <c r="W6" s="18"/>
      <c r="X6" s="18"/>
      <c r="Y6" s="18"/>
      <c r="Z6" s="18"/>
    </row>
    <row r="7" spans="1:26" ht="56.25" customHeight="1">
      <c r="A7" s="564" t="s">
        <v>16</v>
      </c>
      <c r="B7" s="560" t="s">
        <v>33</v>
      </c>
      <c r="C7" s="560" t="s">
        <v>34</v>
      </c>
      <c r="D7" s="560" t="s">
        <v>35</v>
      </c>
      <c r="E7" s="560" t="s">
        <v>36</v>
      </c>
      <c r="F7" s="560" t="s">
        <v>37</v>
      </c>
      <c r="G7" s="560" t="s">
        <v>38</v>
      </c>
      <c r="H7" s="560" t="s">
        <v>39</v>
      </c>
      <c r="I7" s="566" t="s">
        <v>40</v>
      </c>
      <c r="J7" s="567" t="s">
        <v>27</v>
      </c>
      <c r="K7" s="568" t="s">
        <v>41</v>
      </c>
      <c r="L7" s="569"/>
      <c r="M7" s="570"/>
      <c r="N7" s="562" t="s">
        <v>42</v>
      </c>
      <c r="O7" s="563"/>
      <c r="P7" s="27"/>
      <c r="Q7" s="28"/>
      <c r="R7" s="28"/>
      <c r="S7" s="28"/>
      <c r="T7" s="28"/>
      <c r="U7" s="28"/>
      <c r="V7" s="28"/>
      <c r="W7" s="28"/>
      <c r="X7" s="28"/>
      <c r="Y7" s="28"/>
      <c r="Z7" s="28"/>
    </row>
    <row r="8" spans="1:26" ht="91.5" customHeight="1">
      <c r="A8" s="565"/>
      <c r="B8" s="561"/>
      <c r="C8" s="561"/>
      <c r="D8" s="561"/>
      <c r="E8" s="561"/>
      <c r="F8" s="561"/>
      <c r="G8" s="561"/>
      <c r="H8" s="561"/>
      <c r="I8" s="561"/>
      <c r="J8" s="561"/>
      <c r="K8" s="71" t="s">
        <v>43</v>
      </c>
      <c r="L8" s="71" t="s">
        <v>44</v>
      </c>
      <c r="M8" s="71" t="s">
        <v>45</v>
      </c>
      <c r="N8" s="72" t="s">
        <v>40</v>
      </c>
      <c r="O8" s="73" t="s">
        <v>27</v>
      </c>
      <c r="P8" s="27"/>
      <c r="Q8" s="28"/>
      <c r="R8" s="28"/>
      <c r="S8" s="28"/>
      <c r="T8" s="28"/>
      <c r="U8" s="28"/>
      <c r="V8" s="28"/>
      <c r="W8" s="28"/>
      <c r="X8" s="28"/>
      <c r="Y8" s="28"/>
      <c r="Z8" s="28"/>
    </row>
    <row r="9" spans="1:26" ht="24.75" customHeight="1">
      <c r="A9" s="74" t="s">
        <v>46</v>
      </c>
      <c r="B9" s="75" t="s">
        <v>47</v>
      </c>
      <c r="C9" s="75" t="s">
        <v>48</v>
      </c>
      <c r="D9" s="75" t="s">
        <v>49</v>
      </c>
      <c r="E9" s="76" t="s">
        <v>50</v>
      </c>
      <c r="F9" s="76" t="s">
        <v>51</v>
      </c>
      <c r="G9" s="76" t="s">
        <v>52</v>
      </c>
      <c r="H9" s="76" t="s">
        <v>53</v>
      </c>
      <c r="I9" s="77" t="s">
        <v>54</v>
      </c>
      <c r="J9" s="78" t="s">
        <v>55</v>
      </c>
      <c r="K9" s="76" t="s">
        <v>55</v>
      </c>
      <c r="L9" s="76" t="s">
        <v>56</v>
      </c>
      <c r="M9" s="76" t="s">
        <v>57</v>
      </c>
      <c r="N9" s="77" t="s">
        <v>58</v>
      </c>
      <c r="O9" s="78" t="s">
        <v>59</v>
      </c>
      <c r="P9" s="94"/>
      <c r="Q9" s="34"/>
      <c r="R9" s="34"/>
      <c r="S9" s="34"/>
      <c r="T9" s="34"/>
      <c r="U9" s="34"/>
      <c r="V9" s="34"/>
      <c r="W9" s="34"/>
      <c r="X9" s="34"/>
      <c r="Y9" s="34"/>
      <c r="Z9" s="34"/>
    </row>
    <row r="10" spans="1:26" ht="83.25" customHeight="1">
      <c r="A10" s="81"/>
      <c r="B10" s="75" t="s">
        <v>60</v>
      </c>
      <c r="C10" s="76"/>
      <c r="D10" s="76"/>
      <c r="E10" s="76"/>
      <c r="F10" s="76"/>
      <c r="G10" s="76"/>
      <c r="H10" s="76"/>
      <c r="I10" s="95" t="s">
        <v>61</v>
      </c>
      <c r="J10" s="96" t="s">
        <v>62</v>
      </c>
      <c r="K10" s="76"/>
      <c r="L10" s="76"/>
      <c r="M10" s="82"/>
      <c r="N10" s="97"/>
      <c r="O10" s="97"/>
      <c r="P10" s="94"/>
      <c r="Q10" s="34"/>
      <c r="R10" s="34"/>
      <c r="S10" s="34"/>
      <c r="T10" s="34"/>
      <c r="U10" s="34"/>
      <c r="V10" s="34"/>
      <c r="W10" s="34"/>
      <c r="X10" s="34"/>
      <c r="Y10" s="34"/>
      <c r="Z10" s="34"/>
    </row>
    <row r="11" spans="1:26" ht="17.25" customHeight="1">
      <c r="A11" s="35" t="s">
        <v>5</v>
      </c>
      <c r="B11" s="36" t="s">
        <v>109</v>
      </c>
      <c r="C11" s="38">
        <f t="shared" ref="C11:E11" si="0">C12+C38</f>
        <v>111</v>
      </c>
      <c r="D11" s="83">
        <f t="shared" si="0"/>
        <v>0</v>
      </c>
      <c r="E11" s="38">
        <f t="shared" si="0"/>
        <v>32</v>
      </c>
      <c r="F11" s="38"/>
      <c r="G11" s="38">
        <f t="shared" ref="G11:M11" si="1">G12+G38</f>
        <v>0</v>
      </c>
      <c r="H11" s="38">
        <f t="shared" si="1"/>
        <v>0</v>
      </c>
      <c r="I11" s="84">
        <f t="shared" si="1"/>
        <v>1891.2600000000002</v>
      </c>
      <c r="J11" s="84">
        <f t="shared" si="1"/>
        <v>1958.1</v>
      </c>
      <c r="K11" s="38">
        <f t="shared" si="1"/>
        <v>1413.6</v>
      </c>
      <c r="L11" s="38">
        <f t="shared" si="1"/>
        <v>0</v>
      </c>
      <c r="M11" s="39">
        <f t="shared" si="1"/>
        <v>0</v>
      </c>
      <c r="N11" s="98"/>
      <c r="O11" s="98"/>
      <c r="P11" s="27"/>
      <c r="Q11" s="28"/>
      <c r="R11" s="28"/>
      <c r="S11" s="28"/>
      <c r="T11" s="28"/>
      <c r="U11" s="28"/>
      <c r="V11" s="28"/>
      <c r="W11" s="28"/>
      <c r="X11" s="28"/>
      <c r="Y11" s="28"/>
      <c r="Z11" s="28"/>
    </row>
    <row r="12" spans="1:26" ht="27" customHeight="1">
      <c r="A12" s="35" t="s">
        <v>18</v>
      </c>
      <c r="B12" s="36" t="s">
        <v>64</v>
      </c>
      <c r="C12" s="37">
        <f>C13</f>
        <v>78</v>
      </c>
      <c r="D12" s="83"/>
      <c r="E12" s="37">
        <f>E13</f>
        <v>22</v>
      </c>
      <c r="F12" s="37"/>
      <c r="G12" s="38"/>
      <c r="H12" s="37"/>
      <c r="I12" s="84">
        <f t="shared" ref="I12:M12" si="2">I13</f>
        <v>1495.2600000000002</v>
      </c>
      <c r="J12" s="84">
        <f t="shared" si="2"/>
        <v>1413.6</v>
      </c>
      <c r="K12" s="38">
        <f t="shared" si="2"/>
        <v>1413.6</v>
      </c>
      <c r="L12" s="38">
        <f t="shared" si="2"/>
        <v>0</v>
      </c>
      <c r="M12" s="39">
        <f t="shared" si="2"/>
        <v>0</v>
      </c>
      <c r="N12" s="98"/>
      <c r="O12" s="98"/>
      <c r="P12" s="27"/>
      <c r="Q12" s="28"/>
      <c r="R12" s="28"/>
      <c r="S12" s="28"/>
      <c r="T12" s="28"/>
      <c r="U12" s="28"/>
      <c r="V12" s="28"/>
      <c r="W12" s="28"/>
      <c r="X12" s="28"/>
      <c r="Y12" s="28"/>
      <c r="Z12" s="28"/>
    </row>
    <row r="13" spans="1:26" ht="17.25" customHeight="1">
      <c r="A13" s="40">
        <v>1</v>
      </c>
      <c r="B13" s="41" t="s">
        <v>28</v>
      </c>
      <c r="C13" s="38">
        <f>C14+C24</f>
        <v>78</v>
      </c>
      <c r="D13" s="83"/>
      <c r="E13" s="38">
        <f>E14+E24</f>
        <v>22</v>
      </c>
      <c r="F13" s="38"/>
      <c r="G13" s="38"/>
      <c r="H13" s="38"/>
      <c r="I13" s="84">
        <f t="shared" ref="I13:M13" si="3">I14+I24</f>
        <v>1495.2600000000002</v>
      </c>
      <c r="J13" s="84">
        <f t="shared" si="3"/>
        <v>1413.6</v>
      </c>
      <c r="K13" s="38">
        <f t="shared" si="3"/>
        <v>1413.6</v>
      </c>
      <c r="L13" s="38">
        <f t="shared" si="3"/>
        <v>0</v>
      </c>
      <c r="M13" s="39">
        <f t="shared" si="3"/>
        <v>0</v>
      </c>
      <c r="N13" s="98"/>
      <c r="O13" s="98"/>
      <c r="P13" s="27"/>
      <c r="Q13" s="28"/>
      <c r="R13" s="28"/>
      <c r="S13" s="28"/>
      <c r="T13" s="28"/>
      <c r="U13" s="28"/>
      <c r="V13" s="28"/>
      <c r="W13" s="28"/>
      <c r="X13" s="28"/>
      <c r="Y13" s="28"/>
      <c r="Z13" s="28"/>
    </row>
    <row r="14" spans="1:26" ht="37.5" customHeight="1">
      <c r="A14" s="42">
        <v>1.1000000000000001</v>
      </c>
      <c r="B14" s="43" t="s">
        <v>65</v>
      </c>
      <c r="C14" s="37">
        <f>SUM(C15:C23)</f>
        <v>38</v>
      </c>
      <c r="D14" s="83"/>
      <c r="E14" s="37">
        <f>SUM(E15:E23)</f>
        <v>9</v>
      </c>
      <c r="F14" s="37"/>
      <c r="G14" s="37"/>
      <c r="H14" s="37"/>
      <c r="I14" s="84">
        <f t="shared" ref="I14:M14" si="4">SUM(I15:I23)</f>
        <v>715.90000000000009</v>
      </c>
      <c r="J14" s="84">
        <f t="shared" si="4"/>
        <v>678.9</v>
      </c>
      <c r="K14" s="37">
        <f t="shared" si="4"/>
        <v>678.9</v>
      </c>
      <c r="L14" s="37">
        <f t="shared" si="4"/>
        <v>0</v>
      </c>
      <c r="M14" s="44">
        <f t="shared" si="4"/>
        <v>0</v>
      </c>
      <c r="N14" s="99"/>
      <c r="O14" s="99"/>
      <c r="P14" s="64"/>
      <c r="Q14" s="45"/>
      <c r="R14" s="45"/>
      <c r="S14" s="45"/>
      <c r="T14" s="45"/>
      <c r="U14" s="45"/>
      <c r="V14" s="45"/>
      <c r="W14" s="45"/>
      <c r="X14" s="45"/>
      <c r="Y14" s="45"/>
      <c r="Z14" s="45"/>
    </row>
    <row r="15" spans="1:26" ht="14.25" customHeight="1">
      <c r="A15" s="100" t="s">
        <v>66</v>
      </c>
      <c r="B15" s="101" t="s">
        <v>110</v>
      </c>
      <c r="C15" s="102">
        <v>5</v>
      </c>
      <c r="D15" s="103">
        <v>1.06</v>
      </c>
      <c r="E15" s="104">
        <v>1</v>
      </c>
      <c r="F15" s="105">
        <v>1</v>
      </c>
      <c r="G15" s="106">
        <v>1</v>
      </c>
      <c r="H15" s="105">
        <v>17</v>
      </c>
      <c r="I15" s="107">
        <f t="shared" ref="I15:I23" si="5">C15*D15*H15</f>
        <v>90.100000000000009</v>
      </c>
      <c r="J15" s="108">
        <f>(C15-1)*E15*G25*16.5+1*F15*15</f>
        <v>81</v>
      </c>
      <c r="K15" s="109">
        <f t="shared" ref="K15:K23" si="6">J15</f>
        <v>81</v>
      </c>
      <c r="L15" s="109">
        <v>0</v>
      </c>
      <c r="M15" s="110">
        <v>0</v>
      </c>
      <c r="N15" s="111"/>
      <c r="O15" s="111"/>
      <c r="P15" s="112" t="s">
        <v>111</v>
      </c>
      <c r="Q15" s="113"/>
      <c r="R15" s="113"/>
      <c r="S15" s="113"/>
      <c r="T15" s="113"/>
      <c r="U15" s="113"/>
      <c r="V15" s="113"/>
      <c r="W15" s="113"/>
      <c r="X15" s="113"/>
      <c r="Y15" s="113"/>
      <c r="Z15" s="113"/>
    </row>
    <row r="16" spans="1:26" ht="15.75" customHeight="1">
      <c r="A16" s="114" t="s">
        <v>67</v>
      </c>
      <c r="B16" s="115" t="s">
        <v>112</v>
      </c>
      <c r="C16" s="116">
        <v>3</v>
      </c>
      <c r="D16" s="117">
        <v>1</v>
      </c>
      <c r="E16" s="118">
        <v>1</v>
      </c>
      <c r="F16" s="119">
        <v>2</v>
      </c>
      <c r="G16" s="49">
        <v>1</v>
      </c>
      <c r="H16" s="119">
        <v>17</v>
      </c>
      <c r="I16" s="88">
        <f t="shared" si="5"/>
        <v>51</v>
      </c>
      <c r="J16" s="89">
        <f>C16*E16*G16*16.5</f>
        <v>49.5</v>
      </c>
      <c r="K16" s="52">
        <f t="shared" si="6"/>
        <v>49.5</v>
      </c>
      <c r="L16" s="52">
        <v>0</v>
      </c>
      <c r="M16" s="53">
        <v>0</v>
      </c>
      <c r="N16" s="99"/>
      <c r="O16" s="99"/>
      <c r="P16" s="64" t="s">
        <v>111</v>
      </c>
      <c r="Q16" s="45"/>
      <c r="R16" s="45"/>
      <c r="S16" s="45"/>
      <c r="T16" s="45"/>
      <c r="U16" s="45"/>
      <c r="V16" s="45"/>
      <c r="W16" s="45"/>
      <c r="X16" s="45"/>
      <c r="Y16" s="45"/>
      <c r="Z16" s="45"/>
    </row>
    <row r="17" spans="1:26" ht="15.75" customHeight="1">
      <c r="A17" s="100" t="s">
        <v>68</v>
      </c>
      <c r="B17" s="120" t="s">
        <v>113</v>
      </c>
      <c r="C17" s="102">
        <v>5</v>
      </c>
      <c r="D17" s="103">
        <v>1.06</v>
      </c>
      <c r="E17" s="104">
        <v>1</v>
      </c>
      <c r="F17" s="105">
        <v>1</v>
      </c>
      <c r="G17" s="106">
        <v>1</v>
      </c>
      <c r="H17" s="105">
        <v>19</v>
      </c>
      <c r="I17" s="107">
        <f t="shared" si="5"/>
        <v>100.70000000000002</v>
      </c>
      <c r="J17" s="108">
        <f t="shared" ref="J17:J18" si="7">(C17-1)*E17*G17*16.5+1*F17*15</f>
        <v>81</v>
      </c>
      <c r="K17" s="109">
        <f t="shared" si="6"/>
        <v>81</v>
      </c>
      <c r="L17" s="109">
        <v>0</v>
      </c>
      <c r="M17" s="110">
        <v>0</v>
      </c>
      <c r="N17" s="111"/>
      <c r="O17" s="111"/>
      <c r="P17" s="112" t="s">
        <v>114</v>
      </c>
      <c r="Q17" s="113"/>
      <c r="R17" s="113"/>
      <c r="S17" s="113"/>
      <c r="T17" s="113"/>
      <c r="U17" s="113"/>
      <c r="V17" s="113"/>
      <c r="W17" s="113"/>
      <c r="X17" s="113"/>
      <c r="Y17" s="113"/>
      <c r="Z17" s="113"/>
    </row>
    <row r="18" spans="1:26" ht="15.75" customHeight="1">
      <c r="A18" s="100" t="s">
        <v>69</v>
      </c>
      <c r="B18" s="120" t="s">
        <v>115</v>
      </c>
      <c r="C18" s="102">
        <v>5</v>
      </c>
      <c r="D18" s="103">
        <v>1.06</v>
      </c>
      <c r="E18" s="104">
        <v>1</v>
      </c>
      <c r="F18" s="105">
        <v>1</v>
      </c>
      <c r="G18" s="106">
        <v>1</v>
      </c>
      <c r="H18" s="105">
        <v>19</v>
      </c>
      <c r="I18" s="107">
        <f t="shared" si="5"/>
        <v>100.70000000000002</v>
      </c>
      <c r="J18" s="108">
        <f t="shared" si="7"/>
        <v>81</v>
      </c>
      <c r="K18" s="109">
        <f t="shared" si="6"/>
        <v>81</v>
      </c>
      <c r="L18" s="109">
        <v>0</v>
      </c>
      <c r="M18" s="110">
        <v>0</v>
      </c>
      <c r="N18" s="111"/>
      <c r="O18" s="111"/>
      <c r="P18" s="112" t="s">
        <v>114</v>
      </c>
      <c r="Q18" s="113"/>
      <c r="R18" s="113"/>
      <c r="S18" s="113"/>
      <c r="T18" s="113"/>
      <c r="U18" s="113"/>
      <c r="V18" s="113"/>
      <c r="W18" s="113"/>
      <c r="X18" s="113"/>
      <c r="Y18" s="113"/>
      <c r="Z18" s="113"/>
    </row>
    <row r="19" spans="1:26" ht="15.75" customHeight="1">
      <c r="A19" s="100" t="s">
        <v>70</v>
      </c>
      <c r="B19" s="120" t="s">
        <v>116</v>
      </c>
      <c r="C19" s="102">
        <v>2</v>
      </c>
      <c r="D19" s="103">
        <v>1.3</v>
      </c>
      <c r="E19" s="104">
        <v>1</v>
      </c>
      <c r="F19" s="105">
        <v>1</v>
      </c>
      <c r="G19" s="106">
        <v>1</v>
      </c>
      <c r="H19" s="105">
        <v>19</v>
      </c>
      <c r="I19" s="107">
        <f t="shared" si="5"/>
        <v>49.4</v>
      </c>
      <c r="J19" s="108">
        <f>C19*E19*G19*16.5*1.3</f>
        <v>42.9</v>
      </c>
      <c r="K19" s="109">
        <f t="shared" si="6"/>
        <v>42.9</v>
      </c>
      <c r="L19" s="109">
        <v>0</v>
      </c>
      <c r="M19" s="110">
        <v>0</v>
      </c>
      <c r="N19" s="111"/>
      <c r="O19" s="111"/>
      <c r="P19" s="112" t="s">
        <v>114</v>
      </c>
      <c r="Q19" s="113"/>
      <c r="R19" s="113"/>
      <c r="S19" s="113"/>
      <c r="T19" s="113"/>
      <c r="U19" s="113"/>
      <c r="V19" s="113"/>
      <c r="W19" s="113"/>
      <c r="X19" s="113"/>
      <c r="Y19" s="113"/>
      <c r="Z19" s="113"/>
    </row>
    <row r="20" spans="1:26" ht="15.75" customHeight="1">
      <c r="A20" s="100" t="s">
        <v>71</v>
      </c>
      <c r="B20" s="120" t="s">
        <v>117</v>
      </c>
      <c r="C20" s="102">
        <v>5</v>
      </c>
      <c r="D20" s="103">
        <v>1.06</v>
      </c>
      <c r="E20" s="104">
        <v>1</v>
      </c>
      <c r="F20" s="105">
        <v>1</v>
      </c>
      <c r="G20" s="106">
        <v>1</v>
      </c>
      <c r="H20" s="105">
        <v>15</v>
      </c>
      <c r="I20" s="107">
        <f t="shared" si="5"/>
        <v>79.500000000000014</v>
      </c>
      <c r="J20" s="108">
        <f>(C20-1)*E20*G20*16.5+1*F20*15</f>
        <v>81</v>
      </c>
      <c r="K20" s="109">
        <f t="shared" si="6"/>
        <v>81</v>
      </c>
      <c r="L20" s="109">
        <v>0</v>
      </c>
      <c r="M20" s="110">
        <v>0</v>
      </c>
      <c r="N20" s="111"/>
      <c r="O20" s="111"/>
      <c r="P20" s="112" t="s">
        <v>118</v>
      </c>
      <c r="Q20" s="113"/>
      <c r="R20" s="113"/>
      <c r="S20" s="113"/>
      <c r="T20" s="113"/>
      <c r="U20" s="113"/>
      <c r="V20" s="113"/>
      <c r="W20" s="113"/>
      <c r="X20" s="113"/>
      <c r="Y20" s="113"/>
      <c r="Z20" s="113"/>
    </row>
    <row r="21" spans="1:26" ht="15.75" customHeight="1">
      <c r="A21" s="100" t="s">
        <v>72</v>
      </c>
      <c r="B21" s="120" t="s">
        <v>119</v>
      </c>
      <c r="C21" s="102">
        <v>5</v>
      </c>
      <c r="D21" s="103">
        <v>1.3</v>
      </c>
      <c r="E21" s="104">
        <v>1</v>
      </c>
      <c r="F21" s="105">
        <v>1</v>
      </c>
      <c r="G21" s="106">
        <v>1</v>
      </c>
      <c r="H21" s="105">
        <v>15</v>
      </c>
      <c r="I21" s="107">
        <f t="shared" si="5"/>
        <v>97.5</v>
      </c>
      <c r="J21" s="108">
        <f t="shared" ref="J21:J22" si="8">C21*E21*G21*16.5*1.3</f>
        <v>107.25</v>
      </c>
      <c r="K21" s="109">
        <f t="shared" si="6"/>
        <v>107.25</v>
      </c>
      <c r="L21" s="109">
        <v>0</v>
      </c>
      <c r="M21" s="110">
        <v>0</v>
      </c>
      <c r="N21" s="111"/>
      <c r="O21" s="111"/>
      <c r="P21" s="112" t="s">
        <v>118</v>
      </c>
      <c r="Q21" s="113"/>
      <c r="R21" s="113"/>
      <c r="S21" s="113"/>
      <c r="T21" s="113"/>
      <c r="U21" s="113"/>
      <c r="V21" s="113"/>
      <c r="W21" s="113"/>
      <c r="X21" s="113"/>
      <c r="Y21" s="113"/>
      <c r="Z21" s="113"/>
    </row>
    <row r="22" spans="1:26" ht="15.75" customHeight="1">
      <c r="A22" s="100" t="s">
        <v>73</v>
      </c>
      <c r="B22" s="120" t="s">
        <v>120</v>
      </c>
      <c r="C22" s="102">
        <v>5</v>
      </c>
      <c r="D22" s="103">
        <v>1.3</v>
      </c>
      <c r="E22" s="104">
        <v>1</v>
      </c>
      <c r="F22" s="105">
        <v>1</v>
      </c>
      <c r="G22" s="106">
        <v>1</v>
      </c>
      <c r="H22" s="105">
        <v>15</v>
      </c>
      <c r="I22" s="107">
        <f t="shared" si="5"/>
        <v>97.5</v>
      </c>
      <c r="J22" s="108">
        <f t="shared" si="8"/>
        <v>107.25</v>
      </c>
      <c r="K22" s="109">
        <f t="shared" si="6"/>
        <v>107.25</v>
      </c>
      <c r="L22" s="109">
        <v>0</v>
      </c>
      <c r="M22" s="110">
        <v>0</v>
      </c>
      <c r="N22" s="111"/>
      <c r="O22" s="111"/>
      <c r="P22" s="112" t="s">
        <v>118</v>
      </c>
      <c r="Q22" s="113"/>
      <c r="R22" s="113"/>
      <c r="S22" s="113"/>
      <c r="T22" s="113"/>
      <c r="U22" s="113"/>
      <c r="V22" s="113"/>
      <c r="W22" s="113"/>
      <c r="X22" s="113"/>
      <c r="Y22" s="113"/>
      <c r="Z22" s="113"/>
    </row>
    <row r="23" spans="1:26" ht="15.75" customHeight="1">
      <c r="A23" s="100" t="s">
        <v>74</v>
      </c>
      <c r="B23" s="120" t="s">
        <v>121</v>
      </c>
      <c r="C23" s="102">
        <v>3</v>
      </c>
      <c r="D23" s="103">
        <v>1.1000000000000001</v>
      </c>
      <c r="E23" s="104">
        <v>1</v>
      </c>
      <c r="F23" s="105">
        <v>1</v>
      </c>
      <c r="G23" s="106">
        <v>1</v>
      </c>
      <c r="H23" s="105">
        <v>15</v>
      </c>
      <c r="I23" s="107">
        <f t="shared" si="5"/>
        <v>49.500000000000007</v>
      </c>
      <c r="J23" s="108">
        <f>(C23-1)*E23*G23*16.5+1*F23*15</f>
        <v>48</v>
      </c>
      <c r="K23" s="109">
        <f t="shared" si="6"/>
        <v>48</v>
      </c>
      <c r="L23" s="109">
        <v>0</v>
      </c>
      <c r="M23" s="110">
        <v>0</v>
      </c>
      <c r="N23" s="111"/>
      <c r="O23" s="111"/>
      <c r="P23" s="112" t="s">
        <v>118</v>
      </c>
      <c r="Q23" s="113"/>
      <c r="R23" s="113"/>
      <c r="S23" s="113"/>
      <c r="T23" s="113"/>
      <c r="U23" s="113"/>
      <c r="V23" s="113"/>
      <c r="W23" s="113"/>
      <c r="X23" s="113"/>
      <c r="Y23" s="113"/>
      <c r="Z23" s="113"/>
    </row>
    <row r="24" spans="1:26" ht="38.25" customHeight="1">
      <c r="A24" s="46">
        <v>1.2</v>
      </c>
      <c r="B24" s="21" t="s">
        <v>122</v>
      </c>
      <c r="C24" s="48">
        <f>SUM(C25:C37)</f>
        <v>40</v>
      </c>
      <c r="D24" s="86"/>
      <c r="E24" s="48">
        <f>SUM(E25:E37)</f>
        <v>13</v>
      </c>
      <c r="F24" s="48"/>
      <c r="G24" s="49"/>
      <c r="H24" s="48"/>
      <c r="I24" s="87">
        <f t="shared" ref="I24:L24" si="9">SUM(I25:I37)</f>
        <v>779.36</v>
      </c>
      <c r="J24" s="87">
        <f t="shared" si="9"/>
        <v>734.69999999999993</v>
      </c>
      <c r="K24" s="54">
        <f t="shared" si="9"/>
        <v>734.69999999999993</v>
      </c>
      <c r="L24" s="54">
        <f t="shared" si="9"/>
        <v>0</v>
      </c>
      <c r="M24" s="39">
        <v>0</v>
      </c>
      <c r="N24" s="99"/>
      <c r="O24" s="99"/>
      <c r="P24" s="64"/>
      <c r="Q24" s="45"/>
      <c r="R24" s="45"/>
      <c r="S24" s="45"/>
      <c r="T24" s="45"/>
      <c r="U24" s="45"/>
      <c r="V24" s="45"/>
      <c r="W24" s="45"/>
      <c r="X24" s="45"/>
      <c r="Y24" s="45"/>
      <c r="Z24" s="45"/>
    </row>
    <row r="25" spans="1:26" ht="15.75" customHeight="1">
      <c r="A25" s="121" t="s">
        <v>66</v>
      </c>
      <c r="B25" s="101" t="s">
        <v>123</v>
      </c>
      <c r="C25" s="102">
        <v>3</v>
      </c>
      <c r="D25" s="122">
        <v>1.3</v>
      </c>
      <c r="E25" s="102">
        <v>1</v>
      </c>
      <c r="F25" s="123">
        <v>1</v>
      </c>
      <c r="G25" s="124">
        <v>1</v>
      </c>
      <c r="H25" s="125">
        <v>20</v>
      </c>
      <c r="I25" s="107">
        <f t="shared" ref="I25:I37" si="10">C25*D25*H25</f>
        <v>78</v>
      </c>
      <c r="J25" s="108">
        <f>C25*E25*G25*16.5*1.3</f>
        <v>64.350000000000009</v>
      </c>
      <c r="K25" s="109">
        <f t="shared" ref="K25:K37" si="11">J25</f>
        <v>64.350000000000009</v>
      </c>
      <c r="L25" s="109">
        <v>0</v>
      </c>
      <c r="M25" s="110">
        <v>0</v>
      </c>
      <c r="N25" s="111"/>
      <c r="O25" s="111"/>
      <c r="P25" s="112" t="s">
        <v>124</v>
      </c>
      <c r="Q25" s="113"/>
      <c r="R25" s="113"/>
      <c r="S25" s="113"/>
      <c r="T25" s="113"/>
      <c r="U25" s="113"/>
      <c r="V25" s="113"/>
      <c r="W25" s="113"/>
      <c r="X25" s="113"/>
      <c r="Y25" s="113"/>
      <c r="Z25" s="113"/>
    </row>
    <row r="26" spans="1:26" ht="15.75" customHeight="1">
      <c r="A26" s="121" t="s">
        <v>67</v>
      </c>
      <c r="B26" s="120" t="s">
        <v>125</v>
      </c>
      <c r="C26" s="126">
        <v>3</v>
      </c>
      <c r="D26" s="127">
        <v>1.06</v>
      </c>
      <c r="E26" s="126">
        <v>1</v>
      </c>
      <c r="F26" s="128">
        <v>1</v>
      </c>
      <c r="G26" s="129">
        <v>1</v>
      </c>
      <c r="H26" s="123">
        <v>17</v>
      </c>
      <c r="I26" s="107">
        <f t="shared" si="10"/>
        <v>54.06</v>
      </c>
      <c r="J26" s="108">
        <f>(C26-1)*E26*G26*16.5+1*F26*15</f>
        <v>48</v>
      </c>
      <c r="K26" s="109">
        <f t="shared" si="11"/>
        <v>48</v>
      </c>
      <c r="L26" s="109">
        <v>0</v>
      </c>
      <c r="M26" s="110">
        <v>0</v>
      </c>
      <c r="N26" s="111"/>
      <c r="O26" s="111"/>
      <c r="P26" s="112" t="s">
        <v>111</v>
      </c>
      <c r="Q26" s="113"/>
      <c r="R26" s="113"/>
      <c r="S26" s="113"/>
      <c r="T26" s="113"/>
      <c r="U26" s="113"/>
      <c r="V26" s="113"/>
      <c r="W26" s="113"/>
      <c r="X26" s="113"/>
      <c r="Y26" s="113"/>
      <c r="Z26" s="113"/>
    </row>
    <row r="27" spans="1:26" ht="15.75" customHeight="1">
      <c r="A27" s="121" t="s">
        <v>69</v>
      </c>
      <c r="B27" s="101" t="s">
        <v>126</v>
      </c>
      <c r="C27" s="102">
        <v>4</v>
      </c>
      <c r="D27" s="122">
        <v>1.3</v>
      </c>
      <c r="E27" s="102">
        <v>1</v>
      </c>
      <c r="F27" s="123">
        <v>1</v>
      </c>
      <c r="G27" s="125">
        <v>1</v>
      </c>
      <c r="H27" s="123">
        <v>17</v>
      </c>
      <c r="I27" s="107">
        <f t="shared" si="10"/>
        <v>88.4</v>
      </c>
      <c r="J27" s="108">
        <f t="shared" ref="J27:J28" si="12">C27*E27*G27*16.5*1.3</f>
        <v>85.8</v>
      </c>
      <c r="K27" s="109">
        <f t="shared" si="11"/>
        <v>85.8</v>
      </c>
      <c r="L27" s="109">
        <v>0</v>
      </c>
      <c r="M27" s="110">
        <v>0</v>
      </c>
      <c r="N27" s="111"/>
      <c r="O27" s="111"/>
      <c r="P27" s="112" t="s">
        <v>111</v>
      </c>
      <c r="Q27" s="113"/>
      <c r="R27" s="113"/>
      <c r="S27" s="113"/>
      <c r="T27" s="113"/>
      <c r="U27" s="113"/>
      <c r="V27" s="113"/>
      <c r="W27" s="113"/>
      <c r="X27" s="113"/>
      <c r="Y27" s="113"/>
      <c r="Z27" s="113"/>
    </row>
    <row r="28" spans="1:26" ht="15.75" customHeight="1">
      <c r="A28" s="121" t="s">
        <v>70</v>
      </c>
      <c r="B28" s="130" t="s">
        <v>127</v>
      </c>
      <c r="C28" s="102">
        <v>5</v>
      </c>
      <c r="D28" s="122">
        <v>1.3</v>
      </c>
      <c r="E28" s="102">
        <v>1</v>
      </c>
      <c r="F28" s="123">
        <v>1</v>
      </c>
      <c r="G28" s="125">
        <v>1</v>
      </c>
      <c r="H28" s="123">
        <v>17</v>
      </c>
      <c r="I28" s="107">
        <f t="shared" si="10"/>
        <v>110.5</v>
      </c>
      <c r="J28" s="108">
        <f t="shared" si="12"/>
        <v>107.25</v>
      </c>
      <c r="K28" s="109">
        <f t="shared" si="11"/>
        <v>107.25</v>
      </c>
      <c r="L28" s="109">
        <v>0</v>
      </c>
      <c r="M28" s="110">
        <v>0</v>
      </c>
      <c r="N28" s="111"/>
      <c r="O28" s="111"/>
      <c r="P28" s="112" t="s">
        <v>111</v>
      </c>
      <c r="Q28" s="113"/>
      <c r="R28" s="113"/>
      <c r="S28" s="113"/>
      <c r="T28" s="113"/>
      <c r="U28" s="113"/>
      <c r="V28" s="113"/>
      <c r="W28" s="113"/>
      <c r="X28" s="113"/>
      <c r="Y28" s="113"/>
      <c r="Z28" s="113"/>
    </row>
    <row r="29" spans="1:26" ht="15.75" customHeight="1">
      <c r="A29" s="121" t="s">
        <v>71</v>
      </c>
      <c r="B29" s="120" t="s">
        <v>128</v>
      </c>
      <c r="C29" s="102">
        <v>3</v>
      </c>
      <c r="D29" s="122">
        <v>1.1000000000000001</v>
      </c>
      <c r="E29" s="102">
        <v>1</v>
      </c>
      <c r="F29" s="123">
        <v>1</v>
      </c>
      <c r="G29" s="125">
        <v>1</v>
      </c>
      <c r="H29" s="123">
        <v>19</v>
      </c>
      <c r="I29" s="107">
        <f t="shared" si="10"/>
        <v>62.7</v>
      </c>
      <c r="J29" s="108">
        <f>(C29-1)*E29*G29*16.5+1*F29*15</f>
        <v>48</v>
      </c>
      <c r="K29" s="109">
        <f t="shared" si="11"/>
        <v>48</v>
      </c>
      <c r="L29" s="109">
        <v>0</v>
      </c>
      <c r="M29" s="110">
        <v>0</v>
      </c>
      <c r="N29" s="111"/>
      <c r="O29" s="111"/>
      <c r="P29" s="112" t="s">
        <v>114</v>
      </c>
      <c r="Q29" s="113"/>
      <c r="R29" s="113"/>
      <c r="S29" s="113"/>
      <c r="T29" s="113"/>
      <c r="U29" s="113"/>
      <c r="V29" s="113"/>
      <c r="W29" s="113"/>
      <c r="X29" s="113"/>
      <c r="Y29" s="113"/>
      <c r="Z29" s="113"/>
    </row>
    <row r="30" spans="1:26" ht="15.75" customHeight="1">
      <c r="A30" s="131" t="s">
        <v>72</v>
      </c>
      <c r="B30" s="132" t="s">
        <v>129</v>
      </c>
      <c r="C30" s="116">
        <v>3</v>
      </c>
      <c r="D30" s="133">
        <v>1</v>
      </c>
      <c r="E30" s="116">
        <v>1</v>
      </c>
      <c r="F30" s="134">
        <v>1</v>
      </c>
      <c r="G30" s="135">
        <v>1</v>
      </c>
      <c r="H30" s="134">
        <v>19</v>
      </c>
      <c r="I30" s="88">
        <f t="shared" si="10"/>
        <v>57</v>
      </c>
      <c r="J30" s="89">
        <f>C30*E30*G30*16.5</f>
        <v>49.5</v>
      </c>
      <c r="K30" s="52">
        <f t="shared" si="11"/>
        <v>49.5</v>
      </c>
      <c r="L30" s="52">
        <v>0</v>
      </c>
      <c r="M30" s="53">
        <v>0</v>
      </c>
      <c r="N30" s="99"/>
      <c r="O30" s="99"/>
      <c r="P30" s="64" t="s">
        <v>114</v>
      </c>
      <c r="Q30" s="45"/>
      <c r="R30" s="45"/>
      <c r="S30" s="45"/>
      <c r="T30" s="45"/>
      <c r="U30" s="45"/>
      <c r="V30" s="45"/>
      <c r="W30" s="45"/>
      <c r="X30" s="45"/>
      <c r="Y30" s="45"/>
      <c r="Z30" s="45"/>
    </row>
    <row r="31" spans="1:26" ht="15.75" customHeight="1">
      <c r="A31" s="121" t="s">
        <v>73</v>
      </c>
      <c r="B31" s="120" t="s">
        <v>130</v>
      </c>
      <c r="C31" s="102">
        <v>3</v>
      </c>
      <c r="D31" s="122">
        <v>1.1000000000000001</v>
      </c>
      <c r="E31" s="102">
        <v>1</v>
      </c>
      <c r="F31" s="123">
        <v>1</v>
      </c>
      <c r="G31" s="125">
        <v>1</v>
      </c>
      <c r="H31" s="123">
        <v>19</v>
      </c>
      <c r="I31" s="107">
        <f t="shared" si="10"/>
        <v>62.7</v>
      </c>
      <c r="J31" s="108">
        <f>(C31-1)*E31*G31*16.5+1*F31*15</f>
        <v>48</v>
      </c>
      <c r="K31" s="109">
        <f t="shared" si="11"/>
        <v>48</v>
      </c>
      <c r="L31" s="109">
        <v>0</v>
      </c>
      <c r="M31" s="110">
        <v>0</v>
      </c>
      <c r="N31" s="111"/>
      <c r="O31" s="111"/>
      <c r="P31" s="112" t="s">
        <v>114</v>
      </c>
      <c r="Q31" s="113"/>
      <c r="R31" s="113"/>
      <c r="S31" s="113"/>
      <c r="T31" s="113"/>
      <c r="U31" s="113"/>
      <c r="V31" s="113"/>
      <c r="W31" s="113"/>
      <c r="X31" s="113"/>
      <c r="Y31" s="113"/>
      <c r="Z31" s="113"/>
    </row>
    <row r="32" spans="1:26" ht="15.75" customHeight="1">
      <c r="A32" s="131" t="s">
        <v>75</v>
      </c>
      <c r="B32" s="132" t="s">
        <v>131</v>
      </c>
      <c r="C32" s="116">
        <v>2</v>
      </c>
      <c r="D32" s="133">
        <v>1</v>
      </c>
      <c r="E32" s="116">
        <v>1</v>
      </c>
      <c r="F32" s="134">
        <v>1</v>
      </c>
      <c r="G32" s="135">
        <v>1</v>
      </c>
      <c r="H32" s="134">
        <v>19</v>
      </c>
      <c r="I32" s="88">
        <f t="shared" si="10"/>
        <v>38</v>
      </c>
      <c r="J32" s="89">
        <f t="shared" ref="J32:J34" si="13">C32*E32*G32*16.5</f>
        <v>33</v>
      </c>
      <c r="K32" s="52">
        <f t="shared" si="11"/>
        <v>33</v>
      </c>
      <c r="L32" s="52">
        <v>0</v>
      </c>
      <c r="M32" s="53">
        <v>0</v>
      </c>
      <c r="N32" s="99"/>
      <c r="O32" s="99"/>
      <c r="P32" s="64" t="s">
        <v>114</v>
      </c>
      <c r="Q32" s="45"/>
      <c r="R32" s="45"/>
      <c r="S32" s="45"/>
      <c r="T32" s="45"/>
      <c r="U32" s="45"/>
      <c r="V32" s="45"/>
      <c r="W32" s="45"/>
      <c r="X32" s="45"/>
      <c r="Y32" s="45"/>
      <c r="Z32" s="45"/>
    </row>
    <row r="33" spans="1:26" ht="15.75" customHeight="1">
      <c r="A33" s="131" t="s">
        <v>70</v>
      </c>
      <c r="B33" s="136" t="s">
        <v>132</v>
      </c>
      <c r="C33" s="116">
        <v>3</v>
      </c>
      <c r="D33" s="133">
        <v>1</v>
      </c>
      <c r="E33" s="116">
        <v>1</v>
      </c>
      <c r="F33" s="134">
        <v>1</v>
      </c>
      <c r="G33" s="135">
        <v>1</v>
      </c>
      <c r="H33" s="134">
        <v>15</v>
      </c>
      <c r="I33" s="88">
        <f t="shared" si="10"/>
        <v>45</v>
      </c>
      <c r="J33" s="89">
        <f t="shared" si="13"/>
        <v>49.5</v>
      </c>
      <c r="K33" s="52">
        <f t="shared" si="11"/>
        <v>49.5</v>
      </c>
      <c r="L33" s="52">
        <v>0</v>
      </c>
      <c r="M33" s="53">
        <v>0</v>
      </c>
      <c r="N33" s="99"/>
      <c r="O33" s="99"/>
      <c r="P33" s="64" t="s">
        <v>118</v>
      </c>
      <c r="Q33" s="45"/>
      <c r="R33" s="45"/>
      <c r="S33" s="45"/>
      <c r="T33" s="45"/>
      <c r="U33" s="45"/>
      <c r="V33" s="45"/>
      <c r="W33" s="45"/>
      <c r="X33" s="45"/>
      <c r="Y33" s="45"/>
      <c r="Z33" s="45"/>
    </row>
    <row r="34" spans="1:26" ht="15.75" customHeight="1">
      <c r="A34" s="131" t="s">
        <v>71</v>
      </c>
      <c r="B34" s="136" t="s">
        <v>133</v>
      </c>
      <c r="C34" s="116">
        <v>3</v>
      </c>
      <c r="D34" s="133">
        <v>1</v>
      </c>
      <c r="E34" s="116">
        <v>1</v>
      </c>
      <c r="F34" s="134">
        <v>1</v>
      </c>
      <c r="G34" s="135">
        <v>1</v>
      </c>
      <c r="H34" s="134">
        <v>15</v>
      </c>
      <c r="I34" s="88">
        <f t="shared" si="10"/>
        <v>45</v>
      </c>
      <c r="J34" s="89">
        <f t="shared" si="13"/>
        <v>49.5</v>
      </c>
      <c r="K34" s="52">
        <f t="shared" si="11"/>
        <v>49.5</v>
      </c>
      <c r="L34" s="52">
        <v>0</v>
      </c>
      <c r="M34" s="53">
        <v>0</v>
      </c>
      <c r="N34" s="99"/>
      <c r="O34" s="99"/>
      <c r="P34" s="64" t="s">
        <v>118</v>
      </c>
      <c r="Q34" s="45"/>
      <c r="R34" s="45"/>
      <c r="S34" s="45"/>
      <c r="T34" s="45"/>
      <c r="U34" s="45"/>
      <c r="V34" s="45"/>
      <c r="W34" s="45"/>
      <c r="X34" s="45"/>
      <c r="Y34" s="45"/>
      <c r="Z34" s="45"/>
    </row>
    <row r="35" spans="1:26" ht="15.75" customHeight="1">
      <c r="A35" s="121" t="s">
        <v>72</v>
      </c>
      <c r="B35" s="137" t="s">
        <v>134</v>
      </c>
      <c r="C35" s="102">
        <v>4</v>
      </c>
      <c r="D35" s="122">
        <v>1.3</v>
      </c>
      <c r="E35" s="102">
        <v>1</v>
      </c>
      <c r="F35" s="123">
        <v>1</v>
      </c>
      <c r="G35" s="125">
        <v>1</v>
      </c>
      <c r="H35" s="123">
        <v>15</v>
      </c>
      <c r="I35" s="107">
        <f t="shared" si="10"/>
        <v>78</v>
      </c>
      <c r="J35" s="108">
        <f>C35*E35*G35*16.5*1.3</f>
        <v>85.8</v>
      </c>
      <c r="K35" s="109">
        <f t="shared" si="11"/>
        <v>85.8</v>
      </c>
      <c r="L35" s="109">
        <v>0</v>
      </c>
      <c r="M35" s="110">
        <v>0</v>
      </c>
      <c r="N35" s="111"/>
      <c r="O35" s="111"/>
      <c r="P35" s="112" t="s">
        <v>118</v>
      </c>
      <c r="Q35" s="113"/>
      <c r="R35" s="113"/>
      <c r="S35" s="113"/>
      <c r="T35" s="113"/>
      <c r="U35" s="113"/>
      <c r="V35" s="113"/>
      <c r="W35" s="113"/>
      <c r="X35" s="113"/>
      <c r="Y35" s="113"/>
      <c r="Z35" s="113"/>
    </row>
    <row r="36" spans="1:26" ht="15.75" customHeight="1">
      <c r="A36" s="131" t="s">
        <v>73</v>
      </c>
      <c r="B36" s="138" t="s">
        <v>135</v>
      </c>
      <c r="C36" s="116">
        <v>2</v>
      </c>
      <c r="D36" s="133">
        <v>1</v>
      </c>
      <c r="E36" s="116">
        <v>1</v>
      </c>
      <c r="F36" s="134">
        <v>1</v>
      </c>
      <c r="G36" s="135">
        <v>1</v>
      </c>
      <c r="H36" s="134">
        <v>15</v>
      </c>
      <c r="I36" s="88">
        <f t="shared" si="10"/>
        <v>30</v>
      </c>
      <c r="J36" s="89">
        <f t="shared" ref="J36:J37" si="14">C36*E36*G36*16.5</f>
        <v>33</v>
      </c>
      <c r="K36" s="52">
        <f t="shared" si="11"/>
        <v>33</v>
      </c>
      <c r="L36" s="52">
        <v>0</v>
      </c>
      <c r="M36" s="53">
        <v>0</v>
      </c>
      <c r="N36" s="99"/>
      <c r="O36" s="99"/>
      <c r="P36" s="64" t="s">
        <v>118</v>
      </c>
      <c r="Q36" s="45"/>
      <c r="R36" s="45"/>
      <c r="S36" s="45"/>
      <c r="T36" s="45"/>
      <c r="U36" s="45"/>
      <c r="V36" s="45"/>
      <c r="W36" s="45"/>
      <c r="X36" s="45"/>
      <c r="Y36" s="45"/>
      <c r="Z36" s="45"/>
    </row>
    <row r="37" spans="1:26" ht="15.75" customHeight="1">
      <c r="A37" s="131" t="s">
        <v>75</v>
      </c>
      <c r="B37" s="98" t="s">
        <v>136</v>
      </c>
      <c r="C37" s="116">
        <v>2</v>
      </c>
      <c r="D37" s="133">
        <v>1</v>
      </c>
      <c r="E37" s="116">
        <v>1</v>
      </c>
      <c r="F37" s="134">
        <v>1</v>
      </c>
      <c r="G37" s="135">
        <v>1</v>
      </c>
      <c r="H37" s="134">
        <v>15</v>
      </c>
      <c r="I37" s="88">
        <f t="shared" si="10"/>
        <v>30</v>
      </c>
      <c r="J37" s="89">
        <f t="shared" si="14"/>
        <v>33</v>
      </c>
      <c r="K37" s="52">
        <f t="shared" si="11"/>
        <v>33</v>
      </c>
      <c r="L37" s="52">
        <v>0</v>
      </c>
      <c r="M37" s="53">
        <v>0</v>
      </c>
      <c r="N37" s="99"/>
      <c r="O37" s="99"/>
      <c r="P37" s="64" t="s">
        <v>118</v>
      </c>
      <c r="Q37" s="45"/>
      <c r="R37" s="45"/>
      <c r="S37" s="45"/>
      <c r="T37" s="45"/>
      <c r="U37" s="45"/>
      <c r="V37" s="45"/>
      <c r="W37" s="45"/>
      <c r="X37" s="45"/>
      <c r="Y37" s="45"/>
      <c r="Z37" s="45"/>
    </row>
    <row r="38" spans="1:26" ht="14.25" customHeight="1">
      <c r="A38" s="35" t="s">
        <v>25</v>
      </c>
      <c r="B38" s="36" t="s">
        <v>91</v>
      </c>
      <c r="C38" s="37">
        <f>C39</f>
        <v>33</v>
      </c>
      <c r="D38" s="83"/>
      <c r="E38" s="37">
        <f>E39</f>
        <v>10</v>
      </c>
      <c r="F38" s="37"/>
      <c r="G38" s="38"/>
      <c r="H38" s="37"/>
      <c r="I38" s="84">
        <f t="shared" ref="I38:M38" si="15">I39</f>
        <v>396</v>
      </c>
      <c r="J38" s="84">
        <f t="shared" si="15"/>
        <v>544.5</v>
      </c>
      <c r="K38" s="38">
        <f t="shared" si="15"/>
        <v>0</v>
      </c>
      <c r="L38" s="38">
        <f t="shared" si="15"/>
        <v>0</v>
      </c>
      <c r="M38" s="39">
        <f t="shared" si="15"/>
        <v>0</v>
      </c>
      <c r="N38" s="99"/>
      <c r="O38" s="99"/>
      <c r="P38" s="64"/>
      <c r="Q38" s="45"/>
      <c r="R38" s="45"/>
      <c r="S38" s="45"/>
      <c r="T38" s="45"/>
      <c r="U38" s="45"/>
      <c r="V38" s="45"/>
      <c r="W38" s="45"/>
      <c r="X38" s="45"/>
      <c r="Y38" s="45"/>
      <c r="Z38" s="45"/>
    </row>
    <row r="39" spans="1:26" ht="15.75" customHeight="1">
      <c r="A39" s="35">
        <v>1</v>
      </c>
      <c r="B39" s="43" t="s">
        <v>92</v>
      </c>
      <c r="C39" s="37">
        <f>C40+C47</f>
        <v>33</v>
      </c>
      <c r="D39" s="83"/>
      <c r="E39" s="37">
        <f>E40+E47</f>
        <v>10</v>
      </c>
      <c r="F39" s="37"/>
      <c r="G39" s="38"/>
      <c r="H39" s="37"/>
      <c r="I39" s="84">
        <f t="shared" ref="I39:M39" si="16">I40+I47</f>
        <v>396</v>
      </c>
      <c r="J39" s="84">
        <f t="shared" si="16"/>
        <v>544.5</v>
      </c>
      <c r="K39" s="38">
        <f t="shared" si="16"/>
        <v>0</v>
      </c>
      <c r="L39" s="38">
        <f t="shared" si="16"/>
        <v>0</v>
      </c>
      <c r="M39" s="39">
        <f t="shared" si="16"/>
        <v>0</v>
      </c>
      <c r="N39" s="99"/>
      <c r="O39" s="99"/>
      <c r="P39" s="64"/>
      <c r="Q39" s="45"/>
      <c r="R39" s="45"/>
      <c r="S39" s="45"/>
      <c r="T39" s="45"/>
      <c r="U39" s="45"/>
      <c r="V39" s="45"/>
      <c r="W39" s="45"/>
      <c r="X39" s="45"/>
      <c r="Y39" s="45"/>
      <c r="Z39" s="45"/>
    </row>
    <row r="40" spans="1:26" ht="38.25" customHeight="1">
      <c r="A40" s="42">
        <v>1.1000000000000001</v>
      </c>
      <c r="B40" s="43" t="s">
        <v>93</v>
      </c>
      <c r="C40" s="37">
        <f>SUM(C41:C46)</f>
        <v>16</v>
      </c>
      <c r="D40" s="83"/>
      <c r="E40" s="37">
        <f>SUM(E41:E46)</f>
        <v>6</v>
      </c>
      <c r="F40" s="37"/>
      <c r="G40" s="38"/>
      <c r="H40" s="37"/>
      <c r="I40" s="84">
        <f t="shared" ref="I40:M40" si="17">SUM(I41:I46)</f>
        <v>192</v>
      </c>
      <c r="J40" s="84">
        <f t="shared" si="17"/>
        <v>264</v>
      </c>
      <c r="K40" s="38">
        <f t="shared" si="17"/>
        <v>0</v>
      </c>
      <c r="L40" s="38">
        <f t="shared" si="17"/>
        <v>0</v>
      </c>
      <c r="M40" s="39">
        <f t="shared" si="17"/>
        <v>0</v>
      </c>
      <c r="N40" s="99"/>
      <c r="O40" s="99"/>
      <c r="P40" s="64"/>
      <c r="Q40" s="45"/>
      <c r="R40" s="45"/>
      <c r="S40" s="45"/>
      <c r="T40" s="45"/>
      <c r="U40" s="45"/>
      <c r="V40" s="45"/>
      <c r="W40" s="45"/>
      <c r="X40" s="45"/>
      <c r="Y40" s="45"/>
      <c r="Z40" s="45"/>
    </row>
    <row r="41" spans="1:26" ht="15.75" customHeight="1">
      <c r="A41" s="139" t="s">
        <v>66</v>
      </c>
      <c r="B41" s="140" t="s">
        <v>137</v>
      </c>
      <c r="C41" s="141">
        <v>2</v>
      </c>
      <c r="D41" s="51">
        <v>1</v>
      </c>
      <c r="E41" s="22">
        <v>1</v>
      </c>
      <c r="F41" s="50">
        <v>1</v>
      </c>
      <c r="G41" s="52">
        <v>1</v>
      </c>
      <c r="H41" s="50">
        <v>12</v>
      </c>
      <c r="I41" s="88">
        <f t="shared" ref="I41:I46" si="18">C41*D41*H41</f>
        <v>24</v>
      </c>
      <c r="J41" s="89">
        <f t="shared" ref="J41:J46" si="19">C41*E41*G41*16.5</f>
        <v>33</v>
      </c>
      <c r="K41" s="52"/>
      <c r="L41" s="52"/>
      <c r="M41" s="53"/>
      <c r="N41" s="99"/>
      <c r="O41" s="99"/>
      <c r="P41" s="64"/>
      <c r="Q41" s="45"/>
      <c r="R41" s="45"/>
      <c r="S41" s="45"/>
      <c r="T41" s="45"/>
      <c r="U41" s="45"/>
      <c r="V41" s="45"/>
      <c r="W41" s="45"/>
      <c r="X41" s="45"/>
      <c r="Y41" s="45"/>
      <c r="Z41" s="45"/>
    </row>
    <row r="42" spans="1:26" ht="15.75" customHeight="1">
      <c r="A42" s="139" t="s">
        <v>68</v>
      </c>
      <c r="B42" s="140" t="s">
        <v>138</v>
      </c>
      <c r="C42" s="141">
        <v>4</v>
      </c>
      <c r="D42" s="51">
        <v>1</v>
      </c>
      <c r="E42" s="22">
        <v>1</v>
      </c>
      <c r="F42" s="50">
        <v>1</v>
      </c>
      <c r="G42" s="52">
        <v>1</v>
      </c>
      <c r="H42" s="50">
        <v>12</v>
      </c>
      <c r="I42" s="88">
        <f t="shared" si="18"/>
        <v>48</v>
      </c>
      <c r="J42" s="89">
        <f t="shared" si="19"/>
        <v>66</v>
      </c>
      <c r="K42" s="90"/>
      <c r="L42" s="52"/>
      <c r="M42" s="53"/>
      <c r="N42" s="99"/>
      <c r="O42" s="99"/>
      <c r="P42" s="64"/>
      <c r="Q42" s="45"/>
      <c r="R42" s="45"/>
      <c r="S42" s="45"/>
      <c r="T42" s="45"/>
      <c r="U42" s="45"/>
      <c r="V42" s="45"/>
      <c r="W42" s="45"/>
      <c r="X42" s="45"/>
      <c r="Y42" s="45"/>
      <c r="Z42" s="45"/>
    </row>
    <row r="43" spans="1:26" ht="15.75" customHeight="1">
      <c r="A43" s="139" t="s">
        <v>69</v>
      </c>
      <c r="B43" s="140" t="s">
        <v>139</v>
      </c>
      <c r="C43" s="141">
        <v>3</v>
      </c>
      <c r="D43" s="51">
        <v>1</v>
      </c>
      <c r="E43" s="22">
        <v>1</v>
      </c>
      <c r="F43" s="50">
        <v>1</v>
      </c>
      <c r="G43" s="52">
        <v>1</v>
      </c>
      <c r="H43" s="50">
        <v>12</v>
      </c>
      <c r="I43" s="88">
        <f t="shared" si="18"/>
        <v>36</v>
      </c>
      <c r="J43" s="89">
        <f t="shared" si="19"/>
        <v>49.5</v>
      </c>
      <c r="K43" s="90"/>
      <c r="L43" s="52"/>
      <c r="M43" s="53"/>
      <c r="N43" s="99"/>
      <c r="O43" s="99"/>
      <c r="P43" s="64"/>
      <c r="Q43" s="45"/>
      <c r="R43" s="45"/>
      <c r="S43" s="45"/>
      <c r="T43" s="45"/>
      <c r="U43" s="45"/>
      <c r="V43" s="45"/>
      <c r="W43" s="45"/>
      <c r="X43" s="45"/>
      <c r="Y43" s="45"/>
      <c r="Z43" s="45"/>
    </row>
    <row r="44" spans="1:26" ht="15.75" customHeight="1">
      <c r="A44" s="139" t="s">
        <v>70</v>
      </c>
      <c r="B44" s="140" t="s">
        <v>140</v>
      </c>
      <c r="C44" s="141">
        <v>3</v>
      </c>
      <c r="D44" s="51">
        <v>1</v>
      </c>
      <c r="E44" s="22">
        <v>1</v>
      </c>
      <c r="F44" s="50">
        <v>1</v>
      </c>
      <c r="G44" s="52">
        <v>1</v>
      </c>
      <c r="H44" s="50">
        <v>12</v>
      </c>
      <c r="I44" s="88">
        <f t="shared" si="18"/>
        <v>36</v>
      </c>
      <c r="J44" s="89">
        <f t="shared" si="19"/>
        <v>49.5</v>
      </c>
      <c r="K44" s="52"/>
      <c r="L44" s="52"/>
      <c r="M44" s="53"/>
      <c r="N44" s="99"/>
      <c r="O44" s="99"/>
      <c r="P44" s="64"/>
      <c r="Q44" s="45"/>
      <c r="R44" s="45"/>
      <c r="S44" s="45"/>
      <c r="T44" s="45"/>
      <c r="U44" s="45"/>
      <c r="V44" s="45"/>
      <c r="W44" s="45"/>
      <c r="X44" s="45"/>
      <c r="Y44" s="45"/>
      <c r="Z44" s="45"/>
    </row>
    <row r="45" spans="1:26" ht="15.75" customHeight="1">
      <c r="A45" s="142" t="s">
        <v>71</v>
      </c>
      <c r="B45" s="140" t="s">
        <v>135</v>
      </c>
      <c r="C45" s="141">
        <v>2</v>
      </c>
      <c r="D45" s="51">
        <v>1</v>
      </c>
      <c r="E45" s="22">
        <v>1</v>
      </c>
      <c r="F45" s="50">
        <v>1</v>
      </c>
      <c r="G45" s="52">
        <v>1</v>
      </c>
      <c r="H45" s="50">
        <v>12</v>
      </c>
      <c r="I45" s="88">
        <f t="shared" si="18"/>
        <v>24</v>
      </c>
      <c r="J45" s="89">
        <f t="shared" si="19"/>
        <v>33</v>
      </c>
      <c r="K45" s="52"/>
      <c r="L45" s="52"/>
      <c r="M45" s="53"/>
      <c r="N45" s="99"/>
      <c r="O45" s="99"/>
      <c r="P45" s="64"/>
      <c r="Q45" s="45"/>
      <c r="R45" s="45"/>
      <c r="S45" s="45"/>
      <c r="T45" s="45"/>
      <c r="U45" s="45"/>
      <c r="V45" s="45"/>
      <c r="W45" s="45"/>
      <c r="X45" s="45"/>
      <c r="Y45" s="45"/>
      <c r="Z45" s="45"/>
    </row>
    <row r="46" spans="1:26" ht="15.75" customHeight="1">
      <c r="A46" s="142" t="s">
        <v>72</v>
      </c>
      <c r="B46" s="140" t="s">
        <v>136</v>
      </c>
      <c r="C46" s="141">
        <v>2</v>
      </c>
      <c r="D46" s="51">
        <v>1</v>
      </c>
      <c r="E46" s="22">
        <v>1</v>
      </c>
      <c r="F46" s="50">
        <v>1</v>
      </c>
      <c r="G46" s="52">
        <v>1</v>
      </c>
      <c r="H46" s="50">
        <v>12</v>
      </c>
      <c r="I46" s="88">
        <f t="shared" si="18"/>
        <v>24</v>
      </c>
      <c r="J46" s="89">
        <f t="shared" si="19"/>
        <v>33</v>
      </c>
      <c r="K46" s="52"/>
      <c r="L46" s="52"/>
      <c r="M46" s="53"/>
      <c r="N46" s="99"/>
      <c r="O46" s="99"/>
      <c r="P46" s="64"/>
      <c r="Q46" s="45"/>
      <c r="R46" s="45"/>
      <c r="S46" s="45"/>
      <c r="T46" s="45"/>
      <c r="U46" s="45"/>
      <c r="V46" s="45"/>
      <c r="W46" s="45"/>
      <c r="X46" s="45"/>
      <c r="Y46" s="45"/>
      <c r="Z46" s="45"/>
    </row>
    <row r="47" spans="1:26" ht="14.25" customHeight="1">
      <c r="A47" s="46">
        <v>1.2</v>
      </c>
      <c r="B47" s="21" t="s">
        <v>141</v>
      </c>
      <c r="C47" s="48">
        <f>SUM(C48:C51)</f>
        <v>17</v>
      </c>
      <c r="D47" s="86"/>
      <c r="E47" s="48">
        <f>SUM(E48:E51)</f>
        <v>4</v>
      </c>
      <c r="F47" s="48"/>
      <c r="G47" s="49"/>
      <c r="H47" s="48"/>
      <c r="I47" s="87">
        <f t="shared" ref="I47:M47" si="20">SUM(I48:I51)</f>
        <v>204</v>
      </c>
      <c r="J47" s="87">
        <f t="shared" si="20"/>
        <v>280.5</v>
      </c>
      <c r="K47" s="54">
        <f t="shared" si="20"/>
        <v>0</v>
      </c>
      <c r="L47" s="54">
        <f t="shared" si="20"/>
        <v>0</v>
      </c>
      <c r="M47" s="55">
        <f t="shared" si="20"/>
        <v>0</v>
      </c>
      <c r="N47" s="99"/>
      <c r="O47" s="99"/>
      <c r="P47" s="64"/>
      <c r="Q47" s="45"/>
      <c r="R47" s="45"/>
      <c r="S47" s="45"/>
      <c r="T47" s="45"/>
      <c r="U47" s="45"/>
      <c r="V47" s="45"/>
      <c r="W47" s="45"/>
      <c r="X47" s="45"/>
      <c r="Y47" s="45"/>
      <c r="Z47" s="45"/>
    </row>
    <row r="48" spans="1:26" ht="15.75" customHeight="1">
      <c r="A48" s="139" t="s">
        <v>67</v>
      </c>
      <c r="B48" s="140" t="s">
        <v>142</v>
      </c>
      <c r="C48" s="22">
        <v>2</v>
      </c>
      <c r="D48" s="51">
        <v>1</v>
      </c>
      <c r="E48" s="22">
        <v>1</v>
      </c>
      <c r="F48" s="50">
        <v>1</v>
      </c>
      <c r="G48" s="52">
        <v>1</v>
      </c>
      <c r="H48" s="50">
        <v>12</v>
      </c>
      <c r="I48" s="88">
        <f t="shared" ref="I48:I51" si="21">C48*D48*H48</f>
        <v>24</v>
      </c>
      <c r="J48" s="89">
        <f t="shared" ref="J48:J51" si="22">C48*E48*G48*16.5</f>
        <v>33</v>
      </c>
      <c r="K48" s="52"/>
      <c r="L48" s="52"/>
      <c r="M48" s="53"/>
      <c r="N48" s="99"/>
      <c r="O48" s="99"/>
      <c r="P48" s="64"/>
      <c r="Q48" s="45"/>
      <c r="R48" s="45"/>
      <c r="S48" s="45"/>
      <c r="T48" s="45"/>
      <c r="U48" s="45"/>
      <c r="V48" s="45"/>
      <c r="W48" s="45"/>
      <c r="X48" s="45"/>
      <c r="Y48" s="45"/>
      <c r="Z48" s="45"/>
    </row>
    <row r="49" spans="1:26" ht="15.75" customHeight="1">
      <c r="A49" s="139" t="s">
        <v>68</v>
      </c>
      <c r="B49" s="98" t="s">
        <v>143</v>
      </c>
      <c r="C49" s="22">
        <v>5</v>
      </c>
      <c r="D49" s="51">
        <v>1</v>
      </c>
      <c r="E49" s="22">
        <v>1</v>
      </c>
      <c r="F49" s="50">
        <v>1</v>
      </c>
      <c r="G49" s="52">
        <v>1</v>
      </c>
      <c r="H49" s="50">
        <v>12</v>
      </c>
      <c r="I49" s="88">
        <f t="shared" si="21"/>
        <v>60</v>
      </c>
      <c r="J49" s="89">
        <f t="shared" si="22"/>
        <v>82.5</v>
      </c>
      <c r="K49" s="90"/>
      <c r="L49" s="52"/>
      <c r="M49" s="53"/>
      <c r="N49" s="99"/>
      <c r="O49" s="99"/>
      <c r="P49" s="64"/>
      <c r="Q49" s="45"/>
      <c r="R49" s="45"/>
      <c r="S49" s="45"/>
      <c r="T49" s="45"/>
      <c r="U49" s="45"/>
      <c r="V49" s="45"/>
      <c r="W49" s="45"/>
      <c r="X49" s="45"/>
      <c r="Y49" s="45"/>
      <c r="Z49" s="45"/>
    </row>
    <row r="50" spans="1:26" ht="15.75" customHeight="1">
      <c r="A50" s="139" t="s">
        <v>71</v>
      </c>
      <c r="B50" s="98" t="s">
        <v>144</v>
      </c>
      <c r="C50" s="22">
        <v>5</v>
      </c>
      <c r="D50" s="51">
        <v>1</v>
      </c>
      <c r="E50" s="22">
        <v>1</v>
      </c>
      <c r="F50" s="50">
        <v>1</v>
      </c>
      <c r="G50" s="52">
        <v>1</v>
      </c>
      <c r="H50" s="50">
        <v>12</v>
      </c>
      <c r="I50" s="88">
        <f t="shared" si="21"/>
        <v>60</v>
      </c>
      <c r="J50" s="89">
        <f t="shared" si="22"/>
        <v>82.5</v>
      </c>
      <c r="K50" s="52"/>
      <c r="L50" s="52"/>
      <c r="M50" s="53"/>
      <c r="N50" s="99"/>
      <c r="O50" s="99"/>
      <c r="P50" s="64"/>
      <c r="Q50" s="45"/>
      <c r="R50" s="45"/>
      <c r="S50" s="45"/>
      <c r="T50" s="45"/>
      <c r="U50" s="45"/>
      <c r="V50" s="45"/>
      <c r="W50" s="45"/>
      <c r="X50" s="45"/>
      <c r="Y50" s="45"/>
      <c r="Z50" s="45"/>
    </row>
    <row r="51" spans="1:26" ht="15.75" customHeight="1">
      <c r="A51" s="143" t="s">
        <v>72</v>
      </c>
      <c r="B51" s="144" t="s">
        <v>145</v>
      </c>
      <c r="C51" s="145">
        <v>5</v>
      </c>
      <c r="D51" s="146">
        <v>1</v>
      </c>
      <c r="E51" s="145">
        <v>1</v>
      </c>
      <c r="F51" s="147">
        <v>1</v>
      </c>
      <c r="G51" s="148">
        <v>1</v>
      </c>
      <c r="H51" s="147">
        <v>12</v>
      </c>
      <c r="I51" s="149">
        <f t="shared" si="21"/>
        <v>60</v>
      </c>
      <c r="J51" s="150">
        <f t="shared" si="22"/>
        <v>82.5</v>
      </c>
      <c r="K51" s="148"/>
      <c r="L51" s="148"/>
      <c r="M51" s="151"/>
      <c r="N51" s="152"/>
      <c r="O51" s="152"/>
      <c r="P51" s="64"/>
      <c r="Q51" s="45"/>
      <c r="R51" s="45"/>
      <c r="S51" s="45"/>
      <c r="T51" s="45"/>
      <c r="U51" s="45"/>
      <c r="V51" s="45"/>
      <c r="W51" s="45"/>
      <c r="X51" s="45"/>
      <c r="Y51" s="45"/>
      <c r="Z51" s="45"/>
    </row>
    <row r="52" spans="1:26" ht="39.75" customHeight="1">
      <c r="A52" s="56" t="s">
        <v>7</v>
      </c>
      <c r="B52" s="57" t="s">
        <v>146</v>
      </c>
      <c r="C52" s="58">
        <f>C11</f>
        <v>111</v>
      </c>
      <c r="D52" s="58"/>
      <c r="E52" s="58">
        <f>E11</f>
        <v>32</v>
      </c>
      <c r="F52" s="58"/>
      <c r="G52" s="58"/>
      <c r="H52" s="58"/>
      <c r="I52" s="58">
        <f t="shared" ref="I52:K52" si="23">I11</f>
        <v>1891.2600000000002</v>
      </c>
      <c r="J52" s="58">
        <f t="shared" si="23"/>
        <v>1958.1</v>
      </c>
      <c r="K52" s="58">
        <f t="shared" si="23"/>
        <v>1413.6</v>
      </c>
      <c r="L52" s="58"/>
      <c r="M52" s="58"/>
      <c r="N52" s="47"/>
      <c r="O52" s="47"/>
      <c r="P52" s="64"/>
      <c r="Q52" s="45"/>
      <c r="R52" s="45"/>
      <c r="S52" s="45"/>
      <c r="T52" s="45"/>
      <c r="U52" s="45"/>
      <c r="V52" s="45"/>
      <c r="W52" s="45"/>
      <c r="X52" s="45"/>
      <c r="Y52" s="45"/>
      <c r="Z52" s="45"/>
    </row>
    <row r="53" spans="1:26" ht="39.75" customHeight="1">
      <c r="A53" s="56"/>
      <c r="B53" s="57" t="s">
        <v>100</v>
      </c>
      <c r="C53" s="58">
        <f>C13</f>
        <v>78</v>
      </c>
      <c r="D53" s="58"/>
      <c r="E53" s="58">
        <f>E13</f>
        <v>22</v>
      </c>
      <c r="F53" s="58"/>
      <c r="G53" s="58"/>
      <c r="H53" s="58"/>
      <c r="I53" s="58">
        <f t="shared" ref="I53:K53" si="24">I13</f>
        <v>1495.2600000000002</v>
      </c>
      <c r="J53" s="58">
        <f t="shared" si="24"/>
        <v>1413.6</v>
      </c>
      <c r="K53" s="58">
        <f t="shared" si="24"/>
        <v>1413.6</v>
      </c>
      <c r="L53" s="58"/>
      <c r="M53" s="58"/>
      <c r="N53" s="47"/>
      <c r="O53" s="47"/>
      <c r="P53" s="64"/>
      <c r="Q53" s="45"/>
      <c r="R53" s="45"/>
      <c r="S53" s="45"/>
      <c r="T53" s="45"/>
      <c r="U53" s="45"/>
      <c r="V53" s="45"/>
      <c r="W53" s="45"/>
      <c r="X53" s="45"/>
      <c r="Y53" s="45"/>
      <c r="Z53" s="45"/>
    </row>
    <row r="54" spans="1:26" ht="39.75" customHeight="1">
      <c r="A54" s="56"/>
      <c r="B54" s="57" t="s">
        <v>101</v>
      </c>
      <c r="C54" s="58">
        <f>C39</f>
        <v>33</v>
      </c>
      <c r="D54" s="58"/>
      <c r="E54" s="58">
        <f>E39</f>
        <v>10</v>
      </c>
      <c r="F54" s="58"/>
      <c r="G54" s="58"/>
      <c r="H54" s="58"/>
      <c r="I54" s="58">
        <f t="shared" ref="I54:J54" si="25">I39</f>
        <v>396</v>
      </c>
      <c r="J54" s="58">
        <f t="shared" si="25"/>
        <v>544.5</v>
      </c>
      <c r="K54" s="58"/>
      <c r="L54" s="58"/>
      <c r="M54" s="58"/>
      <c r="N54" s="47"/>
      <c r="O54" s="47"/>
      <c r="P54" s="64"/>
      <c r="Q54" s="45"/>
      <c r="R54" s="45"/>
      <c r="S54" s="45"/>
      <c r="T54" s="45"/>
      <c r="U54" s="45"/>
      <c r="V54" s="45"/>
      <c r="W54" s="45"/>
      <c r="X54" s="45"/>
      <c r="Y54" s="45"/>
      <c r="Z54" s="45"/>
    </row>
    <row r="55" spans="1:26" ht="14.25" customHeight="1">
      <c r="A55" s="59"/>
      <c r="B55" s="60"/>
      <c r="C55" s="61"/>
      <c r="D55" s="91"/>
      <c r="E55" s="61"/>
      <c r="F55" s="61"/>
      <c r="G55" s="62"/>
      <c r="H55" s="61"/>
      <c r="I55" s="63"/>
      <c r="J55" s="62"/>
      <c r="K55" s="62"/>
      <c r="L55" s="62"/>
      <c r="M55" s="62"/>
      <c r="N55" s="64"/>
      <c r="O55" s="64"/>
      <c r="P55" s="64"/>
      <c r="Q55" s="45"/>
      <c r="R55" s="45"/>
      <c r="S55" s="18"/>
      <c r="T55" s="18"/>
      <c r="U55" s="18"/>
      <c r="V55" s="18"/>
      <c r="W55" s="18"/>
      <c r="X55" s="18"/>
      <c r="Y55" s="18"/>
      <c r="Z55" s="18"/>
    </row>
    <row r="56" spans="1:26" ht="13.5" customHeight="1">
      <c r="A56" s="1"/>
      <c r="B56" s="1"/>
      <c r="C56" s="7"/>
      <c r="D56" s="153"/>
      <c r="E56" s="7"/>
      <c r="F56" s="7"/>
      <c r="G56" s="7"/>
      <c r="H56" s="7"/>
      <c r="I56" s="7"/>
      <c r="J56" s="544" t="s">
        <v>102</v>
      </c>
      <c r="K56" s="543"/>
      <c r="L56" s="543"/>
      <c r="M56" s="543"/>
      <c r="N56" s="7"/>
      <c r="O56" s="7"/>
      <c r="P56" s="27"/>
      <c r="Q56" s="18"/>
      <c r="R56" s="18"/>
      <c r="S56" s="18"/>
      <c r="T56" s="18"/>
      <c r="U56" s="18"/>
      <c r="V56" s="18"/>
      <c r="W56" s="18"/>
      <c r="X56" s="18"/>
      <c r="Y56" s="18"/>
      <c r="Z56" s="18"/>
    </row>
    <row r="57" spans="1:26" ht="14.25" customHeight="1">
      <c r="A57" s="10"/>
      <c r="B57" s="10" t="s">
        <v>103</v>
      </c>
      <c r="C57" s="2"/>
      <c r="D57" s="154"/>
      <c r="E57" s="155" t="s">
        <v>104</v>
      </c>
      <c r="F57" s="2"/>
      <c r="G57" s="2"/>
      <c r="H57" s="2"/>
      <c r="I57" s="2"/>
      <c r="J57" s="571" t="s">
        <v>105</v>
      </c>
      <c r="K57" s="543"/>
      <c r="L57" s="543"/>
      <c r="M57" s="543"/>
      <c r="N57" s="6"/>
      <c r="O57" s="6"/>
      <c r="P57" s="64"/>
      <c r="Q57" s="66"/>
      <c r="R57" s="66"/>
      <c r="S57" s="66"/>
      <c r="T57" s="66"/>
      <c r="U57" s="66"/>
      <c r="V57" s="66"/>
      <c r="W57" s="66"/>
      <c r="X57" s="66"/>
      <c r="Y57" s="66"/>
      <c r="Z57" s="66"/>
    </row>
    <row r="58" spans="1:26" ht="14.25" customHeight="1">
      <c r="A58" s="1"/>
      <c r="B58" s="1" t="s">
        <v>106</v>
      </c>
      <c r="C58" s="12"/>
      <c r="D58" s="156"/>
      <c r="E58" s="12"/>
      <c r="F58" s="12"/>
      <c r="G58" s="12"/>
      <c r="H58" s="12"/>
      <c r="I58" s="12"/>
      <c r="J58" s="9"/>
      <c r="K58" s="157"/>
      <c r="L58" s="157"/>
      <c r="M58" s="157"/>
      <c r="N58" s="7"/>
      <c r="O58" s="7"/>
      <c r="P58" s="27"/>
      <c r="Q58" s="18"/>
      <c r="R58" s="18"/>
      <c r="S58" s="18"/>
      <c r="T58" s="18"/>
      <c r="U58" s="18"/>
      <c r="V58" s="18"/>
      <c r="W58" s="18"/>
      <c r="X58" s="18"/>
      <c r="Y58" s="18"/>
      <c r="Z58" s="18"/>
    </row>
    <row r="59" spans="1:26" ht="14.25" customHeight="1">
      <c r="A59" s="1"/>
      <c r="B59" s="1"/>
      <c r="C59" s="12"/>
      <c r="D59" s="156"/>
      <c r="E59" s="12"/>
      <c r="F59" s="12"/>
      <c r="G59" s="12"/>
      <c r="H59" s="12"/>
      <c r="I59" s="12"/>
      <c r="J59" s="9"/>
      <c r="K59" s="157"/>
      <c r="L59" s="157"/>
      <c r="M59" s="157"/>
      <c r="N59" s="7"/>
      <c r="O59" s="7"/>
      <c r="P59" s="27"/>
      <c r="Q59" s="18"/>
      <c r="R59" s="18"/>
      <c r="S59" s="18"/>
      <c r="T59" s="18"/>
      <c r="U59" s="18"/>
      <c r="V59" s="18"/>
      <c r="W59" s="18"/>
      <c r="X59" s="18"/>
      <c r="Y59" s="18"/>
      <c r="Z59" s="18"/>
    </row>
    <row r="60" spans="1:26" ht="14.25" customHeight="1">
      <c r="A60" s="1"/>
      <c r="B60" s="1"/>
      <c r="C60" s="12"/>
      <c r="D60" s="156"/>
      <c r="E60" s="12"/>
      <c r="F60" s="12"/>
      <c r="G60" s="12"/>
      <c r="H60" s="12"/>
      <c r="I60" s="12"/>
      <c r="J60" s="9"/>
      <c r="K60" s="157"/>
      <c r="L60" s="157"/>
      <c r="M60" s="157"/>
      <c r="N60" s="7"/>
      <c r="O60" s="7"/>
      <c r="P60" s="27"/>
      <c r="Q60" s="18"/>
      <c r="R60" s="18"/>
      <c r="S60" s="18"/>
      <c r="T60" s="18"/>
      <c r="U60" s="18"/>
      <c r="V60" s="18"/>
      <c r="W60" s="18"/>
      <c r="X60" s="18"/>
      <c r="Y60" s="18"/>
      <c r="Z60" s="18"/>
    </row>
    <row r="61" spans="1:26" ht="14.25" customHeight="1">
      <c r="A61" s="1"/>
      <c r="B61" s="1"/>
      <c r="C61" s="12"/>
      <c r="D61" s="156"/>
      <c r="E61" s="12"/>
      <c r="F61" s="12"/>
      <c r="G61" s="12"/>
      <c r="H61" s="12"/>
      <c r="I61" s="12"/>
      <c r="J61" s="9"/>
      <c r="K61" s="157"/>
      <c r="L61" s="157"/>
      <c r="M61" s="157"/>
      <c r="N61" s="7"/>
      <c r="O61" s="7"/>
      <c r="P61" s="27"/>
      <c r="Q61" s="18"/>
      <c r="R61" s="18"/>
      <c r="S61" s="18"/>
      <c r="T61" s="18"/>
      <c r="U61" s="18"/>
      <c r="V61" s="18"/>
      <c r="W61" s="18"/>
      <c r="X61" s="18"/>
      <c r="Y61" s="18"/>
      <c r="Z61" s="18"/>
    </row>
    <row r="62" spans="1:26" ht="14.25" customHeight="1">
      <c r="A62" s="23"/>
      <c r="B62" s="19" t="s">
        <v>147</v>
      </c>
      <c r="C62" s="24"/>
      <c r="D62" s="572" t="s">
        <v>148</v>
      </c>
      <c r="E62" s="543"/>
      <c r="F62" s="543"/>
      <c r="G62" s="543"/>
      <c r="H62" s="16"/>
      <c r="I62" s="558" t="s">
        <v>107</v>
      </c>
      <c r="J62" s="543"/>
      <c r="K62" s="543"/>
      <c r="L62" s="543"/>
      <c r="M62" s="27"/>
      <c r="N62" s="27"/>
      <c r="O62" s="27"/>
      <c r="P62" s="18"/>
      <c r="Q62" s="18"/>
      <c r="R62" s="18"/>
      <c r="S62" s="18"/>
      <c r="T62" s="18"/>
      <c r="U62" s="18"/>
      <c r="V62" s="18"/>
      <c r="W62" s="18"/>
      <c r="X62" s="18"/>
      <c r="Y62" s="18"/>
      <c r="Z62" s="18"/>
    </row>
    <row r="63" spans="1:26" ht="14.25" customHeight="1">
      <c r="A63" s="23"/>
      <c r="B63" s="23"/>
      <c r="C63" s="16"/>
      <c r="D63" s="93"/>
      <c r="E63" s="16"/>
      <c r="F63" s="16"/>
      <c r="G63" s="16"/>
      <c r="H63" s="16"/>
      <c r="I63" s="16"/>
      <c r="J63" s="16"/>
      <c r="K63" s="16"/>
      <c r="L63" s="16"/>
      <c r="M63" s="16"/>
      <c r="N63" s="27"/>
      <c r="O63" s="27"/>
      <c r="P63" s="27"/>
      <c r="Q63" s="18"/>
      <c r="R63" s="18"/>
      <c r="S63" s="18"/>
      <c r="T63" s="18"/>
      <c r="U63" s="18"/>
      <c r="V63" s="18"/>
      <c r="W63" s="18"/>
      <c r="X63" s="18"/>
      <c r="Y63" s="18"/>
      <c r="Z63" s="18"/>
    </row>
    <row r="64" spans="1:26" ht="14.25" customHeight="1">
      <c r="A64" s="23"/>
      <c r="B64" s="23"/>
      <c r="C64" s="16"/>
      <c r="D64" s="93"/>
      <c r="E64" s="16"/>
      <c r="F64" s="16"/>
      <c r="G64" s="16"/>
      <c r="H64" s="16"/>
      <c r="I64" s="16"/>
      <c r="J64" s="16"/>
      <c r="K64" s="16"/>
      <c r="L64" s="16"/>
      <c r="M64" s="16"/>
      <c r="N64" s="27"/>
      <c r="O64" s="27"/>
      <c r="P64" s="27"/>
      <c r="Q64" s="18"/>
      <c r="R64" s="18"/>
      <c r="S64" s="18"/>
      <c r="T64" s="18"/>
      <c r="U64" s="18"/>
      <c r="V64" s="18"/>
      <c r="W64" s="18"/>
      <c r="X64" s="18"/>
      <c r="Y64" s="18"/>
      <c r="Z64" s="18"/>
    </row>
    <row r="65" spans="1:26" ht="14.25" customHeight="1">
      <c r="A65" s="23"/>
      <c r="B65" s="23"/>
      <c r="C65" s="16"/>
      <c r="D65" s="93"/>
      <c r="E65" s="16"/>
      <c r="F65" s="16"/>
      <c r="G65" s="16"/>
      <c r="H65" s="16"/>
      <c r="I65" s="16"/>
      <c r="J65" s="16"/>
      <c r="K65" s="16"/>
      <c r="L65" s="16"/>
      <c r="M65" s="16"/>
      <c r="N65" s="27"/>
      <c r="O65" s="27"/>
      <c r="P65" s="27"/>
      <c r="Q65" s="18"/>
      <c r="R65" s="18"/>
      <c r="S65" s="18"/>
      <c r="T65" s="18"/>
      <c r="U65" s="18"/>
      <c r="V65" s="18"/>
      <c r="W65" s="18"/>
      <c r="X65" s="18"/>
      <c r="Y65" s="18"/>
      <c r="Z65" s="18"/>
    </row>
    <row r="66" spans="1:26" ht="14.25" customHeight="1">
      <c r="A66" s="23"/>
      <c r="B66" s="23"/>
      <c r="C66" s="16"/>
      <c r="D66" s="93"/>
      <c r="E66" s="16"/>
      <c r="F66" s="16"/>
      <c r="G66" s="16"/>
      <c r="H66" s="16"/>
      <c r="I66" s="16"/>
      <c r="J66" s="16"/>
      <c r="K66" s="16"/>
      <c r="L66" s="16"/>
      <c r="M66" s="16"/>
      <c r="N66" s="27"/>
      <c r="O66" s="27"/>
      <c r="P66" s="27"/>
      <c r="Q66" s="18"/>
      <c r="R66" s="18"/>
      <c r="S66" s="18"/>
      <c r="T66" s="18"/>
      <c r="U66" s="18"/>
      <c r="V66" s="18"/>
      <c r="W66" s="18"/>
      <c r="X66" s="18"/>
      <c r="Y66" s="18"/>
      <c r="Z66" s="18"/>
    </row>
    <row r="67" spans="1:26" ht="14.25" customHeight="1">
      <c r="A67" s="23"/>
      <c r="B67" s="23"/>
      <c r="C67" s="16"/>
      <c r="D67" s="93"/>
      <c r="E67" s="16"/>
      <c r="F67" s="16"/>
      <c r="G67" s="16"/>
      <c r="H67" s="16"/>
      <c r="I67" s="16"/>
      <c r="J67" s="16"/>
      <c r="K67" s="16"/>
      <c r="L67" s="16"/>
      <c r="M67" s="16"/>
      <c r="N67" s="27"/>
      <c r="O67" s="27"/>
      <c r="P67" s="27"/>
      <c r="Q67" s="18"/>
      <c r="R67" s="18"/>
      <c r="S67" s="18"/>
      <c r="T67" s="18"/>
      <c r="U67" s="18"/>
      <c r="V67" s="18"/>
      <c r="W67" s="18"/>
      <c r="X67" s="18"/>
      <c r="Y67" s="18"/>
      <c r="Z67" s="18"/>
    </row>
    <row r="68" spans="1:26" ht="14.25" customHeight="1">
      <c r="A68" s="23"/>
      <c r="B68" s="23"/>
      <c r="C68" s="16"/>
      <c r="D68" s="93"/>
      <c r="E68" s="16"/>
      <c r="F68" s="16"/>
      <c r="G68" s="16"/>
      <c r="H68" s="16"/>
      <c r="I68" s="16"/>
      <c r="J68" s="16"/>
      <c r="K68" s="16"/>
      <c r="L68" s="16"/>
      <c r="M68" s="16"/>
      <c r="N68" s="27"/>
      <c r="O68" s="27"/>
      <c r="P68" s="27"/>
      <c r="Q68" s="18"/>
      <c r="R68" s="18"/>
      <c r="S68" s="18"/>
      <c r="T68" s="18"/>
      <c r="U68" s="18"/>
      <c r="V68" s="18"/>
      <c r="W68" s="18"/>
      <c r="X68" s="18"/>
      <c r="Y68" s="18"/>
      <c r="Z68" s="18"/>
    </row>
    <row r="69" spans="1:26" ht="14.25" customHeight="1">
      <c r="A69" s="23"/>
      <c r="B69" s="23"/>
      <c r="C69" s="16"/>
      <c r="D69" s="93"/>
      <c r="E69" s="16"/>
      <c r="F69" s="16"/>
      <c r="G69" s="16"/>
      <c r="H69" s="16"/>
      <c r="I69" s="16"/>
      <c r="J69" s="16"/>
      <c r="K69" s="16"/>
      <c r="L69" s="16"/>
      <c r="M69" s="16"/>
      <c r="N69" s="27"/>
      <c r="O69" s="27"/>
      <c r="P69" s="27"/>
      <c r="Q69" s="18"/>
      <c r="R69" s="18"/>
      <c r="S69" s="18"/>
      <c r="T69" s="18"/>
      <c r="U69" s="18"/>
      <c r="V69" s="18"/>
      <c r="W69" s="18"/>
      <c r="X69" s="18"/>
      <c r="Y69" s="18"/>
      <c r="Z69" s="18"/>
    </row>
    <row r="70" spans="1:26" ht="14.25" customHeight="1">
      <c r="A70" s="23"/>
      <c r="B70" s="23"/>
      <c r="C70" s="16"/>
      <c r="D70" s="93"/>
      <c r="E70" s="16"/>
      <c r="F70" s="16"/>
      <c r="G70" s="16"/>
      <c r="H70" s="16"/>
      <c r="I70" s="16"/>
      <c r="J70" s="16"/>
      <c r="K70" s="16"/>
      <c r="L70" s="16"/>
      <c r="M70" s="16"/>
      <c r="N70" s="27"/>
      <c r="O70" s="27"/>
      <c r="P70" s="27"/>
      <c r="Q70" s="18"/>
      <c r="R70" s="18"/>
      <c r="S70" s="18"/>
      <c r="T70" s="18"/>
      <c r="U70" s="18"/>
      <c r="V70" s="18"/>
      <c r="W70" s="18"/>
      <c r="X70" s="18"/>
      <c r="Y70" s="18"/>
      <c r="Z70" s="18"/>
    </row>
    <row r="71" spans="1:26" ht="14.25" customHeight="1">
      <c r="A71" s="23"/>
      <c r="B71" s="23"/>
      <c r="C71" s="16"/>
      <c r="D71" s="93"/>
      <c r="E71" s="16"/>
      <c r="F71" s="16"/>
      <c r="G71" s="16"/>
      <c r="H71" s="16"/>
      <c r="I71" s="16"/>
      <c r="J71" s="16"/>
      <c r="K71" s="16"/>
      <c r="L71" s="16"/>
      <c r="M71" s="16"/>
      <c r="N71" s="27"/>
      <c r="O71" s="27"/>
      <c r="P71" s="27"/>
      <c r="Q71" s="18"/>
      <c r="R71" s="18"/>
      <c r="S71" s="18"/>
      <c r="T71" s="18"/>
      <c r="U71" s="18"/>
      <c r="V71" s="18"/>
      <c r="W71" s="18"/>
      <c r="X71" s="18"/>
      <c r="Y71" s="18"/>
      <c r="Z71" s="18"/>
    </row>
    <row r="72" spans="1:26" ht="14.25" customHeight="1">
      <c r="A72" s="23"/>
      <c r="B72" s="23"/>
      <c r="C72" s="16"/>
      <c r="D72" s="93"/>
      <c r="E72" s="16"/>
      <c r="F72" s="16"/>
      <c r="G72" s="16"/>
      <c r="H72" s="16"/>
      <c r="I72" s="16"/>
      <c r="J72" s="16"/>
      <c r="K72" s="16"/>
      <c r="L72" s="16"/>
      <c r="M72" s="16"/>
      <c r="N72" s="27"/>
      <c r="O72" s="27"/>
      <c r="P72" s="27"/>
      <c r="Q72" s="18"/>
      <c r="R72" s="18"/>
      <c r="S72" s="18"/>
      <c r="T72" s="18"/>
      <c r="U72" s="18"/>
      <c r="V72" s="18"/>
      <c r="W72" s="18"/>
      <c r="X72" s="18"/>
      <c r="Y72" s="18"/>
      <c r="Z72" s="18"/>
    </row>
    <row r="73" spans="1:26" ht="14.25" customHeight="1">
      <c r="A73" s="23"/>
      <c r="B73" s="23"/>
      <c r="C73" s="16"/>
      <c r="D73" s="93"/>
      <c r="E73" s="16"/>
      <c r="F73" s="16"/>
      <c r="G73" s="16"/>
      <c r="H73" s="16"/>
      <c r="I73" s="16"/>
      <c r="J73" s="16"/>
      <c r="K73" s="16"/>
      <c r="L73" s="16"/>
      <c r="M73" s="16"/>
      <c r="N73" s="27"/>
      <c r="O73" s="27"/>
      <c r="P73" s="27"/>
      <c r="Q73" s="18"/>
      <c r="R73" s="18"/>
      <c r="S73" s="18"/>
      <c r="T73" s="18"/>
      <c r="U73" s="18"/>
      <c r="V73" s="18"/>
      <c r="W73" s="18"/>
      <c r="X73" s="18"/>
      <c r="Y73" s="18"/>
      <c r="Z73" s="18"/>
    </row>
    <row r="74" spans="1:26" ht="14.25" customHeight="1">
      <c r="A74" s="23"/>
      <c r="B74" s="23"/>
      <c r="C74" s="16"/>
      <c r="D74" s="93"/>
      <c r="E74" s="16"/>
      <c r="F74" s="16"/>
      <c r="G74" s="16"/>
      <c r="H74" s="16"/>
      <c r="I74" s="16"/>
      <c r="J74" s="16"/>
      <c r="K74" s="16"/>
      <c r="L74" s="16"/>
      <c r="M74" s="16"/>
      <c r="N74" s="27"/>
      <c r="O74" s="27"/>
      <c r="P74" s="27"/>
      <c r="Q74" s="18"/>
      <c r="R74" s="18"/>
      <c r="S74" s="18"/>
      <c r="T74" s="18"/>
      <c r="U74" s="18"/>
      <c r="V74" s="18"/>
      <c r="W74" s="18"/>
      <c r="X74" s="18"/>
      <c r="Y74" s="18"/>
      <c r="Z74" s="18"/>
    </row>
    <row r="75" spans="1:26" ht="14.25" customHeight="1">
      <c r="A75" s="23"/>
      <c r="B75" s="23"/>
      <c r="C75" s="16"/>
      <c r="D75" s="93"/>
      <c r="E75" s="16"/>
      <c r="F75" s="16"/>
      <c r="G75" s="16"/>
      <c r="H75" s="16"/>
      <c r="I75" s="16"/>
      <c r="J75" s="16"/>
      <c r="K75" s="16"/>
      <c r="L75" s="16"/>
      <c r="M75" s="16"/>
      <c r="N75" s="27"/>
      <c r="O75" s="27"/>
      <c r="P75" s="27"/>
      <c r="Q75" s="18"/>
      <c r="R75" s="18"/>
      <c r="S75" s="18"/>
      <c r="T75" s="18"/>
      <c r="U75" s="18"/>
      <c r="V75" s="18"/>
      <c r="W75" s="18"/>
      <c r="X75" s="18"/>
      <c r="Y75" s="18"/>
      <c r="Z75" s="18"/>
    </row>
    <row r="76" spans="1:26" ht="14.25" customHeight="1">
      <c r="A76" s="23"/>
      <c r="B76" s="23"/>
      <c r="C76" s="16"/>
      <c r="D76" s="93"/>
      <c r="E76" s="16"/>
      <c r="F76" s="16"/>
      <c r="G76" s="16"/>
      <c r="H76" s="16"/>
      <c r="I76" s="16"/>
      <c r="J76" s="16"/>
      <c r="K76" s="16"/>
      <c r="L76" s="16"/>
      <c r="M76" s="16"/>
      <c r="N76" s="27"/>
      <c r="O76" s="27"/>
      <c r="P76" s="27"/>
      <c r="Q76" s="18"/>
      <c r="R76" s="18"/>
      <c r="S76" s="18"/>
      <c r="T76" s="18"/>
      <c r="U76" s="18"/>
      <c r="V76" s="18"/>
      <c r="W76" s="18"/>
      <c r="X76" s="18"/>
      <c r="Y76" s="18"/>
      <c r="Z76" s="18"/>
    </row>
    <row r="77" spans="1:26" ht="14.25" customHeight="1">
      <c r="A77" s="23"/>
      <c r="B77" s="23"/>
      <c r="C77" s="16"/>
      <c r="D77" s="93"/>
      <c r="E77" s="16"/>
      <c r="F77" s="16"/>
      <c r="G77" s="16"/>
      <c r="H77" s="16"/>
      <c r="I77" s="16"/>
      <c r="J77" s="16"/>
      <c r="K77" s="16"/>
      <c r="L77" s="16"/>
      <c r="M77" s="16"/>
      <c r="N77" s="27"/>
      <c r="O77" s="27"/>
      <c r="P77" s="27"/>
      <c r="Q77" s="18"/>
      <c r="R77" s="18"/>
      <c r="S77" s="18"/>
      <c r="T77" s="18"/>
      <c r="U77" s="18"/>
      <c r="V77" s="18"/>
      <c r="W77" s="18"/>
      <c r="X77" s="18"/>
      <c r="Y77" s="18"/>
      <c r="Z77" s="18"/>
    </row>
    <row r="78" spans="1:26" ht="14.25" customHeight="1">
      <c r="A78" s="23"/>
      <c r="B78" s="23"/>
      <c r="C78" s="16"/>
      <c r="D78" s="93"/>
      <c r="E78" s="16"/>
      <c r="F78" s="16"/>
      <c r="G78" s="16"/>
      <c r="H78" s="16"/>
      <c r="I78" s="16"/>
      <c r="J78" s="16"/>
      <c r="K78" s="16"/>
      <c r="L78" s="16"/>
      <c r="M78" s="16"/>
      <c r="N78" s="27"/>
      <c r="O78" s="27"/>
      <c r="P78" s="27"/>
      <c r="Q78" s="18"/>
      <c r="R78" s="18"/>
      <c r="S78" s="18"/>
      <c r="T78" s="18"/>
      <c r="U78" s="18"/>
      <c r="V78" s="18"/>
      <c r="W78" s="18"/>
      <c r="X78" s="18"/>
      <c r="Y78" s="18"/>
      <c r="Z78" s="18"/>
    </row>
    <row r="79" spans="1:26" ht="14.25" customHeight="1">
      <c r="A79" s="23"/>
      <c r="B79" s="23"/>
      <c r="C79" s="16"/>
      <c r="D79" s="93"/>
      <c r="E79" s="16"/>
      <c r="F79" s="16"/>
      <c r="G79" s="16"/>
      <c r="H79" s="16"/>
      <c r="I79" s="16"/>
      <c r="J79" s="16"/>
      <c r="K79" s="16"/>
      <c r="L79" s="16"/>
      <c r="M79" s="16"/>
      <c r="N79" s="18"/>
      <c r="O79" s="18"/>
      <c r="P79" s="18"/>
      <c r="Q79" s="18"/>
      <c r="R79" s="18"/>
      <c r="S79" s="18"/>
      <c r="T79" s="18"/>
      <c r="U79" s="18"/>
      <c r="V79" s="18"/>
      <c r="W79" s="18"/>
      <c r="X79" s="18"/>
      <c r="Y79" s="18"/>
      <c r="Z79" s="18"/>
    </row>
    <row r="80" spans="1:26" ht="14.25" customHeight="1">
      <c r="A80" s="17"/>
      <c r="B80" s="17"/>
      <c r="C80" s="69"/>
      <c r="D80" s="158"/>
      <c r="E80" s="69"/>
      <c r="F80" s="69"/>
      <c r="G80" s="69"/>
      <c r="H80" s="69"/>
      <c r="I80" s="69"/>
      <c r="J80" s="69"/>
      <c r="K80" s="69"/>
      <c r="L80" s="69"/>
      <c r="M80" s="69"/>
      <c r="N80" s="18"/>
      <c r="O80" s="18"/>
      <c r="P80" s="18"/>
      <c r="Q80" s="18"/>
      <c r="R80" s="18"/>
      <c r="S80" s="18"/>
      <c r="T80" s="18"/>
      <c r="U80" s="18"/>
      <c r="V80" s="18"/>
      <c r="W80" s="18"/>
      <c r="X80" s="18"/>
      <c r="Y80" s="18"/>
      <c r="Z80" s="18"/>
    </row>
    <row r="81" spans="1:26" ht="14.25" customHeight="1">
      <c r="A81" s="17"/>
      <c r="B81" s="17"/>
      <c r="C81" s="69"/>
      <c r="D81" s="158"/>
      <c r="E81" s="69"/>
      <c r="F81" s="69"/>
      <c r="G81" s="69"/>
      <c r="H81" s="69"/>
      <c r="I81" s="69"/>
      <c r="J81" s="69"/>
      <c r="K81" s="69"/>
      <c r="L81" s="69"/>
      <c r="M81" s="69"/>
      <c r="N81" s="18"/>
      <c r="O81" s="18"/>
      <c r="P81" s="18"/>
      <c r="Q81" s="18"/>
      <c r="R81" s="18"/>
      <c r="S81" s="18"/>
      <c r="T81" s="18"/>
      <c r="U81" s="18"/>
      <c r="V81" s="18"/>
      <c r="W81" s="18"/>
      <c r="X81" s="18"/>
      <c r="Y81" s="18"/>
      <c r="Z81" s="18"/>
    </row>
    <row r="82" spans="1:26" ht="14.25" customHeight="1">
      <c r="A82" s="17"/>
      <c r="B82" s="17"/>
      <c r="C82" s="69"/>
      <c r="D82" s="158"/>
      <c r="E82" s="69"/>
      <c r="F82" s="69"/>
      <c r="G82" s="69"/>
      <c r="H82" s="69"/>
      <c r="I82" s="69"/>
      <c r="J82" s="69"/>
      <c r="K82" s="69"/>
      <c r="L82" s="69"/>
      <c r="M82" s="69"/>
      <c r="N82" s="18"/>
      <c r="O82" s="18"/>
      <c r="P82" s="18"/>
      <c r="Q82" s="18"/>
      <c r="R82" s="18"/>
      <c r="S82" s="18"/>
      <c r="T82" s="18"/>
      <c r="U82" s="18"/>
      <c r="V82" s="18"/>
      <c r="W82" s="18"/>
      <c r="X82" s="18"/>
      <c r="Y82" s="18"/>
      <c r="Z82" s="18"/>
    </row>
    <row r="83" spans="1:26" ht="14.25" customHeight="1">
      <c r="A83" s="17"/>
      <c r="B83" s="17"/>
      <c r="C83" s="69"/>
      <c r="D83" s="158"/>
      <c r="E83" s="69"/>
      <c r="F83" s="69"/>
      <c r="G83" s="69"/>
      <c r="H83" s="69"/>
      <c r="I83" s="69"/>
      <c r="J83" s="69"/>
      <c r="K83" s="69"/>
      <c r="L83" s="69"/>
      <c r="M83" s="69"/>
      <c r="N83" s="18"/>
      <c r="O83" s="18"/>
      <c r="P83" s="18"/>
      <c r="Q83" s="18"/>
      <c r="R83" s="18"/>
      <c r="S83" s="18"/>
      <c r="T83" s="18"/>
      <c r="U83" s="18"/>
      <c r="V83" s="18"/>
      <c r="W83" s="18"/>
      <c r="X83" s="18"/>
      <c r="Y83" s="18"/>
      <c r="Z83" s="18"/>
    </row>
    <row r="84" spans="1:26" ht="14.25" customHeight="1">
      <c r="A84" s="17"/>
      <c r="B84" s="17"/>
      <c r="C84" s="69"/>
      <c r="D84" s="158"/>
      <c r="E84" s="69"/>
      <c r="F84" s="69"/>
      <c r="G84" s="69"/>
      <c r="H84" s="69"/>
      <c r="I84" s="69"/>
      <c r="J84" s="69"/>
      <c r="K84" s="69"/>
      <c r="L84" s="69"/>
      <c r="M84" s="69"/>
      <c r="N84" s="18"/>
      <c r="O84" s="18"/>
      <c r="P84" s="18"/>
      <c r="Q84" s="18"/>
      <c r="R84" s="18"/>
      <c r="S84" s="18"/>
      <c r="T84" s="18"/>
      <c r="U84" s="18"/>
      <c r="V84" s="18"/>
      <c r="W84" s="18"/>
      <c r="X84" s="18"/>
      <c r="Y84" s="18"/>
      <c r="Z84" s="18"/>
    </row>
    <row r="85" spans="1:26" ht="14.25" customHeight="1">
      <c r="A85" s="17"/>
      <c r="B85" s="17"/>
      <c r="C85" s="69"/>
      <c r="D85" s="158"/>
      <c r="E85" s="69"/>
      <c r="F85" s="69"/>
      <c r="G85" s="69"/>
      <c r="H85" s="69"/>
      <c r="I85" s="69"/>
      <c r="J85" s="69"/>
      <c r="K85" s="69"/>
      <c r="L85" s="69"/>
      <c r="M85" s="69"/>
      <c r="N85" s="18"/>
      <c r="O85" s="18"/>
      <c r="P85" s="18"/>
      <c r="Q85" s="18"/>
      <c r="R85" s="18"/>
      <c r="S85" s="18"/>
      <c r="T85" s="18"/>
      <c r="U85" s="18"/>
      <c r="V85" s="18"/>
      <c r="W85" s="18"/>
      <c r="X85" s="18"/>
      <c r="Y85" s="18"/>
      <c r="Z85" s="18"/>
    </row>
    <row r="86" spans="1:26" ht="14.25" customHeight="1">
      <c r="A86" s="17"/>
      <c r="B86" s="17"/>
      <c r="C86" s="69"/>
      <c r="D86" s="158"/>
      <c r="E86" s="69"/>
      <c r="F86" s="69"/>
      <c r="G86" s="69"/>
      <c r="H86" s="69"/>
      <c r="I86" s="69"/>
      <c r="J86" s="69"/>
      <c r="K86" s="69"/>
      <c r="L86" s="69"/>
      <c r="M86" s="69"/>
      <c r="N86" s="18"/>
      <c r="O86" s="18"/>
      <c r="P86" s="18"/>
      <c r="Q86" s="18"/>
      <c r="R86" s="18"/>
      <c r="S86" s="18"/>
      <c r="T86" s="18"/>
      <c r="U86" s="18"/>
      <c r="V86" s="18"/>
      <c r="W86" s="18"/>
      <c r="X86" s="18"/>
      <c r="Y86" s="18"/>
      <c r="Z86" s="18"/>
    </row>
    <row r="87" spans="1:26" ht="14.25" customHeight="1">
      <c r="A87" s="17"/>
      <c r="B87" s="17"/>
      <c r="C87" s="69"/>
      <c r="D87" s="158"/>
      <c r="E87" s="69"/>
      <c r="F87" s="69"/>
      <c r="G87" s="69"/>
      <c r="H87" s="69"/>
      <c r="I87" s="69"/>
      <c r="J87" s="69"/>
      <c r="K87" s="69"/>
      <c r="L87" s="69"/>
      <c r="M87" s="69"/>
      <c r="N87" s="18"/>
      <c r="O87" s="18"/>
      <c r="P87" s="18"/>
      <c r="Q87" s="18"/>
      <c r="R87" s="18"/>
      <c r="S87" s="18"/>
      <c r="T87" s="18"/>
      <c r="U87" s="18"/>
      <c r="V87" s="18"/>
      <c r="W87" s="18"/>
      <c r="X87" s="18"/>
      <c r="Y87" s="18"/>
      <c r="Z87" s="18"/>
    </row>
    <row r="88" spans="1:26" ht="14.25" customHeight="1">
      <c r="A88" s="17"/>
      <c r="B88" s="17"/>
      <c r="C88" s="69"/>
      <c r="D88" s="158"/>
      <c r="E88" s="69"/>
      <c r="F88" s="69"/>
      <c r="G88" s="69"/>
      <c r="H88" s="69"/>
      <c r="I88" s="69"/>
      <c r="J88" s="69"/>
      <c r="K88" s="69"/>
      <c r="L88" s="69"/>
      <c r="M88" s="69"/>
      <c r="N88" s="18"/>
      <c r="O88" s="18"/>
      <c r="P88" s="18"/>
      <c r="Q88" s="18"/>
      <c r="R88" s="18"/>
      <c r="S88" s="18"/>
      <c r="T88" s="18"/>
      <c r="U88" s="18"/>
      <c r="V88" s="18"/>
      <c r="W88" s="18"/>
      <c r="X88" s="18"/>
      <c r="Y88" s="18"/>
      <c r="Z88" s="18"/>
    </row>
    <row r="89" spans="1:26" ht="14.25" customHeight="1">
      <c r="A89" s="17"/>
      <c r="B89" s="17"/>
      <c r="C89" s="69"/>
      <c r="D89" s="158"/>
      <c r="E89" s="69"/>
      <c r="F89" s="69"/>
      <c r="G89" s="69"/>
      <c r="H89" s="69"/>
      <c r="I89" s="69"/>
      <c r="J89" s="69"/>
      <c r="K89" s="69"/>
      <c r="L89" s="69"/>
      <c r="M89" s="69"/>
      <c r="N89" s="18"/>
      <c r="O89" s="18"/>
      <c r="P89" s="18"/>
      <c r="Q89" s="18"/>
      <c r="R89" s="18"/>
      <c r="S89" s="18"/>
      <c r="T89" s="18"/>
      <c r="U89" s="18"/>
      <c r="V89" s="18"/>
      <c r="W89" s="18"/>
      <c r="X89" s="18"/>
      <c r="Y89" s="18"/>
      <c r="Z89" s="18"/>
    </row>
    <row r="90" spans="1:26" ht="14.25" customHeight="1">
      <c r="A90" s="17"/>
      <c r="B90" s="17"/>
      <c r="C90" s="69"/>
      <c r="D90" s="158"/>
      <c r="E90" s="69"/>
      <c r="F90" s="69"/>
      <c r="G90" s="69"/>
      <c r="H90" s="69"/>
      <c r="I90" s="69"/>
      <c r="J90" s="69"/>
      <c r="K90" s="69"/>
      <c r="L90" s="69"/>
      <c r="M90" s="69"/>
      <c r="N90" s="18"/>
      <c r="O90" s="18"/>
      <c r="P90" s="18"/>
      <c r="Q90" s="18"/>
      <c r="R90" s="18"/>
      <c r="S90" s="18"/>
      <c r="T90" s="18"/>
      <c r="U90" s="18"/>
      <c r="V90" s="18"/>
      <c r="W90" s="18"/>
      <c r="X90" s="18"/>
      <c r="Y90" s="18"/>
      <c r="Z90" s="18"/>
    </row>
    <row r="91" spans="1:26" ht="14.25" customHeight="1">
      <c r="A91" s="17"/>
      <c r="B91" s="17"/>
      <c r="C91" s="69"/>
      <c r="D91" s="158"/>
      <c r="E91" s="69"/>
      <c r="F91" s="69"/>
      <c r="G91" s="69"/>
      <c r="H91" s="69"/>
      <c r="I91" s="69"/>
      <c r="J91" s="69"/>
      <c r="K91" s="69"/>
      <c r="L91" s="69"/>
      <c r="M91" s="69"/>
      <c r="N91" s="18"/>
      <c r="O91" s="18"/>
      <c r="P91" s="18"/>
      <c r="Q91" s="18"/>
      <c r="R91" s="18"/>
      <c r="S91" s="18"/>
      <c r="T91" s="18"/>
      <c r="U91" s="18"/>
      <c r="V91" s="18"/>
      <c r="W91" s="18"/>
      <c r="X91" s="18"/>
      <c r="Y91" s="18"/>
      <c r="Z91" s="18"/>
    </row>
    <row r="92" spans="1:26" ht="14.25" customHeight="1">
      <c r="A92" s="17"/>
      <c r="B92" s="17"/>
      <c r="C92" s="69"/>
      <c r="D92" s="158"/>
      <c r="E92" s="69"/>
      <c r="F92" s="69"/>
      <c r="G92" s="69"/>
      <c r="H92" s="69"/>
      <c r="I92" s="69"/>
      <c r="J92" s="69"/>
      <c r="K92" s="69"/>
      <c r="L92" s="69"/>
      <c r="M92" s="69"/>
      <c r="N92" s="18"/>
      <c r="O92" s="18"/>
      <c r="P92" s="18"/>
      <c r="Q92" s="18"/>
      <c r="R92" s="18"/>
      <c r="S92" s="18"/>
      <c r="T92" s="18"/>
      <c r="U92" s="18"/>
      <c r="V92" s="18"/>
      <c r="W92" s="18"/>
      <c r="X92" s="18"/>
      <c r="Y92" s="18"/>
      <c r="Z92" s="18"/>
    </row>
    <row r="93" spans="1:26" ht="14.25" customHeight="1">
      <c r="A93" s="17"/>
      <c r="B93" s="17"/>
      <c r="C93" s="69"/>
      <c r="D93" s="158"/>
      <c r="E93" s="69"/>
      <c r="F93" s="69"/>
      <c r="G93" s="69"/>
      <c r="H93" s="69"/>
      <c r="I93" s="69"/>
      <c r="J93" s="69"/>
      <c r="K93" s="69"/>
      <c r="L93" s="69"/>
      <c r="M93" s="69"/>
      <c r="N93" s="18"/>
      <c r="O93" s="18"/>
      <c r="P93" s="18"/>
      <c r="Q93" s="18"/>
      <c r="R93" s="18"/>
      <c r="S93" s="18"/>
      <c r="T93" s="18"/>
      <c r="U93" s="18"/>
      <c r="V93" s="18"/>
      <c r="W93" s="18"/>
      <c r="X93" s="18"/>
      <c r="Y93" s="18"/>
      <c r="Z93" s="18"/>
    </row>
    <row r="94" spans="1:26" ht="14.25" customHeight="1">
      <c r="A94" s="17"/>
      <c r="B94" s="17"/>
      <c r="C94" s="69"/>
      <c r="D94" s="158"/>
      <c r="E94" s="69"/>
      <c r="F94" s="69"/>
      <c r="G94" s="69"/>
      <c r="H94" s="69"/>
      <c r="I94" s="69"/>
      <c r="J94" s="69"/>
      <c r="K94" s="69"/>
      <c r="L94" s="69"/>
      <c r="M94" s="69"/>
      <c r="N94" s="18"/>
      <c r="O94" s="18"/>
      <c r="P94" s="18"/>
      <c r="Q94" s="18"/>
      <c r="R94" s="18"/>
      <c r="S94" s="18"/>
      <c r="T94" s="18"/>
      <c r="U94" s="18"/>
      <c r="V94" s="18"/>
      <c r="W94" s="18"/>
      <c r="X94" s="18"/>
      <c r="Y94" s="18"/>
      <c r="Z94" s="18"/>
    </row>
    <row r="95" spans="1:26" ht="14.25" customHeight="1">
      <c r="A95" s="17"/>
      <c r="B95" s="17"/>
      <c r="C95" s="69"/>
      <c r="D95" s="158"/>
      <c r="E95" s="69"/>
      <c r="F95" s="69"/>
      <c r="G95" s="69"/>
      <c r="H95" s="69"/>
      <c r="I95" s="69"/>
      <c r="J95" s="69"/>
      <c r="K95" s="69"/>
      <c r="L95" s="69"/>
      <c r="M95" s="69"/>
      <c r="N95" s="18"/>
      <c r="O95" s="18"/>
      <c r="P95" s="18"/>
      <c r="Q95" s="18"/>
      <c r="R95" s="18"/>
      <c r="S95" s="18"/>
      <c r="T95" s="18"/>
      <c r="U95" s="18"/>
      <c r="V95" s="18"/>
      <c r="W95" s="18"/>
      <c r="X95" s="18"/>
      <c r="Y95" s="18"/>
      <c r="Z95" s="18"/>
    </row>
    <row r="96" spans="1:26" ht="14.25" customHeight="1">
      <c r="A96" s="17"/>
      <c r="B96" s="17"/>
      <c r="C96" s="69"/>
      <c r="D96" s="158"/>
      <c r="E96" s="69"/>
      <c r="F96" s="69"/>
      <c r="G96" s="69"/>
      <c r="H96" s="69"/>
      <c r="I96" s="69"/>
      <c r="J96" s="69"/>
      <c r="K96" s="69"/>
      <c r="L96" s="69"/>
      <c r="M96" s="69"/>
      <c r="N96" s="18"/>
      <c r="O96" s="18"/>
      <c r="P96" s="18"/>
      <c r="Q96" s="18"/>
      <c r="R96" s="18"/>
      <c r="S96" s="18"/>
      <c r="T96" s="18"/>
      <c r="U96" s="18"/>
      <c r="V96" s="18"/>
      <c r="W96" s="18"/>
      <c r="X96" s="18"/>
      <c r="Y96" s="18"/>
      <c r="Z96" s="18"/>
    </row>
    <row r="97" spans="1:26" ht="14.25" customHeight="1">
      <c r="A97" s="17"/>
      <c r="B97" s="17"/>
      <c r="C97" s="69"/>
      <c r="D97" s="158"/>
      <c r="E97" s="69"/>
      <c r="F97" s="69"/>
      <c r="G97" s="69"/>
      <c r="H97" s="69"/>
      <c r="I97" s="69"/>
      <c r="J97" s="69"/>
      <c r="K97" s="69"/>
      <c r="L97" s="69"/>
      <c r="M97" s="69"/>
      <c r="N97" s="18"/>
      <c r="O97" s="18"/>
      <c r="P97" s="18"/>
      <c r="Q97" s="18"/>
      <c r="R97" s="18"/>
      <c r="S97" s="18"/>
      <c r="T97" s="18"/>
      <c r="U97" s="18"/>
      <c r="V97" s="18"/>
      <c r="W97" s="18"/>
      <c r="X97" s="18"/>
      <c r="Y97" s="18"/>
      <c r="Z97" s="18"/>
    </row>
    <row r="98" spans="1:26" ht="14.25" customHeight="1">
      <c r="A98" s="17"/>
      <c r="B98" s="17"/>
      <c r="C98" s="69"/>
      <c r="D98" s="158"/>
      <c r="E98" s="69"/>
      <c r="F98" s="69"/>
      <c r="G98" s="69"/>
      <c r="H98" s="69"/>
      <c r="I98" s="69"/>
      <c r="J98" s="69"/>
      <c r="K98" s="69"/>
      <c r="L98" s="69"/>
      <c r="M98" s="69"/>
      <c r="N98" s="18"/>
      <c r="O98" s="18"/>
      <c r="P98" s="18"/>
      <c r="Q98" s="18"/>
      <c r="R98" s="18"/>
      <c r="S98" s="18"/>
      <c r="T98" s="18"/>
      <c r="U98" s="18"/>
      <c r="V98" s="18"/>
      <c r="W98" s="18"/>
      <c r="X98" s="18"/>
      <c r="Y98" s="18"/>
      <c r="Z98" s="18"/>
    </row>
    <row r="99" spans="1:26" ht="14.25" customHeight="1">
      <c r="A99" s="17"/>
      <c r="B99" s="17"/>
      <c r="C99" s="69"/>
      <c r="D99" s="158"/>
      <c r="E99" s="69"/>
      <c r="F99" s="69"/>
      <c r="G99" s="69"/>
      <c r="H99" s="69"/>
      <c r="I99" s="69"/>
      <c r="J99" s="69"/>
      <c r="K99" s="69"/>
      <c r="L99" s="69"/>
      <c r="M99" s="69"/>
      <c r="N99" s="18"/>
      <c r="O99" s="18"/>
      <c r="P99" s="18"/>
      <c r="Q99" s="18"/>
      <c r="R99" s="18"/>
      <c r="S99" s="18"/>
      <c r="T99" s="18"/>
      <c r="U99" s="18"/>
      <c r="V99" s="18"/>
      <c r="W99" s="18"/>
      <c r="X99" s="18"/>
      <c r="Y99" s="18"/>
      <c r="Z99" s="18"/>
    </row>
    <row r="100" spans="1:26" ht="14.25" customHeight="1">
      <c r="A100" s="17"/>
      <c r="B100" s="17"/>
      <c r="C100" s="69"/>
      <c r="D100" s="158"/>
      <c r="E100" s="69"/>
      <c r="F100" s="69"/>
      <c r="G100" s="69"/>
      <c r="H100" s="69"/>
      <c r="I100" s="69"/>
      <c r="J100" s="69"/>
      <c r="K100" s="69"/>
      <c r="L100" s="69"/>
      <c r="M100" s="69"/>
      <c r="N100" s="18"/>
      <c r="O100" s="18"/>
      <c r="P100" s="18"/>
      <c r="Q100" s="18"/>
      <c r="R100" s="18"/>
      <c r="S100" s="18"/>
      <c r="T100" s="18"/>
      <c r="U100" s="18"/>
      <c r="V100" s="18"/>
      <c r="W100" s="18"/>
      <c r="X100" s="18"/>
      <c r="Y100" s="18"/>
      <c r="Z100" s="18"/>
    </row>
    <row r="101" spans="1:26" ht="14.25" customHeight="1">
      <c r="A101" s="17"/>
      <c r="B101" s="17"/>
      <c r="C101" s="69"/>
      <c r="D101" s="158"/>
      <c r="E101" s="69"/>
      <c r="F101" s="69"/>
      <c r="G101" s="69"/>
      <c r="H101" s="69"/>
      <c r="I101" s="69"/>
      <c r="J101" s="69"/>
      <c r="K101" s="69"/>
      <c r="L101" s="69"/>
      <c r="M101" s="69"/>
      <c r="N101" s="18"/>
      <c r="O101" s="18"/>
      <c r="P101" s="18"/>
      <c r="Q101" s="18"/>
      <c r="R101" s="18"/>
      <c r="S101" s="18"/>
      <c r="T101" s="18"/>
      <c r="U101" s="18"/>
      <c r="V101" s="18"/>
      <c r="W101" s="18"/>
      <c r="X101" s="18"/>
      <c r="Y101" s="18"/>
      <c r="Z101" s="18"/>
    </row>
    <row r="102" spans="1:26" ht="14.25" customHeight="1">
      <c r="A102" s="17"/>
      <c r="B102" s="17"/>
      <c r="C102" s="69"/>
      <c r="D102" s="158"/>
      <c r="E102" s="69"/>
      <c r="F102" s="69"/>
      <c r="G102" s="69"/>
      <c r="H102" s="69"/>
      <c r="I102" s="69"/>
      <c r="J102" s="69"/>
      <c r="K102" s="69"/>
      <c r="L102" s="69"/>
      <c r="M102" s="69"/>
      <c r="N102" s="18"/>
      <c r="O102" s="18"/>
      <c r="P102" s="18"/>
      <c r="Q102" s="18"/>
      <c r="R102" s="18"/>
      <c r="S102" s="18"/>
      <c r="T102" s="18"/>
      <c r="U102" s="18"/>
      <c r="V102" s="18"/>
      <c r="W102" s="18"/>
      <c r="X102" s="18"/>
      <c r="Y102" s="18"/>
      <c r="Z102" s="18"/>
    </row>
    <row r="103" spans="1:26" ht="14.25" customHeight="1">
      <c r="A103" s="17"/>
      <c r="B103" s="17"/>
      <c r="C103" s="69"/>
      <c r="D103" s="158"/>
      <c r="E103" s="69"/>
      <c r="F103" s="69"/>
      <c r="G103" s="69"/>
      <c r="H103" s="69"/>
      <c r="I103" s="69"/>
      <c r="J103" s="69"/>
      <c r="K103" s="69"/>
      <c r="L103" s="69"/>
      <c r="M103" s="69"/>
      <c r="N103" s="18"/>
      <c r="O103" s="18"/>
      <c r="P103" s="18"/>
      <c r="Q103" s="18"/>
      <c r="R103" s="18"/>
      <c r="S103" s="18"/>
      <c r="T103" s="18"/>
      <c r="U103" s="18"/>
      <c r="V103" s="18"/>
      <c r="W103" s="18"/>
      <c r="X103" s="18"/>
      <c r="Y103" s="18"/>
      <c r="Z103" s="18"/>
    </row>
    <row r="104" spans="1:26" ht="14.25" customHeight="1">
      <c r="A104" s="17"/>
      <c r="B104" s="17"/>
      <c r="C104" s="69"/>
      <c r="D104" s="158"/>
      <c r="E104" s="69"/>
      <c r="F104" s="69"/>
      <c r="G104" s="69"/>
      <c r="H104" s="69"/>
      <c r="I104" s="69"/>
      <c r="J104" s="69"/>
      <c r="K104" s="69"/>
      <c r="L104" s="69"/>
      <c r="M104" s="69"/>
      <c r="N104" s="18"/>
      <c r="O104" s="18"/>
      <c r="P104" s="18"/>
      <c r="Q104" s="18"/>
      <c r="R104" s="18"/>
      <c r="S104" s="18"/>
      <c r="T104" s="18"/>
      <c r="U104" s="18"/>
      <c r="V104" s="18"/>
      <c r="W104" s="18"/>
      <c r="X104" s="18"/>
      <c r="Y104" s="18"/>
      <c r="Z104" s="18"/>
    </row>
    <row r="105" spans="1:26" ht="14.25" customHeight="1">
      <c r="A105" s="17"/>
      <c r="B105" s="17"/>
      <c r="C105" s="69"/>
      <c r="D105" s="158"/>
      <c r="E105" s="69"/>
      <c r="F105" s="69"/>
      <c r="G105" s="69"/>
      <c r="H105" s="69"/>
      <c r="I105" s="69"/>
      <c r="J105" s="69"/>
      <c r="K105" s="69"/>
      <c r="L105" s="69"/>
      <c r="M105" s="69"/>
      <c r="N105" s="18"/>
      <c r="O105" s="18"/>
      <c r="P105" s="18"/>
      <c r="Q105" s="18"/>
      <c r="R105" s="18"/>
      <c r="S105" s="18"/>
      <c r="T105" s="18"/>
      <c r="U105" s="18"/>
      <c r="V105" s="18"/>
      <c r="W105" s="18"/>
      <c r="X105" s="18"/>
      <c r="Y105" s="18"/>
      <c r="Z105" s="18"/>
    </row>
    <row r="106" spans="1:26" ht="14.25" customHeight="1">
      <c r="A106" s="17"/>
      <c r="B106" s="17"/>
      <c r="C106" s="69"/>
      <c r="D106" s="158"/>
      <c r="E106" s="69"/>
      <c r="F106" s="69"/>
      <c r="G106" s="69"/>
      <c r="H106" s="69"/>
      <c r="I106" s="69"/>
      <c r="J106" s="69"/>
      <c r="K106" s="69"/>
      <c r="L106" s="69"/>
      <c r="M106" s="69"/>
      <c r="N106" s="18"/>
      <c r="O106" s="18"/>
      <c r="P106" s="18"/>
      <c r="Q106" s="18"/>
      <c r="R106" s="18"/>
      <c r="S106" s="18"/>
      <c r="T106" s="18"/>
      <c r="U106" s="18"/>
      <c r="V106" s="18"/>
      <c r="W106" s="18"/>
      <c r="X106" s="18"/>
      <c r="Y106" s="18"/>
      <c r="Z106" s="18"/>
    </row>
    <row r="107" spans="1:26" ht="14.25" customHeight="1">
      <c r="A107" s="17"/>
      <c r="B107" s="17"/>
      <c r="C107" s="69"/>
      <c r="D107" s="158"/>
      <c r="E107" s="69"/>
      <c r="F107" s="69"/>
      <c r="G107" s="69"/>
      <c r="H107" s="69"/>
      <c r="I107" s="69"/>
      <c r="J107" s="69"/>
      <c r="K107" s="69"/>
      <c r="L107" s="69"/>
      <c r="M107" s="69"/>
      <c r="N107" s="18"/>
      <c r="O107" s="18"/>
      <c r="P107" s="18"/>
      <c r="Q107" s="18"/>
      <c r="R107" s="18"/>
      <c r="S107" s="18"/>
      <c r="T107" s="18"/>
      <c r="U107" s="18"/>
      <c r="V107" s="18"/>
      <c r="W107" s="18"/>
      <c r="X107" s="18"/>
      <c r="Y107" s="18"/>
      <c r="Z107" s="18"/>
    </row>
    <row r="108" spans="1:26" ht="14.25" customHeight="1">
      <c r="A108" s="17"/>
      <c r="B108" s="17"/>
      <c r="C108" s="69"/>
      <c r="D108" s="158"/>
      <c r="E108" s="69"/>
      <c r="F108" s="69"/>
      <c r="G108" s="69"/>
      <c r="H108" s="69"/>
      <c r="I108" s="69"/>
      <c r="J108" s="69"/>
      <c r="K108" s="69"/>
      <c r="L108" s="69"/>
      <c r="M108" s="69"/>
      <c r="N108" s="18"/>
      <c r="O108" s="18"/>
      <c r="P108" s="18"/>
      <c r="Q108" s="18"/>
      <c r="R108" s="18"/>
      <c r="S108" s="18"/>
      <c r="T108" s="18"/>
      <c r="U108" s="18"/>
      <c r="V108" s="18"/>
      <c r="W108" s="18"/>
      <c r="X108" s="18"/>
      <c r="Y108" s="18"/>
      <c r="Z108" s="18"/>
    </row>
    <row r="109" spans="1:26" ht="14.25" customHeight="1">
      <c r="A109" s="17"/>
      <c r="B109" s="17"/>
      <c r="C109" s="69"/>
      <c r="D109" s="158"/>
      <c r="E109" s="69"/>
      <c r="F109" s="69"/>
      <c r="G109" s="69"/>
      <c r="H109" s="69"/>
      <c r="I109" s="69"/>
      <c r="J109" s="69"/>
      <c r="K109" s="69"/>
      <c r="L109" s="69"/>
      <c r="M109" s="69"/>
      <c r="N109" s="18"/>
      <c r="O109" s="18"/>
      <c r="P109" s="18"/>
      <c r="Q109" s="18"/>
      <c r="R109" s="18"/>
      <c r="S109" s="18"/>
      <c r="T109" s="18"/>
      <c r="U109" s="18"/>
      <c r="V109" s="18"/>
      <c r="W109" s="18"/>
      <c r="X109" s="18"/>
      <c r="Y109" s="18"/>
      <c r="Z109" s="18"/>
    </row>
    <row r="110" spans="1:26" ht="14.25" customHeight="1">
      <c r="A110" s="17"/>
      <c r="B110" s="17"/>
      <c r="C110" s="69"/>
      <c r="D110" s="158"/>
      <c r="E110" s="69"/>
      <c r="F110" s="69"/>
      <c r="G110" s="69"/>
      <c r="H110" s="69"/>
      <c r="I110" s="69"/>
      <c r="J110" s="69"/>
      <c r="K110" s="69"/>
      <c r="L110" s="69"/>
      <c r="M110" s="69"/>
      <c r="N110" s="18"/>
      <c r="O110" s="18"/>
      <c r="P110" s="18"/>
      <c r="Q110" s="18"/>
      <c r="R110" s="18"/>
      <c r="S110" s="18"/>
      <c r="T110" s="18"/>
      <c r="U110" s="18"/>
      <c r="V110" s="18"/>
      <c r="W110" s="18"/>
      <c r="X110" s="18"/>
      <c r="Y110" s="18"/>
      <c r="Z110" s="18"/>
    </row>
    <row r="111" spans="1:26" ht="14.25" customHeight="1">
      <c r="A111" s="17"/>
      <c r="B111" s="17"/>
      <c r="C111" s="69"/>
      <c r="D111" s="158"/>
      <c r="E111" s="69"/>
      <c r="F111" s="69"/>
      <c r="G111" s="69"/>
      <c r="H111" s="69"/>
      <c r="I111" s="69"/>
      <c r="J111" s="69"/>
      <c r="K111" s="69"/>
      <c r="L111" s="69"/>
      <c r="M111" s="69"/>
      <c r="N111" s="18"/>
      <c r="O111" s="18"/>
      <c r="P111" s="18"/>
      <c r="Q111" s="18"/>
      <c r="R111" s="18"/>
      <c r="S111" s="18"/>
      <c r="T111" s="18"/>
      <c r="U111" s="18"/>
      <c r="V111" s="18"/>
      <c r="W111" s="18"/>
      <c r="X111" s="18"/>
      <c r="Y111" s="18"/>
      <c r="Z111" s="18"/>
    </row>
    <row r="112" spans="1:26" ht="14.25" customHeight="1">
      <c r="A112" s="17"/>
      <c r="B112" s="17"/>
      <c r="C112" s="69"/>
      <c r="D112" s="158"/>
      <c r="E112" s="69"/>
      <c r="F112" s="69"/>
      <c r="G112" s="69"/>
      <c r="H112" s="69"/>
      <c r="I112" s="69"/>
      <c r="J112" s="69"/>
      <c r="K112" s="69"/>
      <c r="L112" s="69"/>
      <c r="M112" s="69"/>
      <c r="N112" s="18"/>
      <c r="O112" s="18"/>
      <c r="P112" s="18"/>
      <c r="Q112" s="18"/>
      <c r="R112" s="18"/>
      <c r="S112" s="18"/>
      <c r="T112" s="18"/>
      <c r="U112" s="18"/>
      <c r="V112" s="18"/>
      <c r="W112" s="18"/>
      <c r="X112" s="18"/>
      <c r="Y112" s="18"/>
      <c r="Z112" s="18"/>
    </row>
    <row r="113" spans="1:26" ht="14.25" customHeight="1">
      <c r="A113" s="17"/>
      <c r="B113" s="17"/>
      <c r="C113" s="69"/>
      <c r="D113" s="158"/>
      <c r="E113" s="69"/>
      <c r="F113" s="69"/>
      <c r="G113" s="69"/>
      <c r="H113" s="69"/>
      <c r="I113" s="69"/>
      <c r="J113" s="69"/>
      <c r="K113" s="69"/>
      <c r="L113" s="69"/>
      <c r="M113" s="69"/>
      <c r="N113" s="18"/>
      <c r="O113" s="18"/>
      <c r="P113" s="18"/>
      <c r="Q113" s="18"/>
      <c r="R113" s="18"/>
      <c r="S113" s="18"/>
      <c r="T113" s="18"/>
      <c r="U113" s="18"/>
      <c r="V113" s="18"/>
      <c r="W113" s="18"/>
      <c r="X113" s="18"/>
      <c r="Y113" s="18"/>
      <c r="Z113" s="18"/>
    </row>
    <row r="114" spans="1:26" ht="14.25" customHeight="1">
      <c r="A114" s="17"/>
      <c r="B114" s="17"/>
      <c r="C114" s="69"/>
      <c r="D114" s="158"/>
      <c r="E114" s="69"/>
      <c r="F114" s="69"/>
      <c r="G114" s="69"/>
      <c r="H114" s="69"/>
      <c r="I114" s="69"/>
      <c r="J114" s="69"/>
      <c r="K114" s="69"/>
      <c r="L114" s="69"/>
      <c r="M114" s="69"/>
      <c r="N114" s="18"/>
      <c r="O114" s="18"/>
      <c r="P114" s="18"/>
      <c r="Q114" s="18"/>
      <c r="R114" s="18"/>
      <c r="S114" s="18"/>
      <c r="T114" s="18"/>
      <c r="U114" s="18"/>
      <c r="V114" s="18"/>
      <c r="W114" s="18"/>
      <c r="X114" s="18"/>
      <c r="Y114" s="18"/>
      <c r="Z114" s="18"/>
    </row>
    <row r="115" spans="1:26" ht="14.25" customHeight="1">
      <c r="A115" s="17"/>
      <c r="B115" s="17"/>
      <c r="C115" s="69"/>
      <c r="D115" s="158"/>
      <c r="E115" s="69"/>
      <c r="F115" s="69"/>
      <c r="G115" s="69"/>
      <c r="H115" s="69"/>
      <c r="I115" s="69"/>
      <c r="J115" s="69"/>
      <c r="K115" s="69"/>
      <c r="L115" s="69"/>
      <c r="M115" s="69"/>
      <c r="N115" s="18"/>
      <c r="O115" s="18"/>
      <c r="P115" s="18"/>
      <c r="Q115" s="18"/>
      <c r="R115" s="18"/>
      <c r="S115" s="18"/>
      <c r="T115" s="18"/>
      <c r="U115" s="18"/>
      <c r="V115" s="18"/>
      <c r="W115" s="18"/>
      <c r="X115" s="18"/>
      <c r="Y115" s="18"/>
      <c r="Z115" s="18"/>
    </row>
    <row r="116" spans="1:26" ht="14.25" customHeight="1">
      <c r="A116" s="17"/>
      <c r="B116" s="17"/>
      <c r="C116" s="69"/>
      <c r="D116" s="158"/>
      <c r="E116" s="69"/>
      <c r="F116" s="69"/>
      <c r="G116" s="69"/>
      <c r="H116" s="69"/>
      <c r="I116" s="69"/>
      <c r="J116" s="69"/>
      <c r="K116" s="69"/>
      <c r="L116" s="69"/>
      <c r="M116" s="69"/>
      <c r="N116" s="18"/>
      <c r="O116" s="18"/>
      <c r="P116" s="18"/>
      <c r="Q116" s="18"/>
      <c r="R116" s="18"/>
      <c r="S116" s="18"/>
      <c r="T116" s="18"/>
      <c r="U116" s="18"/>
      <c r="V116" s="18"/>
      <c r="W116" s="18"/>
      <c r="X116" s="18"/>
      <c r="Y116" s="18"/>
      <c r="Z116" s="18"/>
    </row>
    <row r="117" spans="1:26" ht="14.25" customHeight="1">
      <c r="A117" s="17"/>
      <c r="B117" s="17"/>
      <c r="C117" s="69"/>
      <c r="D117" s="158"/>
      <c r="E117" s="69"/>
      <c r="F117" s="69"/>
      <c r="G117" s="69"/>
      <c r="H117" s="69"/>
      <c r="I117" s="69"/>
      <c r="J117" s="69"/>
      <c r="K117" s="69"/>
      <c r="L117" s="69"/>
      <c r="M117" s="69"/>
      <c r="N117" s="18"/>
      <c r="O117" s="18"/>
      <c r="P117" s="18"/>
      <c r="Q117" s="18"/>
      <c r="R117" s="18"/>
      <c r="S117" s="18"/>
      <c r="T117" s="18"/>
      <c r="U117" s="18"/>
      <c r="V117" s="18"/>
      <c r="W117" s="18"/>
      <c r="X117" s="18"/>
      <c r="Y117" s="18"/>
      <c r="Z117" s="18"/>
    </row>
    <row r="118" spans="1:26" ht="14.25" customHeight="1">
      <c r="A118" s="17"/>
      <c r="B118" s="17"/>
      <c r="C118" s="69"/>
      <c r="D118" s="158"/>
      <c r="E118" s="69"/>
      <c r="F118" s="69"/>
      <c r="G118" s="69"/>
      <c r="H118" s="69"/>
      <c r="I118" s="69"/>
      <c r="J118" s="69"/>
      <c r="K118" s="69"/>
      <c r="L118" s="69"/>
      <c r="M118" s="69"/>
      <c r="N118" s="18"/>
      <c r="O118" s="18"/>
      <c r="P118" s="18"/>
      <c r="Q118" s="18"/>
      <c r="R118" s="18"/>
      <c r="S118" s="18"/>
      <c r="T118" s="18"/>
      <c r="U118" s="18"/>
      <c r="V118" s="18"/>
      <c r="W118" s="18"/>
      <c r="X118" s="18"/>
      <c r="Y118" s="18"/>
      <c r="Z118" s="18"/>
    </row>
    <row r="119" spans="1:26" ht="14.25" customHeight="1">
      <c r="A119" s="17"/>
      <c r="B119" s="17"/>
      <c r="C119" s="69"/>
      <c r="D119" s="158"/>
      <c r="E119" s="69"/>
      <c r="F119" s="69"/>
      <c r="G119" s="69"/>
      <c r="H119" s="69"/>
      <c r="I119" s="69"/>
      <c r="J119" s="69"/>
      <c r="K119" s="69"/>
      <c r="L119" s="69"/>
      <c r="M119" s="69"/>
      <c r="N119" s="18"/>
      <c r="O119" s="18"/>
      <c r="P119" s="18"/>
      <c r="Q119" s="18"/>
      <c r="R119" s="18"/>
      <c r="S119" s="18"/>
      <c r="T119" s="18"/>
      <c r="U119" s="18"/>
      <c r="V119" s="18"/>
      <c r="W119" s="18"/>
      <c r="X119" s="18"/>
      <c r="Y119" s="18"/>
      <c r="Z119" s="18"/>
    </row>
    <row r="120" spans="1:26" ht="14.25" customHeight="1">
      <c r="A120" s="17"/>
      <c r="B120" s="17"/>
      <c r="C120" s="69"/>
      <c r="D120" s="158"/>
      <c r="E120" s="69"/>
      <c r="F120" s="69"/>
      <c r="G120" s="69"/>
      <c r="H120" s="69"/>
      <c r="I120" s="69"/>
      <c r="J120" s="69"/>
      <c r="K120" s="69"/>
      <c r="L120" s="69"/>
      <c r="M120" s="69"/>
      <c r="N120" s="18"/>
      <c r="O120" s="18"/>
      <c r="P120" s="18"/>
      <c r="Q120" s="18"/>
      <c r="R120" s="18"/>
      <c r="S120" s="18"/>
      <c r="T120" s="18"/>
      <c r="U120" s="18"/>
      <c r="V120" s="18"/>
      <c r="W120" s="18"/>
      <c r="X120" s="18"/>
      <c r="Y120" s="18"/>
      <c r="Z120" s="18"/>
    </row>
    <row r="121" spans="1:26" ht="14.25" customHeight="1">
      <c r="A121" s="17"/>
      <c r="B121" s="17"/>
      <c r="C121" s="69"/>
      <c r="D121" s="158"/>
      <c r="E121" s="69"/>
      <c r="F121" s="69"/>
      <c r="G121" s="69"/>
      <c r="H121" s="69"/>
      <c r="I121" s="69"/>
      <c r="J121" s="69"/>
      <c r="K121" s="69"/>
      <c r="L121" s="69"/>
      <c r="M121" s="69"/>
      <c r="N121" s="18"/>
      <c r="O121" s="18"/>
      <c r="P121" s="18"/>
      <c r="Q121" s="18"/>
      <c r="R121" s="18"/>
      <c r="S121" s="18"/>
      <c r="T121" s="18"/>
      <c r="U121" s="18"/>
      <c r="V121" s="18"/>
      <c r="W121" s="18"/>
      <c r="X121" s="18"/>
      <c r="Y121" s="18"/>
      <c r="Z121" s="18"/>
    </row>
    <row r="122" spans="1:26" ht="14.25" customHeight="1">
      <c r="A122" s="17"/>
      <c r="B122" s="17"/>
      <c r="C122" s="69"/>
      <c r="D122" s="158"/>
      <c r="E122" s="69"/>
      <c r="F122" s="69"/>
      <c r="G122" s="69"/>
      <c r="H122" s="69"/>
      <c r="I122" s="69"/>
      <c r="J122" s="69"/>
      <c r="K122" s="69"/>
      <c r="L122" s="69"/>
      <c r="M122" s="69"/>
      <c r="N122" s="18"/>
      <c r="O122" s="18"/>
      <c r="P122" s="18"/>
      <c r="Q122" s="18"/>
      <c r="R122" s="18"/>
      <c r="S122" s="18"/>
      <c r="T122" s="18"/>
      <c r="U122" s="18"/>
      <c r="V122" s="18"/>
      <c r="W122" s="18"/>
      <c r="X122" s="18"/>
      <c r="Y122" s="18"/>
      <c r="Z122" s="18"/>
    </row>
    <row r="123" spans="1:26" ht="14.25" customHeight="1">
      <c r="A123" s="17"/>
      <c r="B123" s="17"/>
      <c r="C123" s="69"/>
      <c r="D123" s="158"/>
      <c r="E123" s="69"/>
      <c r="F123" s="69"/>
      <c r="G123" s="69"/>
      <c r="H123" s="69"/>
      <c r="I123" s="69"/>
      <c r="J123" s="69"/>
      <c r="K123" s="69"/>
      <c r="L123" s="69"/>
      <c r="M123" s="69"/>
      <c r="N123" s="18"/>
      <c r="O123" s="18"/>
      <c r="P123" s="18"/>
      <c r="Q123" s="18"/>
      <c r="R123" s="18"/>
      <c r="S123" s="18"/>
      <c r="T123" s="18"/>
      <c r="U123" s="18"/>
      <c r="V123" s="18"/>
      <c r="W123" s="18"/>
      <c r="X123" s="18"/>
      <c r="Y123" s="18"/>
      <c r="Z123" s="18"/>
    </row>
    <row r="124" spans="1:26" ht="14.25" customHeight="1">
      <c r="A124" s="17"/>
      <c r="B124" s="17"/>
      <c r="C124" s="69"/>
      <c r="D124" s="158"/>
      <c r="E124" s="69"/>
      <c r="F124" s="69"/>
      <c r="G124" s="69"/>
      <c r="H124" s="69"/>
      <c r="I124" s="69"/>
      <c r="J124" s="69"/>
      <c r="K124" s="69"/>
      <c r="L124" s="69"/>
      <c r="M124" s="69"/>
      <c r="N124" s="18"/>
      <c r="O124" s="18"/>
      <c r="P124" s="18"/>
      <c r="Q124" s="18"/>
      <c r="R124" s="18"/>
      <c r="S124" s="18"/>
      <c r="T124" s="18"/>
      <c r="U124" s="18"/>
      <c r="V124" s="18"/>
      <c r="W124" s="18"/>
      <c r="X124" s="18"/>
      <c r="Y124" s="18"/>
      <c r="Z124" s="18"/>
    </row>
    <row r="125" spans="1:26" ht="14.25" customHeight="1">
      <c r="A125" s="17"/>
      <c r="B125" s="17"/>
      <c r="C125" s="69"/>
      <c r="D125" s="158"/>
      <c r="E125" s="69"/>
      <c r="F125" s="69"/>
      <c r="G125" s="69"/>
      <c r="H125" s="69"/>
      <c r="I125" s="69"/>
      <c r="J125" s="69"/>
      <c r="K125" s="69"/>
      <c r="L125" s="69"/>
      <c r="M125" s="69"/>
      <c r="N125" s="18"/>
      <c r="O125" s="18"/>
      <c r="P125" s="18"/>
      <c r="Q125" s="18"/>
      <c r="R125" s="18"/>
      <c r="S125" s="18"/>
      <c r="T125" s="18"/>
      <c r="U125" s="18"/>
      <c r="V125" s="18"/>
      <c r="W125" s="18"/>
      <c r="X125" s="18"/>
      <c r="Y125" s="18"/>
      <c r="Z125" s="18"/>
    </row>
    <row r="126" spans="1:26" ht="14.25" customHeight="1">
      <c r="A126" s="17"/>
      <c r="B126" s="17"/>
      <c r="C126" s="69"/>
      <c r="D126" s="158"/>
      <c r="E126" s="69"/>
      <c r="F126" s="69"/>
      <c r="G126" s="69"/>
      <c r="H126" s="69"/>
      <c r="I126" s="69"/>
      <c r="J126" s="69"/>
      <c r="K126" s="69"/>
      <c r="L126" s="69"/>
      <c r="M126" s="69"/>
      <c r="N126" s="18"/>
      <c r="O126" s="18"/>
      <c r="P126" s="18"/>
      <c r="Q126" s="18"/>
      <c r="R126" s="18"/>
      <c r="S126" s="18"/>
      <c r="T126" s="18"/>
      <c r="U126" s="18"/>
      <c r="V126" s="18"/>
      <c r="W126" s="18"/>
      <c r="X126" s="18"/>
      <c r="Y126" s="18"/>
      <c r="Z126" s="18"/>
    </row>
    <row r="127" spans="1:26" ht="14.25" customHeight="1">
      <c r="A127" s="17"/>
      <c r="B127" s="17"/>
      <c r="C127" s="69"/>
      <c r="D127" s="158"/>
      <c r="E127" s="69"/>
      <c r="F127" s="69"/>
      <c r="G127" s="69"/>
      <c r="H127" s="69"/>
      <c r="I127" s="69"/>
      <c r="J127" s="69"/>
      <c r="K127" s="69"/>
      <c r="L127" s="69"/>
      <c r="M127" s="69"/>
      <c r="N127" s="18"/>
      <c r="O127" s="18"/>
      <c r="P127" s="18"/>
      <c r="Q127" s="18"/>
      <c r="R127" s="18"/>
      <c r="S127" s="18"/>
      <c r="T127" s="18"/>
      <c r="U127" s="18"/>
      <c r="V127" s="18"/>
      <c r="W127" s="18"/>
      <c r="X127" s="18"/>
      <c r="Y127" s="18"/>
      <c r="Z127" s="18"/>
    </row>
    <row r="128" spans="1:26" ht="14.25" customHeight="1">
      <c r="A128" s="17"/>
      <c r="B128" s="17"/>
      <c r="C128" s="69"/>
      <c r="D128" s="158"/>
      <c r="E128" s="69"/>
      <c r="F128" s="69"/>
      <c r="G128" s="69"/>
      <c r="H128" s="69"/>
      <c r="I128" s="69"/>
      <c r="J128" s="69"/>
      <c r="K128" s="69"/>
      <c r="L128" s="69"/>
      <c r="M128" s="69"/>
      <c r="N128" s="18"/>
      <c r="O128" s="18"/>
      <c r="P128" s="18"/>
      <c r="Q128" s="18"/>
      <c r="R128" s="18"/>
      <c r="S128" s="18"/>
      <c r="T128" s="18"/>
      <c r="U128" s="18"/>
      <c r="V128" s="18"/>
      <c r="W128" s="18"/>
      <c r="X128" s="18"/>
      <c r="Y128" s="18"/>
      <c r="Z128" s="18"/>
    </row>
    <row r="129" spans="1:26" ht="14.25" customHeight="1">
      <c r="A129" s="17"/>
      <c r="B129" s="17"/>
      <c r="C129" s="69"/>
      <c r="D129" s="158"/>
      <c r="E129" s="69"/>
      <c r="F129" s="69"/>
      <c r="G129" s="69"/>
      <c r="H129" s="69"/>
      <c r="I129" s="69"/>
      <c r="J129" s="69"/>
      <c r="K129" s="69"/>
      <c r="L129" s="69"/>
      <c r="M129" s="69"/>
      <c r="N129" s="18"/>
      <c r="O129" s="18"/>
      <c r="P129" s="18"/>
      <c r="Q129" s="18"/>
      <c r="R129" s="18"/>
      <c r="S129" s="18"/>
      <c r="T129" s="18"/>
      <c r="U129" s="18"/>
      <c r="V129" s="18"/>
      <c r="W129" s="18"/>
      <c r="X129" s="18"/>
      <c r="Y129" s="18"/>
      <c r="Z129" s="18"/>
    </row>
    <row r="130" spans="1:26" ht="14.25" customHeight="1">
      <c r="A130" s="17"/>
      <c r="B130" s="17"/>
      <c r="C130" s="69"/>
      <c r="D130" s="158"/>
      <c r="E130" s="69"/>
      <c r="F130" s="69"/>
      <c r="G130" s="69"/>
      <c r="H130" s="69"/>
      <c r="I130" s="69"/>
      <c r="J130" s="69"/>
      <c r="K130" s="69"/>
      <c r="L130" s="69"/>
      <c r="M130" s="69"/>
      <c r="N130" s="18"/>
      <c r="O130" s="18"/>
      <c r="P130" s="18"/>
      <c r="Q130" s="18"/>
      <c r="R130" s="18"/>
      <c r="S130" s="18"/>
      <c r="T130" s="18"/>
      <c r="U130" s="18"/>
      <c r="V130" s="18"/>
      <c r="W130" s="18"/>
      <c r="X130" s="18"/>
      <c r="Y130" s="18"/>
      <c r="Z130" s="18"/>
    </row>
    <row r="131" spans="1:26" ht="14.25" customHeight="1">
      <c r="A131" s="17"/>
      <c r="B131" s="17"/>
      <c r="C131" s="69"/>
      <c r="D131" s="158"/>
      <c r="E131" s="69"/>
      <c r="F131" s="69"/>
      <c r="G131" s="69"/>
      <c r="H131" s="69"/>
      <c r="I131" s="69"/>
      <c r="J131" s="69"/>
      <c r="K131" s="69"/>
      <c r="L131" s="69"/>
      <c r="M131" s="69"/>
      <c r="N131" s="18"/>
      <c r="O131" s="18"/>
      <c r="P131" s="18"/>
      <c r="Q131" s="18"/>
      <c r="R131" s="18"/>
      <c r="S131" s="18"/>
      <c r="T131" s="18"/>
      <c r="U131" s="18"/>
      <c r="V131" s="18"/>
      <c r="W131" s="18"/>
      <c r="X131" s="18"/>
      <c r="Y131" s="18"/>
      <c r="Z131" s="18"/>
    </row>
    <row r="132" spans="1:26" ht="14.25" customHeight="1">
      <c r="A132" s="17"/>
      <c r="B132" s="17"/>
      <c r="C132" s="69"/>
      <c r="D132" s="158"/>
      <c r="E132" s="69"/>
      <c r="F132" s="69"/>
      <c r="G132" s="69"/>
      <c r="H132" s="69"/>
      <c r="I132" s="69"/>
      <c r="J132" s="69"/>
      <c r="K132" s="69"/>
      <c r="L132" s="69"/>
      <c r="M132" s="69"/>
      <c r="N132" s="18"/>
      <c r="O132" s="18"/>
      <c r="P132" s="18"/>
      <c r="Q132" s="18"/>
      <c r="R132" s="18"/>
      <c r="S132" s="18"/>
      <c r="T132" s="18"/>
      <c r="U132" s="18"/>
      <c r="V132" s="18"/>
      <c r="W132" s="18"/>
      <c r="X132" s="18"/>
      <c r="Y132" s="18"/>
      <c r="Z132" s="18"/>
    </row>
    <row r="133" spans="1:26" ht="14.25" customHeight="1">
      <c r="A133" s="17"/>
      <c r="B133" s="17"/>
      <c r="C133" s="69"/>
      <c r="D133" s="158"/>
      <c r="E133" s="69"/>
      <c r="F133" s="69"/>
      <c r="G133" s="69"/>
      <c r="H133" s="69"/>
      <c r="I133" s="69"/>
      <c r="J133" s="69"/>
      <c r="K133" s="69"/>
      <c r="L133" s="69"/>
      <c r="M133" s="69"/>
      <c r="N133" s="18"/>
      <c r="O133" s="18"/>
      <c r="P133" s="18"/>
      <c r="Q133" s="18"/>
      <c r="R133" s="18"/>
      <c r="S133" s="18"/>
      <c r="T133" s="18"/>
      <c r="U133" s="18"/>
      <c r="V133" s="18"/>
      <c r="W133" s="18"/>
      <c r="X133" s="18"/>
      <c r="Y133" s="18"/>
      <c r="Z133" s="18"/>
    </row>
    <row r="134" spans="1:26" ht="14.25" customHeight="1">
      <c r="A134" s="17"/>
      <c r="B134" s="17"/>
      <c r="C134" s="69"/>
      <c r="D134" s="158"/>
      <c r="E134" s="69"/>
      <c r="F134" s="69"/>
      <c r="G134" s="69"/>
      <c r="H134" s="69"/>
      <c r="I134" s="69"/>
      <c r="J134" s="69"/>
      <c r="K134" s="69"/>
      <c r="L134" s="69"/>
      <c r="M134" s="69"/>
      <c r="N134" s="18"/>
      <c r="O134" s="18"/>
      <c r="P134" s="18"/>
      <c r="Q134" s="18"/>
      <c r="R134" s="18"/>
      <c r="S134" s="18"/>
      <c r="T134" s="18"/>
      <c r="U134" s="18"/>
      <c r="V134" s="18"/>
      <c r="W134" s="18"/>
      <c r="X134" s="18"/>
      <c r="Y134" s="18"/>
      <c r="Z134" s="18"/>
    </row>
    <row r="135" spans="1:26" ht="14.25" customHeight="1">
      <c r="A135" s="17"/>
      <c r="B135" s="17"/>
      <c r="C135" s="69"/>
      <c r="D135" s="158"/>
      <c r="E135" s="69"/>
      <c r="F135" s="69"/>
      <c r="G135" s="69"/>
      <c r="H135" s="69"/>
      <c r="I135" s="69"/>
      <c r="J135" s="69"/>
      <c r="K135" s="69"/>
      <c r="L135" s="69"/>
      <c r="M135" s="69"/>
      <c r="N135" s="18"/>
      <c r="O135" s="18"/>
      <c r="P135" s="18"/>
      <c r="Q135" s="18"/>
      <c r="R135" s="18"/>
      <c r="S135" s="18"/>
      <c r="T135" s="18"/>
      <c r="U135" s="18"/>
      <c r="V135" s="18"/>
      <c r="W135" s="18"/>
      <c r="X135" s="18"/>
      <c r="Y135" s="18"/>
      <c r="Z135" s="18"/>
    </row>
    <row r="136" spans="1:26" ht="14.25" customHeight="1">
      <c r="A136" s="17"/>
      <c r="B136" s="17"/>
      <c r="C136" s="69"/>
      <c r="D136" s="158"/>
      <c r="E136" s="69"/>
      <c r="F136" s="69"/>
      <c r="G136" s="69"/>
      <c r="H136" s="69"/>
      <c r="I136" s="69"/>
      <c r="J136" s="69"/>
      <c r="K136" s="69"/>
      <c r="L136" s="69"/>
      <c r="M136" s="69"/>
      <c r="N136" s="18"/>
      <c r="O136" s="18"/>
      <c r="P136" s="18"/>
      <c r="Q136" s="18"/>
      <c r="R136" s="18"/>
      <c r="S136" s="18"/>
      <c r="T136" s="18"/>
      <c r="U136" s="18"/>
      <c r="V136" s="18"/>
      <c r="W136" s="18"/>
      <c r="X136" s="18"/>
      <c r="Y136" s="18"/>
      <c r="Z136" s="18"/>
    </row>
    <row r="137" spans="1:26" ht="14.25" customHeight="1">
      <c r="A137" s="17"/>
      <c r="B137" s="17"/>
      <c r="C137" s="69"/>
      <c r="D137" s="158"/>
      <c r="E137" s="69"/>
      <c r="F137" s="69"/>
      <c r="G137" s="69"/>
      <c r="H137" s="69"/>
      <c r="I137" s="69"/>
      <c r="J137" s="69"/>
      <c r="K137" s="69"/>
      <c r="L137" s="69"/>
      <c r="M137" s="69"/>
      <c r="N137" s="18"/>
      <c r="O137" s="18"/>
      <c r="P137" s="18"/>
      <c r="Q137" s="18"/>
      <c r="R137" s="18"/>
      <c r="S137" s="18"/>
      <c r="T137" s="18"/>
      <c r="U137" s="18"/>
      <c r="V137" s="18"/>
      <c r="W137" s="18"/>
      <c r="X137" s="18"/>
      <c r="Y137" s="18"/>
      <c r="Z137" s="18"/>
    </row>
    <row r="138" spans="1:26" ht="14.25" customHeight="1">
      <c r="A138" s="17"/>
      <c r="B138" s="17"/>
      <c r="C138" s="69"/>
      <c r="D138" s="158"/>
      <c r="E138" s="69"/>
      <c r="F138" s="69"/>
      <c r="G138" s="69"/>
      <c r="H138" s="69"/>
      <c r="I138" s="69"/>
      <c r="J138" s="69"/>
      <c r="K138" s="69"/>
      <c r="L138" s="69"/>
      <c r="M138" s="69"/>
      <c r="N138" s="18"/>
      <c r="O138" s="18"/>
      <c r="P138" s="18"/>
      <c r="Q138" s="18"/>
      <c r="R138" s="18"/>
      <c r="S138" s="18"/>
      <c r="T138" s="18"/>
      <c r="U138" s="18"/>
      <c r="V138" s="18"/>
      <c r="W138" s="18"/>
      <c r="X138" s="18"/>
      <c r="Y138" s="18"/>
      <c r="Z138" s="18"/>
    </row>
    <row r="139" spans="1:26" ht="14.25" customHeight="1">
      <c r="A139" s="17"/>
      <c r="B139" s="17"/>
      <c r="C139" s="69"/>
      <c r="D139" s="158"/>
      <c r="E139" s="69"/>
      <c r="F139" s="69"/>
      <c r="G139" s="69"/>
      <c r="H139" s="69"/>
      <c r="I139" s="69"/>
      <c r="J139" s="69"/>
      <c r="K139" s="69"/>
      <c r="L139" s="69"/>
      <c r="M139" s="69"/>
      <c r="N139" s="18"/>
      <c r="O139" s="18"/>
      <c r="P139" s="18"/>
      <c r="Q139" s="18"/>
      <c r="R139" s="18"/>
      <c r="S139" s="18"/>
      <c r="T139" s="18"/>
      <c r="U139" s="18"/>
      <c r="V139" s="18"/>
      <c r="W139" s="18"/>
      <c r="X139" s="18"/>
      <c r="Y139" s="18"/>
      <c r="Z139" s="18"/>
    </row>
    <row r="140" spans="1:26" ht="14.25" customHeight="1">
      <c r="A140" s="17"/>
      <c r="B140" s="17"/>
      <c r="C140" s="69"/>
      <c r="D140" s="158"/>
      <c r="E140" s="69"/>
      <c r="F140" s="69"/>
      <c r="G140" s="69"/>
      <c r="H140" s="69"/>
      <c r="I140" s="69"/>
      <c r="J140" s="69"/>
      <c r="K140" s="69"/>
      <c r="L140" s="69"/>
      <c r="M140" s="69"/>
      <c r="N140" s="18"/>
      <c r="O140" s="18"/>
      <c r="P140" s="18"/>
      <c r="Q140" s="18"/>
      <c r="R140" s="18"/>
      <c r="S140" s="18"/>
      <c r="T140" s="18"/>
      <c r="U140" s="18"/>
      <c r="V140" s="18"/>
      <c r="W140" s="18"/>
      <c r="X140" s="18"/>
      <c r="Y140" s="18"/>
      <c r="Z140" s="18"/>
    </row>
    <row r="141" spans="1:26" ht="14.25" customHeight="1">
      <c r="A141" s="17"/>
      <c r="B141" s="17"/>
      <c r="C141" s="69"/>
      <c r="D141" s="158"/>
      <c r="E141" s="69"/>
      <c r="F141" s="69"/>
      <c r="G141" s="69"/>
      <c r="H141" s="69"/>
      <c r="I141" s="69"/>
      <c r="J141" s="69"/>
      <c r="K141" s="69"/>
      <c r="L141" s="69"/>
      <c r="M141" s="69"/>
      <c r="N141" s="18"/>
      <c r="O141" s="18"/>
      <c r="P141" s="18"/>
      <c r="Q141" s="18"/>
      <c r="R141" s="18"/>
      <c r="S141" s="18"/>
      <c r="T141" s="18"/>
      <c r="U141" s="18"/>
      <c r="V141" s="18"/>
      <c r="W141" s="18"/>
      <c r="X141" s="18"/>
      <c r="Y141" s="18"/>
      <c r="Z141" s="18"/>
    </row>
    <row r="142" spans="1:26" ht="14.25" customHeight="1">
      <c r="A142" s="17"/>
      <c r="B142" s="17"/>
      <c r="C142" s="69"/>
      <c r="D142" s="158"/>
      <c r="E142" s="69"/>
      <c r="F142" s="69"/>
      <c r="G142" s="69"/>
      <c r="H142" s="69"/>
      <c r="I142" s="69"/>
      <c r="J142" s="69"/>
      <c r="K142" s="69"/>
      <c r="L142" s="69"/>
      <c r="M142" s="69"/>
      <c r="N142" s="18"/>
      <c r="O142" s="18"/>
      <c r="P142" s="18"/>
      <c r="Q142" s="18"/>
      <c r="R142" s="18"/>
      <c r="S142" s="18"/>
      <c r="T142" s="18"/>
      <c r="U142" s="18"/>
      <c r="V142" s="18"/>
      <c r="W142" s="18"/>
      <c r="X142" s="18"/>
      <c r="Y142" s="18"/>
      <c r="Z142" s="18"/>
    </row>
    <row r="143" spans="1:26" ht="14.25" customHeight="1">
      <c r="A143" s="17"/>
      <c r="B143" s="17"/>
      <c r="C143" s="69"/>
      <c r="D143" s="158"/>
      <c r="E143" s="69"/>
      <c r="F143" s="69"/>
      <c r="G143" s="69"/>
      <c r="H143" s="69"/>
      <c r="I143" s="69"/>
      <c r="J143" s="69"/>
      <c r="K143" s="69"/>
      <c r="L143" s="69"/>
      <c r="M143" s="69"/>
      <c r="N143" s="18"/>
      <c r="O143" s="18"/>
      <c r="P143" s="18"/>
      <c r="Q143" s="18"/>
      <c r="R143" s="18"/>
      <c r="S143" s="18"/>
      <c r="T143" s="18"/>
      <c r="U143" s="18"/>
      <c r="V143" s="18"/>
      <c r="W143" s="18"/>
      <c r="X143" s="18"/>
      <c r="Y143" s="18"/>
      <c r="Z143" s="18"/>
    </row>
    <row r="144" spans="1:26" ht="14.25" customHeight="1">
      <c r="A144" s="17"/>
      <c r="B144" s="17"/>
      <c r="C144" s="69"/>
      <c r="D144" s="158"/>
      <c r="E144" s="69"/>
      <c r="F144" s="69"/>
      <c r="G144" s="69"/>
      <c r="H144" s="69"/>
      <c r="I144" s="69"/>
      <c r="J144" s="69"/>
      <c r="K144" s="69"/>
      <c r="L144" s="69"/>
      <c r="M144" s="69"/>
      <c r="N144" s="18"/>
      <c r="O144" s="18"/>
      <c r="P144" s="18"/>
      <c r="Q144" s="18"/>
      <c r="R144" s="18"/>
      <c r="S144" s="18"/>
      <c r="T144" s="18"/>
      <c r="U144" s="18"/>
      <c r="V144" s="18"/>
      <c r="W144" s="18"/>
      <c r="X144" s="18"/>
      <c r="Y144" s="18"/>
      <c r="Z144" s="18"/>
    </row>
    <row r="145" spans="1:26" ht="14.25" customHeight="1">
      <c r="A145" s="17"/>
      <c r="B145" s="17"/>
      <c r="C145" s="69"/>
      <c r="D145" s="158"/>
      <c r="E145" s="69"/>
      <c r="F145" s="69"/>
      <c r="G145" s="69"/>
      <c r="H145" s="69"/>
      <c r="I145" s="69"/>
      <c r="J145" s="69"/>
      <c r="K145" s="69"/>
      <c r="L145" s="69"/>
      <c r="M145" s="69"/>
      <c r="N145" s="18"/>
      <c r="O145" s="18"/>
      <c r="P145" s="18"/>
      <c r="Q145" s="18"/>
      <c r="R145" s="18"/>
      <c r="S145" s="18"/>
      <c r="T145" s="18"/>
      <c r="U145" s="18"/>
      <c r="V145" s="18"/>
      <c r="W145" s="18"/>
      <c r="X145" s="18"/>
      <c r="Y145" s="18"/>
      <c r="Z145" s="18"/>
    </row>
    <row r="146" spans="1:26" ht="14.25" customHeight="1">
      <c r="A146" s="17"/>
      <c r="B146" s="17"/>
      <c r="C146" s="69"/>
      <c r="D146" s="158"/>
      <c r="E146" s="69"/>
      <c r="F146" s="69"/>
      <c r="G146" s="69"/>
      <c r="H146" s="69"/>
      <c r="I146" s="69"/>
      <c r="J146" s="69"/>
      <c r="K146" s="69"/>
      <c r="L146" s="69"/>
      <c r="M146" s="69"/>
      <c r="N146" s="18"/>
      <c r="O146" s="18"/>
      <c r="P146" s="18"/>
      <c r="Q146" s="18"/>
      <c r="R146" s="18"/>
      <c r="S146" s="18"/>
      <c r="T146" s="18"/>
      <c r="U146" s="18"/>
      <c r="V146" s="18"/>
      <c r="W146" s="18"/>
      <c r="X146" s="18"/>
      <c r="Y146" s="18"/>
      <c r="Z146" s="18"/>
    </row>
    <row r="147" spans="1:26" ht="14.25" customHeight="1">
      <c r="A147" s="17"/>
      <c r="B147" s="17"/>
      <c r="C147" s="69"/>
      <c r="D147" s="158"/>
      <c r="E147" s="69"/>
      <c r="F147" s="69"/>
      <c r="G147" s="69"/>
      <c r="H147" s="69"/>
      <c r="I147" s="69"/>
      <c r="J147" s="69"/>
      <c r="K147" s="69"/>
      <c r="L147" s="69"/>
      <c r="M147" s="69"/>
      <c r="N147" s="18"/>
      <c r="O147" s="18"/>
      <c r="P147" s="18"/>
      <c r="Q147" s="18"/>
      <c r="R147" s="18"/>
      <c r="S147" s="18"/>
      <c r="T147" s="18"/>
      <c r="U147" s="18"/>
      <c r="V147" s="18"/>
      <c r="W147" s="18"/>
      <c r="X147" s="18"/>
      <c r="Y147" s="18"/>
      <c r="Z147" s="18"/>
    </row>
    <row r="148" spans="1:26" ht="14.25" customHeight="1">
      <c r="A148" s="17"/>
      <c r="B148" s="17"/>
      <c r="C148" s="69"/>
      <c r="D148" s="158"/>
      <c r="E148" s="69"/>
      <c r="F148" s="69"/>
      <c r="G148" s="69"/>
      <c r="H148" s="69"/>
      <c r="I148" s="69"/>
      <c r="J148" s="69"/>
      <c r="K148" s="69"/>
      <c r="L148" s="69"/>
      <c r="M148" s="69"/>
      <c r="N148" s="18"/>
      <c r="O148" s="18"/>
      <c r="P148" s="18"/>
      <c r="Q148" s="18"/>
      <c r="R148" s="18"/>
      <c r="S148" s="18"/>
      <c r="T148" s="18"/>
      <c r="U148" s="18"/>
      <c r="V148" s="18"/>
      <c r="W148" s="18"/>
      <c r="X148" s="18"/>
      <c r="Y148" s="18"/>
      <c r="Z148" s="18"/>
    </row>
    <row r="149" spans="1:26" ht="14.25" customHeight="1">
      <c r="A149" s="17"/>
      <c r="B149" s="17"/>
      <c r="C149" s="69"/>
      <c r="D149" s="158"/>
      <c r="E149" s="69"/>
      <c r="F149" s="69"/>
      <c r="G149" s="69"/>
      <c r="H149" s="69"/>
      <c r="I149" s="69"/>
      <c r="J149" s="69"/>
      <c r="K149" s="69"/>
      <c r="L149" s="69"/>
      <c r="M149" s="69"/>
      <c r="N149" s="18"/>
      <c r="O149" s="18"/>
      <c r="P149" s="18"/>
      <c r="Q149" s="18"/>
      <c r="R149" s="18"/>
      <c r="S149" s="18"/>
      <c r="T149" s="18"/>
      <c r="U149" s="18"/>
      <c r="V149" s="18"/>
      <c r="W149" s="18"/>
      <c r="X149" s="18"/>
      <c r="Y149" s="18"/>
      <c r="Z149" s="18"/>
    </row>
    <row r="150" spans="1:26" ht="14.25" customHeight="1">
      <c r="A150" s="17"/>
      <c r="B150" s="17"/>
      <c r="C150" s="69"/>
      <c r="D150" s="158"/>
      <c r="E150" s="69"/>
      <c r="F150" s="69"/>
      <c r="G150" s="69"/>
      <c r="H150" s="69"/>
      <c r="I150" s="69"/>
      <c r="J150" s="69"/>
      <c r="K150" s="69"/>
      <c r="L150" s="69"/>
      <c r="M150" s="69"/>
      <c r="N150" s="18"/>
      <c r="O150" s="18"/>
      <c r="P150" s="18"/>
      <c r="Q150" s="18"/>
      <c r="R150" s="18"/>
      <c r="S150" s="18"/>
      <c r="T150" s="18"/>
      <c r="U150" s="18"/>
      <c r="V150" s="18"/>
      <c r="W150" s="18"/>
      <c r="X150" s="18"/>
      <c r="Y150" s="18"/>
      <c r="Z150" s="18"/>
    </row>
    <row r="151" spans="1:26" ht="14.25" customHeight="1">
      <c r="A151" s="17"/>
      <c r="B151" s="17"/>
      <c r="C151" s="69"/>
      <c r="D151" s="158"/>
      <c r="E151" s="69"/>
      <c r="F151" s="69"/>
      <c r="G151" s="69"/>
      <c r="H151" s="69"/>
      <c r="I151" s="69"/>
      <c r="J151" s="69"/>
      <c r="K151" s="69"/>
      <c r="L151" s="69"/>
      <c r="M151" s="69"/>
      <c r="N151" s="18"/>
      <c r="O151" s="18"/>
      <c r="P151" s="18"/>
      <c r="Q151" s="18"/>
      <c r="R151" s="18"/>
      <c r="S151" s="18"/>
      <c r="T151" s="18"/>
      <c r="U151" s="18"/>
      <c r="V151" s="18"/>
      <c r="W151" s="18"/>
      <c r="X151" s="18"/>
      <c r="Y151" s="18"/>
      <c r="Z151" s="18"/>
    </row>
    <row r="152" spans="1:26" ht="14.25" customHeight="1">
      <c r="A152" s="17"/>
      <c r="B152" s="17"/>
      <c r="C152" s="69"/>
      <c r="D152" s="158"/>
      <c r="E152" s="69"/>
      <c r="F152" s="69"/>
      <c r="G152" s="69"/>
      <c r="H152" s="69"/>
      <c r="I152" s="69"/>
      <c r="J152" s="69"/>
      <c r="K152" s="69"/>
      <c r="L152" s="69"/>
      <c r="M152" s="69"/>
      <c r="N152" s="18"/>
      <c r="O152" s="18"/>
      <c r="P152" s="18"/>
      <c r="Q152" s="18"/>
      <c r="R152" s="18"/>
      <c r="S152" s="18"/>
      <c r="T152" s="18"/>
      <c r="U152" s="18"/>
      <c r="V152" s="18"/>
      <c r="W152" s="18"/>
      <c r="X152" s="18"/>
      <c r="Y152" s="18"/>
      <c r="Z152" s="18"/>
    </row>
    <row r="153" spans="1:26" ht="14.25" customHeight="1">
      <c r="A153" s="17"/>
      <c r="B153" s="17"/>
      <c r="C153" s="69"/>
      <c r="D153" s="158"/>
      <c r="E153" s="69"/>
      <c r="F153" s="69"/>
      <c r="G153" s="69"/>
      <c r="H153" s="69"/>
      <c r="I153" s="69"/>
      <c r="J153" s="69"/>
      <c r="K153" s="69"/>
      <c r="L153" s="69"/>
      <c r="M153" s="69"/>
      <c r="N153" s="18"/>
      <c r="O153" s="18"/>
      <c r="P153" s="18"/>
      <c r="Q153" s="18"/>
      <c r="R153" s="18"/>
      <c r="S153" s="18"/>
      <c r="T153" s="18"/>
      <c r="U153" s="18"/>
      <c r="V153" s="18"/>
      <c r="W153" s="18"/>
      <c r="X153" s="18"/>
      <c r="Y153" s="18"/>
      <c r="Z153" s="18"/>
    </row>
    <row r="154" spans="1:26" ht="14.25" customHeight="1">
      <c r="A154" s="17"/>
      <c r="B154" s="17"/>
      <c r="C154" s="69"/>
      <c r="D154" s="158"/>
      <c r="E154" s="69"/>
      <c r="F154" s="69"/>
      <c r="G154" s="69"/>
      <c r="H154" s="69"/>
      <c r="I154" s="69"/>
      <c r="J154" s="69"/>
      <c r="K154" s="69"/>
      <c r="L154" s="69"/>
      <c r="M154" s="69"/>
      <c r="N154" s="18"/>
      <c r="O154" s="18"/>
      <c r="P154" s="18"/>
      <c r="Q154" s="18"/>
      <c r="R154" s="18"/>
      <c r="S154" s="18"/>
      <c r="T154" s="18"/>
      <c r="U154" s="18"/>
      <c r="V154" s="18"/>
      <c r="W154" s="18"/>
      <c r="X154" s="18"/>
      <c r="Y154" s="18"/>
      <c r="Z154" s="18"/>
    </row>
    <row r="155" spans="1:26" ht="14.25" customHeight="1">
      <c r="A155" s="17"/>
      <c r="B155" s="17"/>
      <c r="C155" s="69"/>
      <c r="D155" s="158"/>
      <c r="E155" s="69"/>
      <c r="F155" s="69"/>
      <c r="G155" s="69"/>
      <c r="H155" s="69"/>
      <c r="I155" s="69"/>
      <c r="J155" s="69"/>
      <c r="K155" s="69"/>
      <c r="L155" s="69"/>
      <c r="M155" s="69"/>
      <c r="N155" s="18"/>
      <c r="O155" s="18"/>
      <c r="P155" s="18"/>
      <c r="Q155" s="18"/>
      <c r="R155" s="18"/>
      <c r="S155" s="18"/>
      <c r="T155" s="18"/>
      <c r="U155" s="18"/>
      <c r="V155" s="18"/>
      <c r="W155" s="18"/>
      <c r="X155" s="18"/>
      <c r="Y155" s="18"/>
      <c r="Z155" s="18"/>
    </row>
    <row r="156" spans="1:26" ht="14.25" customHeight="1">
      <c r="A156" s="17"/>
      <c r="B156" s="17"/>
      <c r="C156" s="69"/>
      <c r="D156" s="158"/>
      <c r="E156" s="69"/>
      <c r="F156" s="69"/>
      <c r="G156" s="69"/>
      <c r="H156" s="69"/>
      <c r="I156" s="69"/>
      <c r="J156" s="69"/>
      <c r="K156" s="69"/>
      <c r="L156" s="69"/>
      <c r="M156" s="69"/>
      <c r="N156" s="18"/>
      <c r="O156" s="18"/>
      <c r="P156" s="18"/>
      <c r="Q156" s="18"/>
      <c r="R156" s="18"/>
      <c r="S156" s="18"/>
      <c r="T156" s="18"/>
      <c r="U156" s="18"/>
      <c r="V156" s="18"/>
      <c r="W156" s="18"/>
      <c r="X156" s="18"/>
      <c r="Y156" s="18"/>
      <c r="Z156" s="18"/>
    </row>
    <row r="157" spans="1:26" ht="14.25" customHeight="1">
      <c r="A157" s="17"/>
      <c r="B157" s="17"/>
      <c r="C157" s="69"/>
      <c r="D157" s="158"/>
      <c r="E157" s="69"/>
      <c r="F157" s="69"/>
      <c r="G157" s="69"/>
      <c r="H157" s="69"/>
      <c r="I157" s="69"/>
      <c r="J157" s="69"/>
      <c r="K157" s="69"/>
      <c r="L157" s="69"/>
      <c r="M157" s="69"/>
      <c r="N157" s="18"/>
      <c r="O157" s="18"/>
      <c r="P157" s="18"/>
      <c r="Q157" s="18"/>
      <c r="R157" s="18"/>
      <c r="S157" s="18"/>
      <c r="T157" s="18"/>
      <c r="U157" s="18"/>
      <c r="V157" s="18"/>
      <c r="W157" s="18"/>
      <c r="X157" s="18"/>
      <c r="Y157" s="18"/>
      <c r="Z157" s="18"/>
    </row>
    <row r="158" spans="1:26" ht="14.25" customHeight="1">
      <c r="A158" s="17"/>
      <c r="B158" s="17"/>
      <c r="C158" s="69"/>
      <c r="D158" s="158"/>
      <c r="E158" s="69"/>
      <c r="F158" s="69"/>
      <c r="G158" s="69"/>
      <c r="H158" s="69"/>
      <c r="I158" s="69"/>
      <c r="J158" s="69"/>
      <c r="K158" s="69"/>
      <c r="L158" s="69"/>
      <c r="M158" s="69"/>
      <c r="N158" s="18"/>
      <c r="O158" s="18"/>
      <c r="P158" s="18"/>
      <c r="Q158" s="18"/>
      <c r="R158" s="18"/>
      <c r="S158" s="18"/>
      <c r="T158" s="18"/>
      <c r="U158" s="18"/>
      <c r="V158" s="18"/>
      <c r="W158" s="18"/>
      <c r="X158" s="18"/>
      <c r="Y158" s="18"/>
      <c r="Z158" s="18"/>
    </row>
    <row r="159" spans="1:26" ht="14.25" customHeight="1">
      <c r="A159" s="17"/>
      <c r="B159" s="17"/>
      <c r="C159" s="69"/>
      <c r="D159" s="158"/>
      <c r="E159" s="69"/>
      <c r="F159" s="69"/>
      <c r="G159" s="69"/>
      <c r="H159" s="69"/>
      <c r="I159" s="69"/>
      <c r="J159" s="69"/>
      <c r="K159" s="69"/>
      <c r="L159" s="69"/>
      <c r="M159" s="69"/>
      <c r="N159" s="18"/>
      <c r="O159" s="18"/>
      <c r="P159" s="18"/>
      <c r="Q159" s="18"/>
      <c r="R159" s="18"/>
      <c r="S159" s="18"/>
      <c r="T159" s="18"/>
      <c r="U159" s="18"/>
      <c r="V159" s="18"/>
      <c r="W159" s="18"/>
      <c r="X159" s="18"/>
      <c r="Y159" s="18"/>
      <c r="Z159" s="18"/>
    </row>
    <row r="160" spans="1:26" ht="14.25" customHeight="1">
      <c r="A160" s="17"/>
      <c r="B160" s="17"/>
      <c r="C160" s="69"/>
      <c r="D160" s="158"/>
      <c r="E160" s="69"/>
      <c r="F160" s="69"/>
      <c r="G160" s="69"/>
      <c r="H160" s="69"/>
      <c r="I160" s="69"/>
      <c r="J160" s="69"/>
      <c r="K160" s="69"/>
      <c r="L160" s="69"/>
      <c r="M160" s="69"/>
      <c r="N160" s="18"/>
      <c r="O160" s="18"/>
      <c r="P160" s="18"/>
      <c r="Q160" s="18"/>
      <c r="R160" s="18"/>
      <c r="S160" s="18"/>
      <c r="T160" s="18"/>
      <c r="U160" s="18"/>
      <c r="V160" s="18"/>
      <c r="W160" s="18"/>
      <c r="X160" s="18"/>
      <c r="Y160" s="18"/>
      <c r="Z160" s="18"/>
    </row>
    <row r="161" spans="1:26" ht="14.25" customHeight="1">
      <c r="A161" s="17"/>
      <c r="B161" s="17"/>
      <c r="C161" s="69"/>
      <c r="D161" s="158"/>
      <c r="E161" s="69"/>
      <c r="F161" s="69"/>
      <c r="G161" s="69"/>
      <c r="H161" s="69"/>
      <c r="I161" s="69"/>
      <c r="J161" s="69"/>
      <c r="K161" s="69"/>
      <c r="L161" s="69"/>
      <c r="M161" s="69"/>
      <c r="N161" s="18"/>
      <c r="O161" s="18"/>
      <c r="P161" s="18"/>
      <c r="Q161" s="18"/>
      <c r="R161" s="18"/>
      <c r="S161" s="18"/>
      <c r="T161" s="18"/>
      <c r="U161" s="18"/>
      <c r="V161" s="18"/>
      <c r="W161" s="18"/>
      <c r="X161" s="18"/>
      <c r="Y161" s="18"/>
      <c r="Z161" s="18"/>
    </row>
    <row r="162" spans="1:26" ht="14.25" customHeight="1">
      <c r="A162" s="17"/>
      <c r="B162" s="17"/>
      <c r="C162" s="69"/>
      <c r="D162" s="158"/>
      <c r="E162" s="69"/>
      <c r="F162" s="69"/>
      <c r="G162" s="69"/>
      <c r="H162" s="69"/>
      <c r="I162" s="69"/>
      <c r="J162" s="69"/>
      <c r="K162" s="69"/>
      <c r="L162" s="69"/>
      <c r="M162" s="69"/>
      <c r="N162" s="18"/>
      <c r="O162" s="18"/>
      <c r="P162" s="18"/>
      <c r="Q162" s="18"/>
      <c r="R162" s="18"/>
      <c r="S162" s="18"/>
      <c r="T162" s="18"/>
      <c r="U162" s="18"/>
      <c r="V162" s="18"/>
      <c r="W162" s="18"/>
      <c r="X162" s="18"/>
      <c r="Y162" s="18"/>
      <c r="Z162" s="18"/>
    </row>
    <row r="163" spans="1:26" ht="14.25" customHeight="1">
      <c r="A163" s="17"/>
      <c r="B163" s="17"/>
      <c r="C163" s="69"/>
      <c r="D163" s="158"/>
      <c r="E163" s="69"/>
      <c r="F163" s="69"/>
      <c r="G163" s="69"/>
      <c r="H163" s="69"/>
      <c r="I163" s="69"/>
      <c r="J163" s="69"/>
      <c r="K163" s="69"/>
      <c r="L163" s="69"/>
      <c r="M163" s="69"/>
      <c r="N163" s="18"/>
      <c r="O163" s="18"/>
      <c r="P163" s="18"/>
      <c r="Q163" s="18"/>
      <c r="R163" s="18"/>
      <c r="S163" s="18"/>
      <c r="T163" s="18"/>
      <c r="U163" s="18"/>
      <c r="V163" s="18"/>
      <c r="W163" s="18"/>
      <c r="X163" s="18"/>
      <c r="Y163" s="18"/>
      <c r="Z163" s="18"/>
    </row>
    <row r="164" spans="1:26" ht="14.25" customHeight="1">
      <c r="A164" s="17"/>
      <c r="B164" s="17"/>
      <c r="C164" s="69"/>
      <c r="D164" s="158"/>
      <c r="E164" s="69"/>
      <c r="F164" s="69"/>
      <c r="G164" s="69"/>
      <c r="H164" s="69"/>
      <c r="I164" s="69"/>
      <c r="J164" s="69"/>
      <c r="K164" s="69"/>
      <c r="L164" s="69"/>
      <c r="M164" s="69"/>
      <c r="N164" s="18"/>
      <c r="O164" s="18"/>
      <c r="P164" s="18"/>
      <c r="Q164" s="18"/>
      <c r="R164" s="18"/>
      <c r="S164" s="18"/>
      <c r="T164" s="18"/>
      <c r="U164" s="18"/>
      <c r="V164" s="18"/>
      <c r="W164" s="18"/>
      <c r="X164" s="18"/>
      <c r="Y164" s="18"/>
      <c r="Z164" s="18"/>
    </row>
    <row r="165" spans="1:26" ht="14.25" customHeight="1">
      <c r="A165" s="17"/>
      <c r="B165" s="17"/>
      <c r="C165" s="69"/>
      <c r="D165" s="158"/>
      <c r="E165" s="69"/>
      <c r="F165" s="69"/>
      <c r="G165" s="69"/>
      <c r="H165" s="69"/>
      <c r="I165" s="69"/>
      <c r="J165" s="69"/>
      <c r="K165" s="69"/>
      <c r="L165" s="69"/>
      <c r="M165" s="69"/>
      <c r="N165" s="18"/>
      <c r="O165" s="18"/>
      <c r="P165" s="18"/>
      <c r="Q165" s="18"/>
      <c r="R165" s="18"/>
      <c r="S165" s="18"/>
      <c r="T165" s="18"/>
      <c r="U165" s="18"/>
      <c r="V165" s="18"/>
      <c r="W165" s="18"/>
      <c r="X165" s="18"/>
      <c r="Y165" s="18"/>
      <c r="Z165" s="18"/>
    </row>
    <row r="166" spans="1:26" ht="14.25" customHeight="1">
      <c r="A166" s="17"/>
      <c r="B166" s="17"/>
      <c r="C166" s="69"/>
      <c r="D166" s="158"/>
      <c r="E166" s="69"/>
      <c r="F166" s="69"/>
      <c r="G166" s="69"/>
      <c r="H166" s="69"/>
      <c r="I166" s="69"/>
      <c r="J166" s="69"/>
      <c r="K166" s="69"/>
      <c r="L166" s="69"/>
      <c r="M166" s="69"/>
      <c r="N166" s="18"/>
      <c r="O166" s="18"/>
      <c r="P166" s="18"/>
      <c r="Q166" s="18"/>
      <c r="R166" s="18"/>
      <c r="S166" s="18"/>
      <c r="T166" s="18"/>
      <c r="U166" s="18"/>
      <c r="V166" s="18"/>
      <c r="W166" s="18"/>
      <c r="X166" s="18"/>
      <c r="Y166" s="18"/>
      <c r="Z166" s="18"/>
    </row>
    <row r="167" spans="1:26" ht="14.25" customHeight="1">
      <c r="A167" s="17"/>
      <c r="B167" s="17"/>
      <c r="C167" s="69"/>
      <c r="D167" s="158"/>
      <c r="E167" s="69"/>
      <c r="F167" s="69"/>
      <c r="G167" s="69"/>
      <c r="H167" s="69"/>
      <c r="I167" s="69"/>
      <c r="J167" s="69"/>
      <c r="K167" s="69"/>
      <c r="L167" s="69"/>
      <c r="M167" s="69"/>
      <c r="N167" s="18"/>
      <c r="O167" s="18"/>
      <c r="P167" s="18"/>
      <c r="Q167" s="18"/>
      <c r="R167" s="18"/>
      <c r="S167" s="18"/>
      <c r="T167" s="18"/>
      <c r="U167" s="18"/>
      <c r="V167" s="18"/>
      <c r="W167" s="18"/>
      <c r="X167" s="18"/>
      <c r="Y167" s="18"/>
      <c r="Z167" s="18"/>
    </row>
    <row r="168" spans="1:26" ht="14.25" customHeight="1">
      <c r="A168" s="17"/>
      <c r="B168" s="17"/>
      <c r="C168" s="69"/>
      <c r="D168" s="158"/>
      <c r="E168" s="69"/>
      <c r="F168" s="69"/>
      <c r="G168" s="69"/>
      <c r="H168" s="69"/>
      <c r="I168" s="69"/>
      <c r="J168" s="69"/>
      <c r="K168" s="69"/>
      <c r="L168" s="69"/>
      <c r="M168" s="69"/>
      <c r="N168" s="18"/>
      <c r="O168" s="18"/>
      <c r="P168" s="18"/>
      <c r="Q168" s="18"/>
      <c r="R168" s="18"/>
      <c r="S168" s="18"/>
      <c r="T168" s="18"/>
      <c r="U168" s="18"/>
      <c r="V168" s="18"/>
      <c r="W168" s="18"/>
      <c r="X168" s="18"/>
      <c r="Y168" s="18"/>
      <c r="Z168" s="18"/>
    </row>
    <row r="169" spans="1:26" ht="14.25" customHeight="1">
      <c r="A169" s="17"/>
      <c r="B169" s="17"/>
      <c r="C169" s="69"/>
      <c r="D169" s="158"/>
      <c r="E169" s="69"/>
      <c r="F169" s="69"/>
      <c r="G169" s="69"/>
      <c r="H169" s="69"/>
      <c r="I169" s="69"/>
      <c r="J169" s="69"/>
      <c r="K169" s="69"/>
      <c r="L169" s="69"/>
      <c r="M169" s="69"/>
      <c r="N169" s="18"/>
      <c r="O169" s="18"/>
      <c r="P169" s="18"/>
      <c r="Q169" s="18"/>
      <c r="R169" s="18"/>
      <c r="S169" s="18"/>
      <c r="T169" s="18"/>
      <c r="U169" s="18"/>
      <c r="V169" s="18"/>
      <c r="W169" s="18"/>
      <c r="X169" s="18"/>
      <c r="Y169" s="18"/>
      <c r="Z169" s="18"/>
    </row>
    <row r="170" spans="1:26" ht="14.25" customHeight="1">
      <c r="A170" s="17"/>
      <c r="B170" s="17"/>
      <c r="C170" s="69"/>
      <c r="D170" s="158"/>
      <c r="E170" s="69"/>
      <c r="F170" s="69"/>
      <c r="G170" s="69"/>
      <c r="H170" s="69"/>
      <c r="I170" s="69"/>
      <c r="J170" s="69"/>
      <c r="K170" s="69"/>
      <c r="L170" s="69"/>
      <c r="M170" s="69"/>
      <c r="N170" s="18"/>
      <c r="O170" s="18"/>
      <c r="P170" s="18"/>
      <c r="Q170" s="18"/>
      <c r="R170" s="18"/>
      <c r="S170" s="18"/>
      <c r="T170" s="18"/>
      <c r="U170" s="18"/>
      <c r="V170" s="18"/>
      <c r="W170" s="18"/>
      <c r="X170" s="18"/>
      <c r="Y170" s="18"/>
      <c r="Z170" s="18"/>
    </row>
    <row r="171" spans="1:26" ht="14.25" customHeight="1">
      <c r="A171" s="17"/>
      <c r="B171" s="17"/>
      <c r="C171" s="69"/>
      <c r="D171" s="158"/>
      <c r="E171" s="69"/>
      <c r="F171" s="69"/>
      <c r="G171" s="69"/>
      <c r="H171" s="69"/>
      <c r="I171" s="69"/>
      <c r="J171" s="69"/>
      <c r="K171" s="69"/>
      <c r="L171" s="69"/>
      <c r="M171" s="69"/>
      <c r="N171" s="18"/>
      <c r="O171" s="18"/>
      <c r="P171" s="18"/>
      <c r="Q171" s="18"/>
      <c r="R171" s="18"/>
      <c r="S171" s="18"/>
      <c r="T171" s="18"/>
      <c r="U171" s="18"/>
      <c r="V171" s="18"/>
      <c r="W171" s="18"/>
      <c r="X171" s="18"/>
      <c r="Y171" s="18"/>
      <c r="Z171" s="18"/>
    </row>
    <row r="172" spans="1:26" ht="14.25" customHeight="1">
      <c r="A172" s="17"/>
      <c r="B172" s="17"/>
      <c r="C172" s="69"/>
      <c r="D172" s="158"/>
      <c r="E172" s="69"/>
      <c r="F172" s="69"/>
      <c r="G172" s="69"/>
      <c r="H172" s="69"/>
      <c r="I172" s="69"/>
      <c r="J172" s="69"/>
      <c r="K172" s="69"/>
      <c r="L172" s="69"/>
      <c r="M172" s="69"/>
      <c r="N172" s="18"/>
      <c r="O172" s="18"/>
      <c r="P172" s="18"/>
      <c r="Q172" s="18"/>
      <c r="R172" s="18"/>
      <c r="S172" s="18"/>
      <c r="T172" s="18"/>
      <c r="U172" s="18"/>
      <c r="V172" s="18"/>
      <c r="W172" s="18"/>
      <c r="X172" s="18"/>
      <c r="Y172" s="18"/>
      <c r="Z172" s="18"/>
    </row>
    <row r="173" spans="1:26" ht="14.25" customHeight="1">
      <c r="A173" s="17"/>
      <c r="B173" s="17"/>
      <c r="C173" s="69"/>
      <c r="D173" s="158"/>
      <c r="E173" s="69"/>
      <c r="F173" s="69"/>
      <c r="G173" s="69"/>
      <c r="H173" s="69"/>
      <c r="I173" s="69"/>
      <c r="J173" s="69"/>
      <c r="K173" s="69"/>
      <c r="L173" s="69"/>
      <c r="M173" s="69"/>
      <c r="N173" s="18"/>
      <c r="O173" s="18"/>
      <c r="P173" s="18"/>
      <c r="Q173" s="18"/>
      <c r="R173" s="18"/>
      <c r="S173" s="18"/>
      <c r="T173" s="18"/>
      <c r="U173" s="18"/>
      <c r="V173" s="18"/>
      <c r="W173" s="18"/>
      <c r="X173" s="18"/>
      <c r="Y173" s="18"/>
      <c r="Z173" s="18"/>
    </row>
    <row r="174" spans="1:26" ht="14.25" customHeight="1">
      <c r="A174" s="17"/>
      <c r="B174" s="17"/>
      <c r="C174" s="69"/>
      <c r="D174" s="158"/>
      <c r="E174" s="69"/>
      <c r="F174" s="69"/>
      <c r="G174" s="69"/>
      <c r="H174" s="69"/>
      <c r="I174" s="69"/>
      <c r="J174" s="69"/>
      <c r="K174" s="69"/>
      <c r="L174" s="69"/>
      <c r="M174" s="69"/>
      <c r="N174" s="18"/>
      <c r="O174" s="18"/>
      <c r="P174" s="18"/>
      <c r="Q174" s="18"/>
      <c r="R174" s="18"/>
      <c r="S174" s="18"/>
      <c r="T174" s="18"/>
      <c r="U174" s="18"/>
      <c r="V174" s="18"/>
      <c r="W174" s="18"/>
      <c r="X174" s="18"/>
      <c r="Y174" s="18"/>
      <c r="Z174" s="18"/>
    </row>
    <row r="175" spans="1:26" ht="14.25" customHeight="1">
      <c r="A175" s="17"/>
      <c r="B175" s="17"/>
      <c r="C175" s="69"/>
      <c r="D175" s="158"/>
      <c r="E175" s="69"/>
      <c r="F175" s="69"/>
      <c r="G175" s="69"/>
      <c r="H175" s="69"/>
      <c r="I175" s="69"/>
      <c r="J175" s="69"/>
      <c r="K175" s="69"/>
      <c r="L175" s="69"/>
      <c r="M175" s="69"/>
      <c r="N175" s="18"/>
      <c r="O175" s="18"/>
      <c r="P175" s="18"/>
      <c r="Q175" s="18"/>
      <c r="R175" s="18"/>
      <c r="S175" s="18"/>
      <c r="T175" s="18"/>
      <c r="U175" s="18"/>
      <c r="V175" s="18"/>
      <c r="W175" s="18"/>
      <c r="X175" s="18"/>
      <c r="Y175" s="18"/>
      <c r="Z175" s="18"/>
    </row>
    <row r="176" spans="1:26" ht="14.25" customHeight="1">
      <c r="A176" s="17"/>
      <c r="B176" s="17"/>
      <c r="C176" s="69"/>
      <c r="D176" s="158"/>
      <c r="E176" s="69"/>
      <c r="F176" s="69"/>
      <c r="G176" s="69"/>
      <c r="H176" s="69"/>
      <c r="I176" s="69"/>
      <c r="J176" s="69"/>
      <c r="K176" s="69"/>
      <c r="L176" s="69"/>
      <c r="M176" s="69"/>
      <c r="N176" s="18"/>
      <c r="O176" s="18"/>
      <c r="P176" s="18"/>
      <c r="Q176" s="18"/>
      <c r="R176" s="18"/>
      <c r="S176" s="18"/>
      <c r="T176" s="18"/>
      <c r="U176" s="18"/>
      <c r="V176" s="18"/>
      <c r="W176" s="18"/>
      <c r="X176" s="18"/>
      <c r="Y176" s="18"/>
      <c r="Z176" s="18"/>
    </row>
    <row r="177" spans="1:26" ht="14.25" customHeight="1">
      <c r="A177" s="17"/>
      <c r="B177" s="17"/>
      <c r="C177" s="69"/>
      <c r="D177" s="158"/>
      <c r="E177" s="69"/>
      <c r="F177" s="69"/>
      <c r="G177" s="69"/>
      <c r="H177" s="69"/>
      <c r="I177" s="69"/>
      <c r="J177" s="69"/>
      <c r="K177" s="69"/>
      <c r="L177" s="69"/>
      <c r="M177" s="69"/>
      <c r="N177" s="18"/>
      <c r="O177" s="18"/>
      <c r="P177" s="18"/>
      <c r="Q177" s="18"/>
      <c r="R177" s="18"/>
      <c r="S177" s="18"/>
      <c r="T177" s="18"/>
      <c r="U177" s="18"/>
      <c r="V177" s="18"/>
      <c r="W177" s="18"/>
      <c r="X177" s="18"/>
      <c r="Y177" s="18"/>
      <c r="Z177" s="18"/>
    </row>
    <row r="178" spans="1:26" ht="14.25" customHeight="1">
      <c r="A178" s="17"/>
      <c r="B178" s="17"/>
      <c r="C178" s="69"/>
      <c r="D178" s="158"/>
      <c r="E178" s="69"/>
      <c r="F178" s="69"/>
      <c r="G178" s="69"/>
      <c r="H178" s="69"/>
      <c r="I178" s="69"/>
      <c r="J178" s="69"/>
      <c r="K178" s="69"/>
      <c r="L178" s="69"/>
      <c r="M178" s="69"/>
      <c r="N178" s="18"/>
      <c r="O178" s="18"/>
      <c r="P178" s="18"/>
      <c r="Q178" s="18"/>
      <c r="R178" s="18"/>
      <c r="S178" s="18"/>
      <c r="T178" s="18"/>
      <c r="U178" s="18"/>
      <c r="V178" s="18"/>
      <c r="W178" s="18"/>
      <c r="X178" s="18"/>
      <c r="Y178" s="18"/>
      <c r="Z178" s="18"/>
    </row>
    <row r="179" spans="1:26" ht="14.25" customHeight="1">
      <c r="A179" s="17"/>
      <c r="B179" s="17"/>
      <c r="C179" s="69"/>
      <c r="D179" s="158"/>
      <c r="E179" s="69"/>
      <c r="F179" s="69"/>
      <c r="G179" s="69"/>
      <c r="H179" s="69"/>
      <c r="I179" s="69"/>
      <c r="J179" s="69"/>
      <c r="K179" s="69"/>
      <c r="L179" s="69"/>
      <c r="M179" s="69"/>
      <c r="N179" s="18"/>
      <c r="O179" s="18"/>
      <c r="P179" s="18"/>
      <c r="Q179" s="18"/>
      <c r="R179" s="18"/>
      <c r="S179" s="18"/>
      <c r="T179" s="18"/>
      <c r="U179" s="18"/>
      <c r="V179" s="18"/>
      <c r="W179" s="18"/>
      <c r="X179" s="18"/>
      <c r="Y179" s="18"/>
      <c r="Z179" s="18"/>
    </row>
    <row r="180" spans="1:26" ht="14.25" customHeight="1">
      <c r="A180" s="17"/>
      <c r="B180" s="17"/>
      <c r="C180" s="69"/>
      <c r="D180" s="158"/>
      <c r="E180" s="69"/>
      <c r="F180" s="69"/>
      <c r="G180" s="69"/>
      <c r="H180" s="69"/>
      <c r="I180" s="69"/>
      <c r="J180" s="69"/>
      <c r="K180" s="69"/>
      <c r="L180" s="69"/>
      <c r="M180" s="69"/>
      <c r="N180" s="18"/>
      <c r="O180" s="18"/>
      <c r="P180" s="18"/>
      <c r="Q180" s="18"/>
      <c r="R180" s="18"/>
      <c r="S180" s="18"/>
      <c r="T180" s="18"/>
      <c r="U180" s="18"/>
      <c r="V180" s="18"/>
      <c r="W180" s="18"/>
      <c r="X180" s="18"/>
      <c r="Y180" s="18"/>
      <c r="Z180" s="18"/>
    </row>
    <row r="181" spans="1:26" ht="14.25" customHeight="1">
      <c r="A181" s="17"/>
      <c r="B181" s="17"/>
      <c r="C181" s="69"/>
      <c r="D181" s="158"/>
      <c r="E181" s="69"/>
      <c r="F181" s="69"/>
      <c r="G181" s="69"/>
      <c r="H181" s="69"/>
      <c r="I181" s="69"/>
      <c r="J181" s="69"/>
      <c r="K181" s="69"/>
      <c r="L181" s="69"/>
      <c r="M181" s="69"/>
      <c r="N181" s="18"/>
      <c r="O181" s="18"/>
      <c r="P181" s="18"/>
      <c r="Q181" s="18"/>
      <c r="R181" s="18"/>
      <c r="S181" s="18"/>
      <c r="T181" s="18"/>
      <c r="U181" s="18"/>
      <c r="V181" s="18"/>
      <c r="W181" s="18"/>
      <c r="X181" s="18"/>
      <c r="Y181" s="18"/>
      <c r="Z181" s="18"/>
    </row>
    <row r="182" spans="1:26" ht="14.25" customHeight="1">
      <c r="A182" s="17"/>
      <c r="B182" s="17"/>
      <c r="C182" s="69"/>
      <c r="D182" s="158"/>
      <c r="E182" s="69"/>
      <c r="F182" s="69"/>
      <c r="G182" s="69"/>
      <c r="H182" s="69"/>
      <c r="I182" s="69"/>
      <c r="J182" s="69"/>
      <c r="K182" s="69"/>
      <c r="L182" s="69"/>
      <c r="M182" s="69"/>
      <c r="N182" s="18"/>
      <c r="O182" s="18"/>
      <c r="P182" s="18"/>
      <c r="Q182" s="18"/>
      <c r="R182" s="18"/>
      <c r="S182" s="18"/>
      <c r="T182" s="18"/>
      <c r="U182" s="18"/>
      <c r="V182" s="18"/>
      <c r="W182" s="18"/>
      <c r="X182" s="18"/>
      <c r="Y182" s="18"/>
      <c r="Z182" s="18"/>
    </row>
    <row r="183" spans="1:26" ht="14.25" customHeight="1">
      <c r="A183" s="17"/>
      <c r="B183" s="17"/>
      <c r="C183" s="69"/>
      <c r="D183" s="158"/>
      <c r="E183" s="69"/>
      <c r="F183" s="69"/>
      <c r="G183" s="69"/>
      <c r="H183" s="69"/>
      <c r="I183" s="69"/>
      <c r="J183" s="69"/>
      <c r="K183" s="69"/>
      <c r="L183" s="69"/>
      <c r="M183" s="69"/>
      <c r="N183" s="18"/>
      <c r="O183" s="18"/>
      <c r="P183" s="18"/>
      <c r="Q183" s="18"/>
      <c r="R183" s="18"/>
      <c r="S183" s="18"/>
      <c r="T183" s="18"/>
      <c r="U183" s="18"/>
      <c r="V183" s="18"/>
      <c r="W183" s="18"/>
      <c r="X183" s="18"/>
      <c r="Y183" s="18"/>
      <c r="Z183" s="18"/>
    </row>
    <row r="184" spans="1:26" ht="14.25" customHeight="1">
      <c r="A184" s="17"/>
      <c r="B184" s="17"/>
      <c r="C184" s="69"/>
      <c r="D184" s="158"/>
      <c r="E184" s="69"/>
      <c r="F184" s="69"/>
      <c r="G184" s="69"/>
      <c r="H184" s="69"/>
      <c r="I184" s="69"/>
      <c r="J184" s="69"/>
      <c r="K184" s="69"/>
      <c r="L184" s="69"/>
      <c r="M184" s="69"/>
      <c r="N184" s="18"/>
      <c r="O184" s="18"/>
      <c r="P184" s="18"/>
      <c r="Q184" s="18"/>
      <c r="R184" s="18"/>
      <c r="S184" s="18"/>
      <c r="T184" s="18"/>
      <c r="U184" s="18"/>
      <c r="V184" s="18"/>
      <c r="W184" s="18"/>
      <c r="X184" s="18"/>
      <c r="Y184" s="18"/>
      <c r="Z184" s="18"/>
    </row>
    <row r="185" spans="1:26" ht="14.25" customHeight="1">
      <c r="A185" s="17"/>
      <c r="B185" s="17"/>
      <c r="C185" s="69"/>
      <c r="D185" s="158"/>
      <c r="E185" s="69"/>
      <c r="F185" s="69"/>
      <c r="G185" s="69"/>
      <c r="H185" s="69"/>
      <c r="I185" s="69"/>
      <c r="J185" s="69"/>
      <c r="K185" s="69"/>
      <c r="L185" s="69"/>
      <c r="M185" s="69"/>
      <c r="N185" s="18"/>
      <c r="O185" s="18"/>
      <c r="P185" s="18"/>
      <c r="Q185" s="18"/>
      <c r="R185" s="18"/>
      <c r="S185" s="18"/>
      <c r="T185" s="18"/>
      <c r="U185" s="18"/>
      <c r="V185" s="18"/>
      <c r="W185" s="18"/>
      <c r="X185" s="18"/>
      <c r="Y185" s="18"/>
      <c r="Z185" s="18"/>
    </row>
    <row r="186" spans="1:26" ht="14.25" customHeight="1">
      <c r="A186" s="17"/>
      <c r="B186" s="17"/>
      <c r="C186" s="69"/>
      <c r="D186" s="158"/>
      <c r="E186" s="69"/>
      <c r="F186" s="69"/>
      <c r="G186" s="69"/>
      <c r="H186" s="69"/>
      <c r="I186" s="69"/>
      <c r="J186" s="69"/>
      <c r="K186" s="69"/>
      <c r="L186" s="69"/>
      <c r="M186" s="69"/>
      <c r="N186" s="18"/>
      <c r="O186" s="18"/>
      <c r="P186" s="18"/>
      <c r="Q186" s="18"/>
      <c r="R186" s="18"/>
      <c r="S186" s="18"/>
      <c r="T186" s="18"/>
      <c r="U186" s="18"/>
      <c r="V186" s="18"/>
      <c r="W186" s="18"/>
      <c r="X186" s="18"/>
      <c r="Y186" s="18"/>
      <c r="Z186" s="18"/>
    </row>
    <row r="187" spans="1:26" ht="14.25" customHeight="1">
      <c r="A187" s="17"/>
      <c r="B187" s="17"/>
      <c r="C187" s="69"/>
      <c r="D187" s="158"/>
      <c r="E187" s="69"/>
      <c r="F187" s="69"/>
      <c r="G187" s="69"/>
      <c r="H187" s="69"/>
      <c r="I187" s="69"/>
      <c r="J187" s="69"/>
      <c r="K187" s="69"/>
      <c r="L187" s="69"/>
      <c r="M187" s="69"/>
      <c r="N187" s="18"/>
      <c r="O187" s="18"/>
      <c r="P187" s="18"/>
      <c r="Q187" s="18"/>
      <c r="R187" s="18"/>
      <c r="S187" s="18"/>
      <c r="T187" s="18"/>
      <c r="U187" s="18"/>
      <c r="V187" s="18"/>
      <c r="W187" s="18"/>
      <c r="X187" s="18"/>
      <c r="Y187" s="18"/>
      <c r="Z187" s="18"/>
    </row>
    <row r="188" spans="1:26" ht="14.25" customHeight="1">
      <c r="A188" s="17"/>
      <c r="B188" s="17"/>
      <c r="C188" s="69"/>
      <c r="D188" s="158"/>
      <c r="E188" s="69"/>
      <c r="F188" s="69"/>
      <c r="G188" s="69"/>
      <c r="H188" s="69"/>
      <c r="I188" s="69"/>
      <c r="J188" s="69"/>
      <c r="K188" s="69"/>
      <c r="L188" s="69"/>
      <c r="M188" s="69"/>
      <c r="N188" s="18"/>
      <c r="O188" s="18"/>
      <c r="P188" s="18"/>
      <c r="Q188" s="18"/>
      <c r="R188" s="18"/>
      <c r="S188" s="18"/>
      <c r="T188" s="18"/>
      <c r="U188" s="18"/>
      <c r="V188" s="18"/>
      <c r="W188" s="18"/>
      <c r="X188" s="18"/>
      <c r="Y188" s="18"/>
      <c r="Z188" s="18"/>
    </row>
    <row r="189" spans="1:26" ht="14.25" customHeight="1">
      <c r="A189" s="17"/>
      <c r="B189" s="17"/>
      <c r="C189" s="69"/>
      <c r="D189" s="158"/>
      <c r="E189" s="69"/>
      <c r="F189" s="69"/>
      <c r="G189" s="69"/>
      <c r="H189" s="69"/>
      <c r="I189" s="69"/>
      <c r="J189" s="69"/>
      <c r="K189" s="69"/>
      <c r="L189" s="69"/>
      <c r="M189" s="69"/>
      <c r="N189" s="18"/>
      <c r="O189" s="18"/>
      <c r="P189" s="18"/>
      <c r="Q189" s="18"/>
      <c r="R189" s="18"/>
      <c r="S189" s="18"/>
      <c r="T189" s="18"/>
      <c r="U189" s="18"/>
      <c r="V189" s="18"/>
      <c r="W189" s="18"/>
      <c r="X189" s="18"/>
      <c r="Y189" s="18"/>
      <c r="Z189" s="18"/>
    </row>
    <row r="190" spans="1:26" ht="14.25" customHeight="1">
      <c r="A190" s="17"/>
      <c r="B190" s="17"/>
      <c r="C190" s="69"/>
      <c r="D190" s="158"/>
      <c r="E190" s="69"/>
      <c r="F190" s="69"/>
      <c r="G190" s="69"/>
      <c r="H190" s="69"/>
      <c r="I190" s="69"/>
      <c r="J190" s="69"/>
      <c r="K190" s="69"/>
      <c r="L190" s="69"/>
      <c r="M190" s="69"/>
      <c r="N190" s="18"/>
      <c r="O190" s="18"/>
      <c r="P190" s="18"/>
      <c r="Q190" s="18"/>
      <c r="R190" s="18"/>
      <c r="S190" s="18"/>
      <c r="T190" s="18"/>
      <c r="U190" s="18"/>
      <c r="V190" s="18"/>
      <c r="W190" s="18"/>
      <c r="X190" s="18"/>
      <c r="Y190" s="18"/>
      <c r="Z190" s="18"/>
    </row>
    <row r="191" spans="1:26" ht="14.25" customHeight="1">
      <c r="A191" s="17"/>
      <c r="B191" s="17"/>
      <c r="C191" s="69"/>
      <c r="D191" s="158"/>
      <c r="E191" s="69"/>
      <c r="F191" s="69"/>
      <c r="G191" s="69"/>
      <c r="H191" s="69"/>
      <c r="I191" s="69"/>
      <c r="J191" s="69"/>
      <c r="K191" s="69"/>
      <c r="L191" s="69"/>
      <c r="M191" s="69"/>
      <c r="N191" s="18"/>
      <c r="O191" s="18"/>
      <c r="P191" s="18"/>
      <c r="Q191" s="18"/>
      <c r="R191" s="18"/>
      <c r="S191" s="18"/>
      <c r="T191" s="18"/>
      <c r="U191" s="18"/>
      <c r="V191" s="18"/>
      <c r="W191" s="18"/>
      <c r="X191" s="18"/>
      <c r="Y191" s="18"/>
      <c r="Z191" s="18"/>
    </row>
    <row r="192" spans="1:26" ht="14.25" customHeight="1">
      <c r="A192" s="17"/>
      <c r="B192" s="17"/>
      <c r="C192" s="69"/>
      <c r="D192" s="158"/>
      <c r="E192" s="69"/>
      <c r="F192" s="69"/>
      <c r="G192" s="69"/>
      <c r="H192" s="69"/>
      <c r="I192" s="69"/>
      <c r="J192" s="69"/>
      <c r="K192" s="69"/>
      <c r="L192" s="69"/>
      <c r="M192" s="69"/>
      <c r="N192" s="18"/>
      <c r="O192" s="18"/>
      <c r="P192" s="18"/>
      <c r="Q192" s="18"/>
      <c r="R192" s="18"/>
      <c r="S192" s="18"/>
      <c r="T192" s="18"/>
      <c r="U192" s="18"/>
      <c r="V192" s="18"/>
      <c r="W192" s="18"/>
      <c r="X192" s="18"/>
      <c r="Y192" s="18"/>
      <c r="Z192" s="18"/>
    </row>
    <row r="193" spans="1:26" ht="14.25" customHeight="1">
      <c r="A193" s="17"/>
      <c r="B193" s="17"/>
      <c r="C193" s="69"/>
      <c r="D193" s="158"/>
      <c r="E193" s="69"/>
      <c r="F193" s="69"/>
      <c r="G193" s="69"/>
      <c r="H193" s="69"/>
      <c r="I193" s="69"/>
      <c r="J193" s="69"/>
      <c r="K193" s="69"/>
      <c r="L193" s="69"/>
      <c r="M193" s="69"/>
      <c r="N193" s="18"/>
      <c r="O193" s="18"/>
      <c r="P193" s="18"/>
      <c r="Q193" s="18"/>
      <c r="R193" s="18"/>
      <c r="S193" s="18"/>
      <c r="T193" s="18"/>
      <c r="U193" s="18"/>
      <c r="V193" s="18"/>
      <c r="W193" s="18"/>
      <c r="X193" s="18"/>
      <c r="Y193" s="18"/>
      <c r="Z193" s="18"/>
    </row>
    <row r="194" spans="1:26" ht="14.25" customHeight="1">
      <c r="A194" s="17"/>
      <c r="B194" s="17"/>
      <c r="C194" s="69"/>
      <c r="D194" s="158"/>
      <c r="E194" s="69"/>
      <c r="F194" s="69"/>
      <c r="G194" s="69"/>
      <c r="H194" s="69"/>
      <c r="I194" s="69"/>
      <c r="J194" s="69"/>
      <c r="K194" s="69"/>
      <c r="L194" s="69"/>
      <c r="M194" s="69"/>
      <c r="N194" s="18"/>
      <c r="O194" s="18"/>
      <c r="P194" s="18"/>
      <c r="Q194" s="18"/>
      <c r="R194" s="18"/>
      <c r="S194" s="18"/>
      <c r="T194" s="18"/>
      <c r="U194" s="18"/>
      <c r="V194" s="18"/>
      <c r="W194" s="18"/>
      <c r="X194" s="18"/>
      <c r="Y194" s="18"/>
      <c r="Z194" s="18"/>
    </row>
    <row r="195" spans="1:26" ht="14.25" customHeight="1">
      <c r="A195" s="17"/>
      <c r="B195" s="17"/>
      <c r="C195" s="69"/>
      <c r="D195" s="158"/>
      <c r="E195" s="69"/>
      <c r="F195" s="69"/>
      <c r="G195" s="69"/>
      <c r="H195" s="69"/>
      <c r="I195" s="69"/>
      <c r="J195" s="69"/>
      <c r="K195" s="69"/>
      <c r="L195" s="69"/>
      <c r="M195" s="69"/>
      <c r="N195" s="18"/>
      <c r="O195" s="18"/>
      <c r="P195" s="18"/>
      <c r="Q195" s="18"/>
      <c r="R195" s="18"/>
      <c r="S195" s="18"/>
      <c r="T195" s="18"/>
      <c r="U195" s="18"/>
      <c r="V195" s="18"/>
      <c r="W195" s="18"/>
      <c r="X195" s="18"/>
      <c r="Y195" s="18"/>
      <c r="Z195" s="18"/>
    </row>
    <row r="196" spans="1:26" ht="14.25" customHeight="1">
      <c r="A196" s="17"/>
      <c r="B196" s="17"/>
      <c r="C196" s="69"/>
      <c r="D196" s="158"/>
      <c r="E196" s="69"/>
      <c r="F196" s="69"/>
      <c r="G196" s="69"/>
      <c r="H196" s="69"/>
      <c r="I196" s="69"/>
      <c r="J196" s="69"/>
      <c r="K196" s="69"/>
      <c r="L196" s="69"/>
      <c r="M196" s="69"/>
      <c r="N196" s="18"/>
      <c r="O196" s="18"/>
      <c r="P196" s="18"/>
      <c r="Q196" s="18"/>
      <c r="R196" s="18"/>
      <c r="S196" s="18"/>
      <c r="T196" s="18"/>
      <c r="U196" s="18"/>
      <c r="V196" s="18"/>
      <c r="W196" s="18"/>
      <c r="X196" s="18"/>
      <c r="Y196" s="18"/>
      <c r="Z196" s="18"/>
    </row>
    <row r="197" spans="1:26" ht="14.25" customHeight="1">
      <c r="A197" s="17"/>
      <c r="B197" s="17"/>
      <c r="C197" s="69"/>
      <c r="D197" s="158"/>
      <c r="E197" s="69"/>
      <c r="F197" s="69"/>
      <c r="G197" s="69"/>
      <c r="H197" s="69"/>
      <c r="I197" s="69"/>
      <c r="J197" s="69"/>
      <c r="K197" s="69"/>
      <c r="L197" s="69"/>
      <c r="M197" s="69"/>
      <c r="N197" s="18"/>
      <c r="O197" s="18"/>
      <c r="P197" s="18"/>
      <c r="Q197" s="18"/>
      <c r="R197" s="18"/>
      <c r="S197" s="18"/>
      <c r="T197" s="18"/>
      <c r="U197" s="18"/>
      <c r="V197" s="18"/>
      <c r="W197" s="18"/>
      <c r="X197" s="18"/>
      <c r="Y197" s="18"/>
      <c r="Z197" s="18"/>
    </row>
    <row r="198" spans="1:26" ht="14.25" customHeight="1">
      <c r="A198" s="17"/>
      <c r="B198" s="17"/>
      <c r="C198" s="69"/>
      <c r="D198" s="158"/>
      <c r="E198" s="69"/>
      <c r="F198" s="69"/>
      <c r="G198" s="69"/>
      <c r="H198" s="69"/>
      <c r="I198" s="69"/>
      <c r="J198" s="69"/>
      <c r="K198" s="69"/>
      <c r="L198" s="69"/>
      <c r="M198" s="69"/>
      <c r="N198" s="18"/>
      <c r="O198" s="18"/>
      <c r="P198" s="18"/>
      <c r="Q198" s="18"/>
      <c r="R198" s="18"/>
      <c r="S198" s="18"/>
      <c r="T198" s="18"/>
      <c r="U198" s="18"/>
      <c r="V198" s="18"/>
      <c r="W198" s="18"/>
      <c r="X198" s="18"/>
      <c r="Y198" s="18"/>
      <c r="Z198" s="18"/>
    </row>
    <row r="199" spans="1:26" ht="14.25" customHeight="1">
      <c r="A199" s="17"/>
      <c r="B199" s="17"/>
      <c r="C199" s="69"/>
      <c r="D199" s="158"/>
      <c r="E199" s="69"/>
      <c r="F199" s="69"/>
      <c r="G199" s="69"/>
      <c r="H199" s="69"/>
      <c r="I199" s="69"/>
      <c r="J199" s="69"/>
      <c r="K199" s="69"/>
      <c r="L199" s="69"/>
      <c r="M199" s="69"/>
      <c r="N199" s="18"/>
      <c r="O199" s="18"/>
      <c r="P199" s="18"/>
      <c r="Q199" s="18"/>
      <c r="R199" s="18"/>
      <c r="S199" s="18"/>
      <c r="T199" s="18"/>
      <c r="U199" s="18"/>
      <c r="V199" s="18"/>
      <c r="W199" s="18"/>
      <c r="X199" s="18"/>
      <c r="Y199" s="18"/>
      <c r="Z199" s="18"/>
    </row>
    <row r="200" spans="1:26" ht="14.25" customHeight="1">
      <c r="A200" s="17"/>
      <c r="B200" s="17"/>
      <c r="C200" s="69"/>
      <c r="D200" s="158"/>
      <c r="E200" s="69"/>
      <c r="F200" s="69"/>
      <c r="G200" s="69"/>
      <c r="H200" s="69"/>
      <c r="I200" s="69"/>
      <c r="J200" s="69"/>
      <c r="K200" s="69"/>
      <c r="L200" s="69"/>
      <c r="M200" s="69"/>
      <c r="N200" s="18"/>
      <c r="O200" s="18"/>
      <c r="P200" s="18"/>
      <c r="Q200" s="18"/>
      <c r="R200" s="18"/>
      <c r="S200" s="18"/>
      <c r="T200" s="18"/>
      <c r="U200" s="18"/>
      <c r="V200" s="18"/>
      <c r="W200" s="18"/>
      <c r="X200" s="18"/>
      <c r="Y200" s="18"/>
      <c r="Z200" s="18"/>
    </row>
    <row r="201" spans="1:26" ht="14.25" customHeight="1">
      <c r="A201" s="17"/>
      <c r="B201" s="17"/>
      <c r="C201" s="69"/>
      <c r="D201" s="158"/>
      <c r="E201" s="69"/>
      <c r="F201" s="69"/>
      <c r="G201" s="69"/>
      <c r="H201" s="69"/>
      <c r="I201" s="69"/>
      <c r="J201" s="69"/>
      <c r="K201" s="69"/>
      <c r="L201" s="69"/>
      <c r="M201" s="69"/>
      <c r="N201" s="18"/>
      <c r="O201" s="18"/>
      <c r="P201" s="18"/>
      <c r="Q201" s="18"/>
      <c r="R201" s="18"/>
      <c r="S201" s="18"/>
      <c r="T201" s="18"/>
      <c r="U201" s="18"/>
      <c r="V201" s="18"/>
      <c r="W201" s="18"/>
      <c r="X201" s="18"/>
      <c r="Y201" s="18"/>
      <c r="Z201" s="18"/>
    </row>
    <row r="202" spans="1:26" ht="14.25" customHeight="1">
      <c r="A202" s="17"/>
      <c r="B202" s="17"/>
      <c r="C202" s="69"/>
      <c r="D202" s="158"/>
      <c r="E202" s="69"/>
      <c r="F202" s="69"/>
      <c r="G202" s="69"/>
      <c r="H202" s="69"/>
      <c r="I202" s="69"/>
      <c r="J202" s="69"/>
      <c r="K202" s="69"/>
      <c r="L202" s="69"/>
      <c r="M202" s="69"/>
      <c r="N202" s="18"/>
      <c r="O202" s="18"/>
      <c r="P202" s="18"/>
      <c r="Q202" s="18"/>
      <c r="R202" s="18"/>
      <c r="S202" s="18"/>
      <c r="T202" s="18"/>
      <c r="U202" s="18"/>
      <c r="V202" s="18"/>
      <c r="W202" s="18"/>
      <c r="X202" s="18"/>
      <c r="Y202" s="18"/>
      <c r="Z202" s="18"/>
    </row>
    <row r="203" spans="1:26" ht="14.25" customHeight="1">
      <c r="A203" s="17"/>
      <c r="B203" s="17"/>
      <c r="C203" s="69"/>
      <c r="D203" s="158"/>
      <c r="E203" s="69"/>
      <c r="F203" s="69"/>
      <c r="G203" s="69"/>
      <c r="H203" s="69"/>
      <c r="I203" s="69"/>
      <c r="J203" s="69"/>
      <c r="K203" s="69"/>
      <c r="L203" s="69"/>
      <c r="M203" s="69"/>
      <c r="N203" s="18"/>
      <c r="O203" s="18"/>
      <c r="P203" s="18"/>
      <c r="Q203" s="18"/>
      <c r="R203" s="18"/>
      <c r="S203" s="18"/>
      <c r="T203" s="18"/>
      <c r="U203" s="18"/>
      <c r="V203" s="18"/>
      <c r="W203" s="18"/>
      <c r="X203" s="18"/>
      <c r="Y203" s="18"/>
      <c r="Z203" s="18"/>
    </row>
    <row r="204" spans="1:26" ht="14.25" customHeight="1">
      <c r="A204" s="17"/>
      <c r="B204" s="17"/>
      <c r="C204" s="69"/>
      <c r="D204" s="158"/>
      <c r="E204" s="69"/>
      <c r="F204" s="69"/>
      <c r="G204" s="69"/>
      <c r="H204" s="69"/>
      <c r="I204" s="69"/>
      <c r="J204" s="69"/>
      <c r="K204" s="69"/>
      <c r="L204" s="69"/>
      <c r="M204" s="69"/>
      <c r="N204" s="18"/>
      <c r="O204" s="18"/>
      <c r="P204" s="18"/>
      <c r="Q204" s="18"/>
      <c r="R204" s="18"/>
      <c r="S204" s="18"/>
      <c r="T204" s="18"/>
      <c r="U204" s="18"/>
      <c r="V204" s="18"/>
      <c r="W204" s="18"/>
      <c r="X204" s="18"/>
      <c r="Y204" s="18"/>
      <c r="Z204" s="18"/>
    </row>
    <row r="205" spans="1:26" ht="14.25" customHeight="1">
      <c r="A205" s="17"/>
      <c r="B205" s="17"/>
      <c r="C205" s="69"/>
      <c r="D205" s="158"/>
      <c r="E205" s="69"/>
      <c r="F205" s="69"/>
      <c r="G205" s="69"/>
      <c r="H205" s="69"/>
      <c r="I205" s="69"/>
      <c r="J205" s="69"/>
      <c r="K205" s="69"/>
      <c r="L205" s="69"/>
      <c r="M205" s="69"/>
      <c r="N205" s="18"/>
      <c r="O205" s="18"/>
      <c r="P205" s="18"/>
      <c r="Q205" s="18"/>
      <c r="R205" s="18"/>
      <c r="S205" s="18"/>
      <c r="T205" s="18"/>
      <c r="U205" s="18"/>
      <c r="V205" s="18"/>
      <c r="W205" s="18"/>
      <c r="X205" s="18"/>
      <c r="Y205" s="18"/>
      <c r="Z205" s="18"/>
    </row>
    <row r="206" spans="1:26" ht="14.25" customHeight="1">
      <c r="A206" s="17"/>
      <c r="B206" s="17"/>
      <c r="C206" s="69"/>
      <c r="D206" s="158"/>
      <c r="E206" s="69"/>
      <c r="F206" s="69"/>
      <c r="G206" s="69"/>
      <c r="H206" s="69"/>
      <c r="I206" s="69"/>
      <c r="J206" s="69"/>
      <c r="K206" s="69"/>
      <c r="L206" s="69"/>
      <c r="M206" s="69"/>
      <c r="N206" s="18"/>
      <c r="O206" s="18"/>
      <c r="P206" s="18"/>
      <c r="Q206" s="18"/>
      <c r="R206" s="18"/>
      <c r="S206" s="18"/>
      <c r="T206" s="18"/>
      <c r="U206" s="18"/>
      <c r="V206" s="18"/>
      <c r="W206" s="18"/>
      <c r="X206" s="18"/>
      <c r="Y206" s="18"/>
      <c r="Z206" s="18"/>
    </row>
    <row r="207" spans="1:26" ht="14.25" customHeight="1">
      <c r="A207" s="17"/>
      <c r="B207" s="17"/>
      <c r="C207" s="69"/>
      <c r="D207" s="158"/>
      <c r="E207" s="69"/>
      <c r="F207" s="69"/>
      <c r="G207" s="69"/>
      <c r="H207" s="69"/>
      <c r="I207" s="69"/>
      <c r="J207" s="69"/>
      <c r="K207" s="69"/>
      <c r="L207" s="69"/>
      <c r="M207" s="69"/>
      <c r="N207" s="18"/>
      <c r="O207" s="18"/>
      <c r="P207" s="18"/>
      <c r="Q207" s="18"/>
      <c r="R207" s="18"/>
      <c r="S207" s="18"/>
      <c r="T207" s="18"/>
      <c r="U207" s="18"/>
      <c r="V207" s="18"/>
      <c r="W207" s="18"/>
      <c r="X207" s="18"/>
      <c r="Y207" s="18"/>
      <c r="Z207" s="18"/>
    </row>
    <row r="208" spans="1:26" ht="14.25" customHeight="1">
      <c r="A208" s="17"/>
      <c r="B208" s="17"/>
      <c r="C208" s="69"/>
      <c r="D208" s="158"/>
      <c r="E208" s="69"/>
      <c r="F208" s="69"/>
      <c r="G208" s="69"/>
      <c r="H208" s="69"/>
      <c r="I208" s="69"/>
      <c r="J208" s="69"/>
      <c r="K208" s="69"/>
      <c r="L208" s="69"/>
      <c r="M208" s="69"/>
      <c r="N208" s="18"/>
      <c r="O208" s="18"/>
      <c r="P208" s="18"/>
      <c r="Q208" s="18"/>
      <c r="R208" s="18"/>
      <c r="S208" s="18"/>
      <c r="T208" s="18"/>
      <c r="U208" s="18"/>
      <c r="V208" s="18"/>
      <c r="W208" s="18"/>
      <c r="X208" s="18"/>
      <c r="Y208" s="18"/>
      <c r="Z208" s="18"/>
    </row>
    <row r="209" spans="1:26" ht="14.25" customHeight="1">
      <c r="A209" s="17"/>
      <c r="B209" s="17"/>
      <c r="C209" s="69"/>
      <c r="D209" s="158"/>
      <c r="E209" s="69"/>
      <c r="F209" s="69"/>
      <c r="G209" s="69"/>
      <c r="H209" s="69"/>
      <c r="I209" s="69"/>
      <c r="J209" s="69"/>
      <c r="K209" s="69"/>
      <c r="L209" s="69"/>
      <c r="M209" s="69"/>
      <c r="N209" s="18"/>
      <c r="O209" s="18"/>
      <c r="P209" s="18"/>
      <c r="Q209" s="18"/>
      <c r="R209" s="18"/>
      <c r="S209" s="18"/>
      <c r="T209" s="18"/>
      <c r="U209" s="18"/>
      <c r="V209" s="18"/>
      <c r="W209" s="18"/>
      <c r="X209" s="18"/>
      <c r="Y209" s="18"/>
      <c r="Z209" s="18"/>
    </row>
    <row r="210" spans="1:26" ht="14.25" customHeight="1">
      <c r="A210" s="17"/>
      <c r="B210" s="17"/>
      <c r="C210" s="69"/>
      <c r="D210" s="158"/>
      <c r="E210" s="69"/>
      <c r="F210" s="69"/>
      <c r="G210" s="69"/>
      <c r="H210" s="69"/>
      <c r="I210" s="69"/>
      <c r="J210" s="69"/>
      <c r="K210" s="69"/>
      <c r="L210" s="69"/>
      <c r="M210" s="69"/>
      <c r="N210" s="18"/>
      <c r="O210" s="18"/>
      <c r="P210" s="18"/>
      <c r="Q210" s="18"/>
      <c r="R210" s="18"/>
      <c r="S210" s="18"/>
      <c r="T210" s="18"/>
      <c r="U210" s="18"/>
      <c r="V210" s="18"/>
      <c r="W210" s="18"/>
      <c r="X210" s="18"/>
      <c r="Y210" s="18"/>
      <c r="Z210" s="18"/>
    </row>
    <row r="211" spans="1:26" ht="14.25" customHeight="1">
      <c r="A211" s="17"/>
      <c r="B211" s="17"/>
      <c r="C211" s="69"/>
      <c r="D211" s="158"/>
      <c r="E211" s="69"/>
      <c r="F211" s="69"/>
      <c r="G211" s="69"/>
      <c r="H211" s="69"/>
      <c r="I211" s="69"/>
      <c r="J211" s="69"/>
      <c r="K211" s="69"/>
      <c r="L211" s="69"/>
      <c r="M211" s="69"/>
      <c r="N211" s="18"/>
      <c r="O211" s="18"/>
      <c r="P211" s="18"/>
      <c r="Q211" s="18"/>
      <c r="R211" s="18"/>
      <c r="S211" s="18"/>
      <c r="T211" s="18"/>
      <c r="U211" s="18"/>
      <c r="V211" s="18"/>
      <c r="W211" s="18"/>
      <c r="X211" s="18"/>
      <c r="Y211" s="18"/>
      <c r="Z211" s="18"/>
    </row>
    <row r="212" spans="1:26" ht="14.25" customHeight="1">
      <c r="A212" s="17"/>
      <c r="B212" s="17"/>
      <c r="C212" s="69"/>
      <c r="D212" s="158"/>
      <c r="E212" s="69"/>
      <c r="F212" s="69"/>
      <c r="G212" s="69"/>
      <c r="H212" s="69"/>
      <c r="I212" s="69"/>
      <c r="J212" s="69"/>
      <c r="K212" s="69"/>
      <c r="L212" s="69"/>
      <c r="M212" s="69"/>
      <c r="N212" s="18"/>
      <c r="O212" s="18"/>
      <c r="P212" s="18"/>
      <c r="Q212" s="18"/>
      <c r="R212" s="18"/>
      <c r="S212" s="18"/>
      <c r="T212" s="18"/>
      <c r="U212" s="18"/>
      <c r="V212" s="18"/>
      <c r="W212" s="18"/>
      <c r="X212" s="18"/>
      <c r="Y212" s="18"/>
      <c r="Z212" s="18"/>
    </row>
    <row r="213" spans="1:26" ht="14.25" customHeight="1">
      <c r="A213" s="17"/>
      <c r="B213" s="17"/>
      <c r="C213" s="69"/>
      <c r="D213" s="158"/>
      <c r="E213" s="69"/>
      <c r="F213" s="69"/>
      <c r="G213" s="69"/>
      <c r="H213" s="69"/>
      <c r="I213" s="69"/>
      <c r="J213" s="69"/>
      <c r="K213" s="69"/>
      <c r="L213" s="69"/>
      <c r="M213" s="69"/>
      <c r="N213" s="18"/>
      <c r="O213" s="18"/>
      <c r="P213" s="18"/>
      <c r="Q213" s="18"/>
      <c r="R213" s="18"/>
      <c r="S213" s="18"/>
      <c r="T213" s="18"/>
      <c r="U213" s="18"/>
      <c r="V213" s="18"/>
      <c r="W213" s="18"/>
      <c r="X213" s="18"/>
      <c r="Y213" s="18"/>
      <c r="Z213" s="18"/>
    </row>
    <row r="214" spans="1:26" ht="14.25" customHeight="1">
      <c r="A214" s="17"/>
      <c r="B214" s="17"/>
      <c r="C214" s="69"/>
      <c r="D214" s="158"/>
      <c r="E214" s="69"/>
      <c r="F214" s="69"/>
      <c r="G214" s="69"/>
      <c r="H214" s="69"/>
      <c r="I214" s="69"/>
      <c r="J214" s="69"/>
      <c r="K214" s="69"/>
      <c r="L214" s="69"/>
      <c r="M214" s="69"/>
      <c r="N214" s="18"/>
      <c r="O214" s="18"/>
      <c r="P214" s="18"/>
      <c r="Q214" s="18"/>
      <c r="R214" s="18"/>
      <c r="S214" s="18"/>
      <c r="T214" s="18"/>
      <c r="U214" s="18"/>
      <c r="V214" s="18"/>
      <c r="W214" s="18"/>
      <c r="X214" s="18"/>
      <c r="Y214" s="18"/>
      <c r="Z214" s="18"/>
    </row>
    <row r="215" spans="1:26" ht="14.25" customHeight="1">
      <c r="A215" s="17"/>
      <c r="B215" s="17"/>
      <c r="C215" s="69"/>
      <c r="D215" s="158"/>
      <c r="E215" s="69"/>
      <c r="F215" s="69"/>
      <c r="G215" s="69"/>
      <c r="H215" s="69"/>
      <c r="I215" s="69"/>
      <c r="J215" s="69"/>
      <c r="K215" s="69"/>
      <c r="L215" s="69"/>
      <c r="M215" s="69"/>
      <c r="N215" s="18"/>
      <c r="O215" s="18"/>
      <c r="P215" s="18"/>
      <c r="Q215" s="18"/>
      <c r="R215" s="18"/>
      <c r="S215" s="18"/>
      <c r="T215" s="18"/>
      <c r="U215" s="18"/>
      <c r="V215" s="18"/>
      <c r="W215" s="18"/>
      <c r="X215" s="18"/>
      <c r="Y215" s="18"/>
      <c r="Z215" s="18"/>
    </row>
    <row r="216" spans="1:26" ht="14.25" customHeight="1">
      <c r="A216" s="17"/>
      <c r="B216" s="17"/>
      <c r="C216" s="69"/>
      <c r="D216" s="158"/>
      <c r="E216" s="69"/>
      <c r="F216" s="69"/>
      <c r="G216" s="69"/>
      <c r="H216" s="69"/>
      <c r="I216" s="69"/>
      <c r="J216" s="69"/>
      <c r="K216" s="69"/>
      <c r="L216" s="69"/>
      <c r="M216" s="69"/>
      <c r="N216" s="18"/>
      <c r="O216" s="18"/>
      <c r="P216" s="18"/>
      <c r="Q216" s="18"/>
      <c r="R216" s="18"/>
      <c r="S216" s="18"/>
      <c r="T216" s="18"/>
      <c r="U216" s="18"/>
      <c r="V216" s="18"/>
      <c r="W216" s="18"/>
      <c r="X216" s="18"/>
      <c r="Y216" s="18"/>
      <c r="Z216" s="18"/>
    </row>
    <row r="217" spans="1:26" ht="14.25" customHeight="1">
      <c r="A217" s="17"/>
      <c r="B217" s="17"/>
      <c r="C217" s="69"/>
      <c r="D217" s="158"/>
      <c r="E217" s="69"/>
      <c r="F217" s="69"/>
      <c r="G217" s="69"/>
      <c r="H217" s="69"/>
      <c r="I217" s="69"/>
      <c r="J217" s="69"/>
      <c r="K217" s="69"/>
      <c r="L217" s="69"/>
      <c r="M217" s="69"/>
      <c r="N217" s="18"/>
      <c r="O217" s="18"/>
      <c r="P217" s="18"/>
      <c r="Q217" s="18"/>
      <c r="R217" s="18"/>
      <c r="S217" s="18"/>
      <c r="T217" s="18"/>
      <c r="U217" s="18"/>
      <c r="V217" s="18"/>
      <c r="W217" s="18"/>
      <c r="X217" s="18"/>
      <c r="Y217" s="18"/>
      <c r="Z217" s="18"/>
    </row>
    <row r="218" spans="1:26" ht="14.25" customHeight="1">
      <c r="A218" s="17"/>
      <c r="B218" s="17"/>
      <c r="C218" s="69"/>
      <c r="D218" s="158"/>
      <c r="E218" s="69"/>
      <c r="F218" s="69"/>
      <c r="G218" s="69"/>
      <c r="H218" s="69"/>
      <c r="I218" s="69"/>
      <c r="J218" s="69"/>
      <c r="K218" s="69"/>
      <c r="L218" s="69"/>
      <c r="M218" s="69"/>
      <c r="N218" s="18"/>
      <c r="O218" s="18"/>
      <c r="P218" s="18"/>
      <c r="Q218" s="18"/>
      <c r="R218" s="18"/>
      <c r="S218" s="18"/>
      <c r="T218" s="18"/>
      <c r="U218" s="18"/>
      <c r="V218" s="18"/>
      <c r="W218" s="18"/>
      <c r="X218" s="18"/>
      <c r="Y218" s="18"/>
      <c r="Z218" s="18"/>
    </row>
    <row r="219" spans="1:26" ht="14.25" customHeight="1">
      <c r="A219" s="17"/>
      <c r="B219" s="17"/>
      <c r="C219" s="69"/>
      <c r="D219" s="158"/>
      <c r="E219" s="69"/>
      <c r="F219" s="69"/>
      <c r="G219" s="69"/>
      <c r="H219" s="69"/>
      <c r="I219" s="69"/>
      <c r="J219" s="69"/>
      <c r="K219" s="69"/>
      <c r="L219" s="69"/>
      <c r="M219" s="69"/>
      <c r="N219" s="18"/>
      <c r="O219" s="18"/>
      <c r="P219" s="18"/>
      <c r="Q219" s="18"/>
      <c r="R219" s="18"/>
      <c r="S219" s="18"/>
      <c r="T219" s="18"/>
      <c r="U219" s="18"/>
      <c r="V219" s="18"/>
      <c r="W219" s="18"/>
      <c r="X219" s="18"/>
      <c r="Y219" s="18"/>
      <c r="Z219" s="18"/>
    </row>
    <row r="220" spans="1:26" ht="14.25" customHeight="1">
      <c r="A220" s="17"/>
      <c r="B220" s="17"/>
      <c r="C220" s="69"/>
      <c r="D220" s="158"/>
      <c r="E220" s="69"/>
      <c r="F220" s="69"/>
      <c r="G220" s="69"/>
      <c r="H220" s="69"/>
      <c r="I220" s="69"/>
      <c r="J220" s="69"/>
      <c r="K220" s="69"/>
      <c r="L220" s="69"/>
      <c r="M220" s="69"/>
      <c r="N220" s="18"/>
      <c r="O220" s="18"/>
      <c r="P220" s="18"/>
      <c r="Q220" s="18"/>
      <c r="R220" s="18"/>
      <c r="S220" s="18"/>
      <c r="T220" s="18"/>
      <c r="U220" s="18"/>
      <c r="V220" s="18"/>
      <c r="W220" s="18"/>
      <c r="X220" s="18"/>
      <c r="Y220" s="18"/>
      <c r="Z220" s="18"/>
    </row>
    <row r="221" spans="1:26" ht="14.25" customHeight="1">
      <c r="A221" s="17"/>
      <c r="B221" s="17"/>
      <c r="C221" s="69"/>
      <c r="D221" s="158"/>
      <c r="E221" s="69"/>
      <c r="F221" s="69"/>
      <c r="G221" s="69"/>
      <c r="H221" s="69"/>
      <c r="I221" s="69"/>
      <c r="J221" s="69"/>
      <c r="K221" s="69"/>
      <c r="L221" s="69"/>
      <c r="M221" s="69"/>
      <c r="N221" s="18"/>
      <c r="O221" s="18"/>
      <c r="P221" s="18"/>
      <c r="Q221" s="18"/>
      <c r="R221" s="18"/>
      <c r="S221" s="18"/>
      <c r="T221" s="18"/>
      <c r="U221" s="18"/>
      <c r="V221" s="18"/>
      <c r="W221" s="18"/>
      <c r="X221" s="18"/>
      <c r="Y221" s="18"/>
      <c r="Z221" s="18"/>
    </row>
    <row r="222" spans="1:26" ht="14.25" customHeight="1">
      <c r="A222" s="17"/>
      <c r="B222" s="17"/>
      <c r="C222" s="69"/>
      <c r="D222" s="158"/>
      <c r="E222" s="69"/>
      <c r="F222" s="69"/>
      <c r="G222" s="69"/>
      <c r="H222" s="69"/>
      <c r="I222" s="69"/>
      <c r="J222" s="69"/>
      <c r="K222" s="69"/>
      <c r="L222" s="69"/>
      <c r="M222" s="69"/>
      <c r="N222" s="18"/>
      <c r="O222" s="18"/>
      <c r="P222" s="18"/>
      <c r="Q222" s="18"/>
      <c r="R222" s="18"/>
      <c r="S222" s="18"/>
      <c r="T222" s="18"/>
      <c r="U222" s="18"/>
      <c r="V222" s="18"/>
      <c r="W222" s="18"/>
      <c r="X222" s="18"/>
      <c r="Y222" s="18"/>
      <c r="Z222" s="18"/>
    </row>
    <row r="223" spans="1:26" ht="14.25" customHeight="1">
      <c r="A223" s="17"/>
      <c r="B223" s="17"/>
      <c r="C223" s="69"/>
      <c r="D223" s="158"/>
      <c r="E223" s="69"/>
      <c r="F223" s="69"/>
      <c r="G223" s="69"/>
      <c r="H223" s="69"/>
      <c r="I223" s="69"/>
      <c r="J223" s="69"/>
      <c r="K223" s="69"/>
      <c r="L223" s="69"/>
      <c r="M223" s="69"/>
      <c r="N223" s="18"/>
      <c r="O223" s="18"/>
      <c r="P223" s="18"/>
      <c r="Q223" s="18"/>
      <c r="R223" s="18"/>
      <c r="S223" s="18"/>
      <c r="T223" s="18"/>
      <c r="U223" s="18"/>
      <c r="V223" s="18"/>
      <c r="W223" s="18"/>
      <c r="X223" s="18"/>
      <c r="Y223" s="18"/>
      <c r="Z223" s="18"/>
    </row>
    <row r="224" spans="1:26" ht="14.25" customHeight="1">
      <c r="A224" s="17"/>
      <c r="B224" s="17"/>
      <c r="C224" s="69"/>
      <c r="D224" s="158"/>
      <c r="E224" s="69"/>
      <c r="F224" s="69"/>
      <c r="G224" s="69"/>
      <c r="H224" s="69"/>
      <c r="I224" s="69"/>
      <c r="J224" s="69"/>
      <c r="K224" s="69"/>
      <c r="L224" s="69"/>
      <c r="M224" s="69"/>
      <c r="N224" s="18"/>
      <c r="O224" s="18"/>
      <c r="P224" s="18"/>
      <c r="Q224" s="18"/>
      <c r="R224" s="18"/>
      <c r="S224" s="18"/>
      <c r="T224" s="18"/>
      <c r="U224" s="18"/>
      <c r="V224" s="18"/>
      <c r="W224" s="18"/>
      <c r="X224" s="18"/>
      <c r="Y224" s="18"/>
      <c r="Z224" s="18"/>
    </row>
    <row r="225" spans="1:26" ht="14.25" customHeight="1">
      <c r="A225" s="17"/>
      <c r="B225" s="17"/>
      <c r="C225" s="69"/>
      <c r="D225" s="158"/>
      <c r="E225" s="69"/>
      <c r="F225" s="69"/>
      <c r="G225" s="69"/>
      <c r="H225" s="69"/>
      <c r="I225" s="69"/>
      <c r="J225" s="69"/>
      <c r="K225" s="69"/>
      <c r="L225" s="69"/>
      <c r="M225" s="69"/>
      <c r="N225" s="18"/>
      <c r="O225" s="18"/>
      <c r="P225" s="18"/>
      <c r="Q225" s="18"/>
      <c r="R225" s="18"/>
      <c r="S225" s="18"/>
      <c r="T225" s="18"/>
      <c r="U225" s="18"/>
      <c r="V225" s="18"/>
      <c r="W225" s="18"/>
      <c r="X225" s="18"/>
      <c r="Y225" s="18"/>
      <c r="Z225" s="18"/>
    </row>
    <row r="226" spans="1:26" ht="14.25" customHeight="1">
      <c r="A226" s="17"/>
      <c r="B226" s="17"/>
      <c r="C226" s="69"/>
      <c r="D226" s="158"/>
      <c r="E226" s="69"/>
      <c r="F226" s="69"/>
      <c r="G226" s="69"/>
      <c r="H226" s="69"/>
      <c r="I226" s="69"/>
      <c r="J226" s="69"/>
      <c r="K226" s="69"/>
      <c r="L226" s="69"/>
      <c r="M226" s="69"/>
      <c r="N226" s="18"/>
      <c r="O226" s="18"/>
      <c r="P226" s="18"/>
      <c r="Q226" s="18"/>
      <c r="R226" s="18"/>
      <c r="S226" s="18"/>
      <c r="T226" s="18"/>
      <c r="U226" s="18"/>
      <c r="V226" s="18"/>
      <c r="W226" s="18"/>
      <c r="X226" s="18"/>
      <c r="Y226" s="18"/>
      <c r="Z226" s="18"/>
    </row>
    <row r="227" spans="1:26" ht="14.25" customHeight="1">
      <c r="A227" s="17"/>
      <c r="B227" s="17"/>
      <c r="C227" s="69"/>
      <c r="D227" s="158"/>
      <c r="E227" s="69"/>
      <c r="F227" s="69"/>
      <c r="G227" s="69"/>
      <c r="H227" s="69"/>
      <c r="I227" s="69"/>
      <c r="J227" s="69"/>
      <c r="K227" s="69"/>
      <c r="L227" s="69"/>
      <c r="M227" s="69"/>
      <c r="N227" s="18"/>
      <c r="O227" s="18"/>
      <c r="P227" s="18"/>
      <c r="Q227" s="18"/>
      <c r="R227" s="18"/>
      <c r="S227" s="18"/>
      <c r="T227" s="18"/>
      <c r="U227" s="18"/>
      <c r="V227" s="18"/>
      <c r="W227" s="18"/>
      <c r="X227" s="18"/>
      <c r="Y227" s="18"/>
      <c r="Z227" s="18"/>
    </row>
    <row r="228" spans="1:26" ht="14.25" customHeight="1">
      <c r="A228" s="17"/>
      <c r="B228" s="17"/>
      <c r="C228" s="69"/>
      <c r="D228" s="158"/>
      <c r="E228" s="69"/>
      <c r="F228" s="69"/>
      <c r="G228" s="69"/>
      <c r="H228" s="69"/>
      <c r="I228" s="69"/>
      <c r="J228" s="69"/>
      <c r="K228" s="69"/>
      <c r="L228" s="69"/>
      <c r="M228" s="69"/>
      <c r="N228" s="18"/>
      <c r="O228" s="18"/>
      <c r="P228" s="18"/>
      <c r="Q228" s="18"/>
      <c r="R228" s="18"/>
      <c r="S228" s="18"/>
      <c r="T228" s="18"/>
      <c r="U228" s="18"/>
      <c r="V228" s="18"/>
      <c r="W228" s="18"/>
      <c r="X228" s="18"/>
      <c r="Y228" s="18"/>
      <c r="Z228" s="18"/>
    </row>
    <row r="229" spans="1:26" ht="14.25" customHeight="1">
      <c r="A229" s="17"/>
      <c r="B229" s="17"/>
      <c r="C229" s="69"/>
      <c r="D229" s="158"/>
      <c r="E229" s="69"/>
      <c r="F229" s="69"/>
      <c r="G229" s="69"/>
      <c r="H229" s="69"/>
      <c r="I229" s="69"/>
      <c r="J229" s="69"/>
      <c r="K229" s="69"/>
      <c r="L229" s="69"/>
      <c r="M229" s="69"/>
      <c r="N229" s="18"/>
      <c r="O229" s="18"/>
      <c r="P229" s="18"/>
      <c r="Q229" s="18"/>
      <c r="R229" s="18"/>
      <c r="S229" s="18"/>
      <c r="T229" s="18"/>
      <c r="U229" s="18"/>
      <c r="V229" s="18"/>
      <c r="W229" s="18"/>
      <c r="X229" s="18"/>
      <c r="Y229" s="18"/>
      <c r="Z229" s="18"/>
    </row>
    <row r="230" spans="1:26" ht="14.25" customHeight="1">
      <c r="A230" s="17"/>
      <c r="B230" s="17"/>
      <c r="C230" s="69"/>
      <c r="D230" s="158"/>
      <c r="E230" s="69"/>
      <c r="F230" s="69"/>
      <c r="G230" s="69"/>
      <c r="H230" s="69"/>
      <c r="I230" s="69"/>
      <c r="J230" s="69"/>
      <c r="K230" s="69"/>
      <c r="L230" s="69"/>
      <c r="M230" s="69"/>
      <c r="N230" s="18"/>
      <c r="O230" s="18"/>
      <c r="P230" s="18"/>
      <c r="Q230" s="18"/>
      <c r="R230" s="18"/>
      <c r="S230" s="18"/>
      <c r="T230" s="18"/>
      <c r="U230" s="18"/>
      <c r="V230" s="18"/>
      <c r="W230" s="18"/>
      <c r="X230" s="18"/>
      <c r="Y230" s="18"/>
      <c r="Z230" s="18"/>
    </row>
    <row r="231" spans="1:26" ht="14.25" customHeight="1">
      <c r="A231" s="17"/>
      <c r="B231" s="17"/>
      <c r="C231" s="69"/>
      <c r="D231" s="158"/>
      <c r="E231" s="69"/>
      <c r="F231" s="69"/>
      <c r="G231" s="69"/>
      <c r="H231" s="69"/>
      <c r="I231" s="69"/>
      <c r="J231" s="69"/>
      <c r="K231" s="69"/>
      <c r="L231" s="69"/>
      <c r="M231" s="69"/>
      <c r="N231" s="18"/>
      <c r="O231" s="18"/>
      <c r="P231" s="18"/>
      <c r="Q231" s="18"/>
      <c r="R231" s="18"/>
      <c r="S231" s="18"/>
      <c r="T231" s="18"/>
      <c r="U231" s="18"/>
      <c r="V231" s="18"/>
      <c r="W231" s="18"/>
      <c r="X231" s="18"/>
      <c r="Y231" s="18"/>
      <c r="Z231" s="18"/>
    </row>
    <row r="232" spans="1:26" ht="14.25" customHeight="1">
      <c r="A232" s="17"/>
      <c r="B232" s="17"/>
      <c r="C232" s="69"/>
      <c r="D232" s="158"/>
      <c r="E232" s="69"/>
      <c r="F232" s="69"/>
      <c r="G232" s="69"/>
      <c r="H232" s="69"/>
      <c r="I232" s="69"/>
      <c r="J232" s="69"/>
      <c r="K232" s="69"/>
      <c r="L232" s="69"/>
      <c r="M232" s="69"/>
      <c r="N232" s="18"/>
      <c r="O232" s="18"/>
      <c r="P232" s="18"/>
      <c r="Q232" s="18"/>
      <c r="R232" s="18"/>
      <c r="S232" s="18"/>
      <c r="T232" s="18"/>
      <c r="U232" s="18"/>
      <c r="V232" s="18"/>
      <c r="W232" s="18"/>
      <c r="X232" s="18"/>
      <c r="Y232" s="18"/>
      <c r="Z232" s="18"/>
    </row>
    <row r="233" spans="1:26" ht="14.25" customHeight="1">
      <c r="A233" s="17"/>
      <c r="B233" s="17"/>
      <c r="C233" s="69"/>
      <c r="D233" s="158"/>
      <c r="E233" s="69"/>
      <c r="F233" s="69"/>
      <c r="G233" s="69"/>
      <c r="H233" s="69"/>
      <c r="I233" s="69"/>
      <c r="J233" s="69"/>
      <c r="K233" s="69"/>
      <c r="L233" s="69"/>
      <c r="M233" s="69"/>
      <c r="N233" s="18"/>
      <c r="O233" s="18"/>
      <c r="P233" s="18"/>
      <c r="Q233" s="18"/>
      <c r="R233" s="18"/>
      <c r="S233" s="18"/>
      <c r="T233" s="18"/>
      <c r="U233" s="18"/>
      <c r="V233" s="18"/>
      <c r="W233" s="18"/>
      <c r="X233" s="18"/>
      <c r="Y233" s="18"/>
      <c r="Z233" s="18"/>
    </row>
    <row r="234" spans="1:26" ht="14.25" customHeight="1">
      <c r="A234" s="17"/>
      <c r="B234" s="17"/>
      <c r="C234" s="69"/>
      <c r="D234" s="158"/>
      <c r="E234" s="69"/>
      <c r="F234" s="69"/>
      <c r="G234" s="69"/>
      <c r="H234" s="69"/>
      <c r="I234" s="69"/>
      <c r="J234" s="69"/>
      <c r="K234" s="69"/>
      <c r="L234" s="69"/>
      <c r="M234" s="69"/>
      <c r="N234" s="18"/>
      <c r="O234" s="18"/>
      <c r="P234" s="18"/>
      <c r="Q234" s="18"/>
      <c r="R234" s="18"/>
      <c r="S234" s="18"/>
      <c r="T234" s="18"/>
      <c r="U234" s="18"/>
      <c r="V234" s="18"/>
      <c r="W234" s="18"/>
      <c r="X234" s="18"/>
      <c r="Y234" s="18"/>
      <c r="Z234" s="18"/>
    </row>
    <row r="235" spans="1:26" ht="14.25" customHeight="1">
      <c r="A235" s="17"/>
      <c r="B235" s="17"/>
      <c r="C235" s="69"/>
      <c r="D235" s="158"/>
      <c r="E235" s="69"/>
      <c r="F235" s="69"/>
      <c r="G235" s="69"/>
      <c r="H235" s="69"/>
      <c r="I235" s="69"/>
      <c r="J235" s="69"/>
      <c r="K235" s="69"/>
      <c r="L235" s="69"/>
      <c r="M235" s="69"/>
      <c r="N235" s="18"/>
      <c r="O235" s="18"/>
      <c r="P235" s="18"/>
      <c r="Q235" s="18"/>
      <c r="R235" s="18"/>
      <c r="S235" s="18"/>
      <c r="T235" s="18"/>
      <c r="U235" s="18"/>
      <c r="V235" s="18"/>
      <c r="W235" s="18"/>
      <c r="X235" s="18"/>
      <c r="Y235" s="18"/>
      <c r="Z235" s="18"/>
    </row>
    <row r="236" spans="1:26" ht="14.25" customHeight="1">
      <c r="A236" s="17"/>
      <c r="B236" s="17"/>
      <c r="C236" s="69"/>
      <c r="D236" s="158"/>
      <c r="E236" s="69"/>
      <c r="F236" s="69"/>
      <c r="G236" s="69"/>
      <c r="H236" s="69"/>
      <c r="I236" s="69"/>
      <c r="J236" s="69"/>
      <c r="K236" s="69"/>
      <c r="L236" s="69"/>
      <c r="M236" s="69"/>
      <c r="N236" s="18"/>
      <c r="O236" s="18"/>
      <c r="P236" s="18"/>
      <c r="Q236" s="18"/>
      <c r="R236" s="18"/>
      <c r="S236" s="18"/>
      <c r="T236" s="18"/>
      <c r="U236" s="18"/>
      <c r="V236" s="18"/>
      <c r="W236" s="18"/>
      <c r="X236" s="18"/>
      <c r="Y236" s="18"/>
      <c r="Z236" s="18"/>
    </row>
    <row r="237" spans="1:26" ht="14.25" customHeight="1">
      <c r="A237" s="17"/>
      <c r="B237" s="17"/>
      <c r="C237" s="69"/>
      <c r="D237" s="158"/>
      <c r="E237" s="69"/>
      <c r="F237" s="69"/>
      <c r="G237" s="69"/>
      <c r="H237" s="69"/>
      <c r="I237" s="69"/>
      <c r="J237" s="69"/>
      <c r="K237" s="69"/>
      <c r="L237" s="69"/>
      <c r="M237" s="69"/>
      <c r="N237" s="18"/>
      <c r="O237" s="18"/>
      <c r="P237" s="18"/>
      <c r="Q237" s="18"/>
      <c r="R237" s="18"/>
      <c r="S237" s="18"/>
      <c r="T237" s="18"/>
      <c r="U237" s="18"/>
      <c r="V237" s="18"/>
      <c r="W237" s="18"/>
      <c r="X237" s="18"/>
      <c r="Y237" s="18"/>
      <c r="Z237" s="18"/>
    </row>
    <row r="238" spans="1:26" ht="14.25" customHeight="1">
      <c r="A238" s="17"/>
      <c r="B238" s="17"/>
      <c r="C238" s="69"/>
      <c r="D238" s="158"/>
      <c r="E238" s="69"/>
      <c r="F238" s="69"/>
      <c r="G238" s="69"/>
      <c r="H238" s="69"/>
      <c r="I238" s="69"/>
      <c r="J238" s="69"/>
      <c r="K238" s="69"/>
      <c r="L238" s="69"/>
      <c r="M238" s="69"/>
      <c r="N238" s="18"/>
      <c r="O238" s="18"/>
      <c r="P238" s="18"/>
      <c r="Q238" s="18"/>
      <c r="R238" s="18"/>
      <c r="S238" s="18"/>
      <c r="T238" s="18"/>
      <c r="U238" s="18"/>
      <c r="V238" s="18"/>
      <c r="W238" s="18"/>
      <c r="X238" s="18"/>
      <c r="Y238" s="18"/>
      <c r="Z238" s="18"/>
    </row>
    <row r="239" spans="1:26" ht="14.25" customHeight="1">
      <c r="A239" s="17"/>
      <c r="B239" s="17"/>
      <c r="C239" s="69"/>
      <c r="D239" s="158"/>
      <c r="E239" s="69"/>
      <c r="F239" s="69"/>
      <c r="G239" s="69"/>
      <c r="H239" s="69"/>
      <c r="I239" s="69"/>
      <c r="J239" s="69"/>
      <c r="K239" s="69"/>
      <c r="L239" s="69"/>
      <c r="M239" s="69"/>
      <c r="N239" s="18"/>
      <c r="O239" s="18"/>
      <c r="P239" s="18"/>
      <c r="Q239" s="18"/>
      <c r="R239" s="18"/>
      <c r="S239" s="18"/>
      <c r="T239" s="18"/>
      <c r="U239" s="18"/>
      <c r="V239" s="18"/>
      <c r="W239" s="18"/>
      <c r="X239" s="18"/>
      <c r="Y239" s="18"/>
      <c r="Z239" s="18"/>
    </row>
    <row r="240" spans="1:26" ht="14.25" customHeight="1">
      <c r="A240" s="17"/>
      <c r="B240" s="17"/>
      <c r="C240" s="69"/>
      <c r="D240" s="158"/>
      <c r="E240" s="69"/>
      <c r="F240" s="69"/>
      <c r="G240" s="69"/>
      <c r="H240" s="69"/>
      <c r="I240" s="69"/>
      <c r="J240" s="69"/>
      <c r="K240" s="69"/>
      <c r="L240" s="69"/>
      <c r="M240" s="69"/>
      <c r="N240" s="18"/>
      <c r="O240" s="18"/>
      <c r="P240" s="18"/>
      <c r="Q240" s="18"/>
      <c r="R240" s="18"/>
      <c r="S240" s="18"/>
      <c r="T240" s="18"/>
      <c r="U240" s="18"/>
      <c r="V240" s="18"/>
      <c r="W240" s="18"/>
      <c r="X240" s="18"/>
      <c r="Y240" s="18"/>
      <c r="Z240" s="18"/>
    </row>
    <row r="241" spans="1:26" ht="14.25" customHeight="1">
      <c r="A241" s="17"/>
      <c r="B241" s="17"/>
      <c r="C241" s="69"/>
      <c r="D241" s="158"/>
      <c r="E241" s="69"/>
      <c r="F241" s="69"/>
      <c r="G241" s="69"/>
      <c r="H241" s="69"/>
      <c r="I241" s="69"/>
      <c r="J241" s="69"/>
      <c r="K241" s="69"/>
      <c r="L241" s="69"/>
      <c r="M241" s="69"/>
      <c r="N241" s="18"/>
      <c r="O241" s="18"/>
      <c r="P241" s="18"/>
      <c r="Q241" s="18"/>
      <c r="R241" s="18"/>
      <c r="S241" s="18"/>
      <c r="T241" s="18"/>
      <c r="U241" s="18"/>
      <c r="V241" s="18"/>
      <c r="W241" s="18"/>
      <c r="X241" s="18"/>
      <c r="Y241" s="18"/>
      <c r="Z241" s="18"/>
    </row>
    <row r="242" spans="1:26" ht="14.25" customHeight="1">
      <c r="A242" s="17"/>
      <c r="B242" s="17"/>
      <c r="C242" s="69"/>
      <c r="D242" s="158"/>
      <c r="E242" s="69"/>
      <c r="F242" s="69"/>
      <c r="G242" s="69"/>
      <c r="H242" s="69"/>
      <c r="I242" s="69"/>
      <c r="J242" s="69"/>
      <c r="K242" s="69"/>
      <c r="L242" s="69"/>
      <c r="M242" s="69"/>
      <c r="N242" s="18"/>
      <c r="O242" s="18"/>
      <c r="P242" s="18"/>
      <c r="Q242" s="18"/>
      <c r="R242" s="18"/>
      <c r="S242" s="18"/>
      <c r="T242" s="18"/>
      <c r="U242" s="18"/>
      <c r="V242" s="18"/>
      <c r="W242" s="18"/>
      <c r="X242" s="18"/>
      <c r="Y242" s="18"/>
      <c r="Z242" s="18"/>
    </row>
    <row r="243" spans="1:26" ht="14.25" customHeight="1">
      <c r="A243" s="17"/>
      <c r="B243" s="17"/>
      <c r="C243" s="69"/>
      <c r="D243" s="158"/>
      <c r="E243" s="69"/>
      <c r="F243" s="69"/>
      <c r="G243" s="69"/>
      <c r="H243" s="69"/>
      <c r="I243" s="69"/>
      <c r="J243" s="69"/>
      <c r="K243" s="69"/>
      <c r="L243" s="69"/>
      <c r="M243" s="69"/>
      <c r="N243" s="18"/>
      <c r="O243" s="18"/>
      <c r="P243" s="18"/>
      <c r="Q243" s="18"/>
      <c r="R243" s="18"/>
      <c r="S243" s="18"/>
      <c r="T243" s="18"/>
      <c r="U243" s="18"/>
      <c r="V243" s="18"/>
      <c r="W243" s="18"/>
      <c r="X243" s="18"/>
      <c r="Y243" s="18"/>
      <c r="Z243" s="18"/>
    </row>
    <row r="244" spans="1:26" ht="14.25" customHeight="1">
      <c r="A244" s="17"/>
      <c r="B244" s="17"/>
      <c r="C244" s="69"/>
      <c r="D244" s="158"/>
      <c r="E244" s="69"/>
      <c r="F244" s="69"/>
      <c r="G244" s="69"/>
      <c r="H244" s="69"/>
      <c r="I244" s="69"/>
      <c r="J244" s="69"/>
      <c r="K244" s="69"/>
      <c r="L244" s="69"/>
      <c r="M244" s="69"/>
      <c r="N244" s="18"/>
      <c r="O244" s="18"/>
      <c r="P244" s="18"/>
      <c r="Q244" s="18"/>
      <c r="R244" s="18"/>
      <c r="S244" s="18"/>
      <c r="T244" s="18"/>
      <c r="U244" s="18"/>
      <c r="V244" s="18"/>
      <c r="W244" s="18"/>
      <c r="X244" s="18"/>
      <c r="Y244" s="18"/>
      <c r="Z244" s="18"/>
    </row>
    <row r="245" spans="1:26" ht="14.25" customHeight="1">
      <c r="A245" s="17"/>
      <c r="B245" s="17"/>
      <c r="C245" s="69"/>
      <c r="D245" s="158"/>
      <c r="E245" s="69"/>
      <c r="F245" s="69"/>
      <c r="G245" s="69"/>
      <c r="H245" s="69"/>
      <c r="I245" s="69"/>
      <c r="J245" s="69"/>
      <c r="K245" s="69"/>
      <c r="L245" s="69"/>
      <c r="M245" s="69"/>
      <c r="N245" s="18"/>
      <c r="O245" s="18"/>
      <c r="P245" s="18"/>
      <c r="Q245" s="18"/>
      <c r="R245" s="18"/>
      <c r="S245" s="18"/>
      <c r="T245" s="18"/>
      <c r="U245" s="18"/>
      <c r="V245" s="18"/>
      <c r="W245" s="18"/>
      <c r="X245" s="18"/>
      <c r="Y245" s="18"/>
      <c r="Z245" s="18"/>
    </row>
    <row r="246" spans="1:26" ht="14.25" customHeight="1">
      <c r="A246" s="17"/>
      <c r="B246" s="17"/>
      <c r="C246" s="69"/>
      <c r="D246" s="158"/>
      <c r="E246" s="69"/>
      <c r="F246" s="69"/>
      <c r="G246" s="69"/>
      <c r="H246" s="69"/>
      <c r="I246" s="69"/>
      <c r="J246" s="69"/>
      <c r="K246" s="69"/>
      <c r="L246" s="69"/>
      <c r="M246" s="69"/>
      <c r="N246" s="18"/>
      <c r="O246" s="18"/>
      <c r="P246" s="18"/>
      <c r="Q246" s="18"/>
      <c r="R246" s="18"/>
      <c r="S246" s="18"/>
      <c r="T246" s="18"/>
      <c r="U246" s="18"/>
      <c r="V246" s="18"/>
      <c r="W246" s="18"/>
      <c r="X246" s="18"/>
      <c r="Y246" s="18"/>
      <c r="Z246" s="18"/>
    </row>
    <row r="247" spans="1:26" ht="14.25" customHeight="1">
      <c r="A247" s="17"/>
      <c r="B247" s="17"/>
      <c r="C247" s="69"/>
      <c r="D247" s="158"/>
      <c r="E247" s="69"/>
      <c r="F247" s="69"/>
      <c r="G247" s="69"/>
      <c r="H247" s="69"/>
      <c r="I247" s="69"/>
      <c r="J247" s="69"/>
      <c r="K247" s="69"/>
      <c r="L247" s="69"/>
      <c r="M247" s="69"/>
      <c r="N247" s="18"/>
      <c r="O247" s="18"/>
      <c r="P247" s="18"/>
      <c r="Q247" s="18"/>
      <c r="R247" s="18"/>
      <c r="S247" s="18"/>
      <c r="T247" s="18"/>
      <c r="U247" s="18"/>
      <c r="V247" s="18"/>
      <c r="W247" s="18"/>
      <c r="X247" s="18"/>
      <c r="Y247" s="18"/>
      <c r="Z247" s="18"/>
    </row>
    <row r="248" spans="1:26" ht="14.25" customHeight="1">
      <c r="A248" s="17"/>
      <c r="B248" s="17"/>
      <c r="C248" s="69"/>
      <c r="D248" s="158"/>
      <c r="E248" s="69"/>
      <c r="F248" s="69"/>
      <c r="G248" s="69"/>
      <c r="H248" s="69"/>
      <c r="I248" s="69"/>
      <c r="J248" s="69"/>
      <c r="K248" s="69"/>
      <c r="L248" s="69"/>
      <c r="M248" s="69"/>
      <c r="N248" s="18"/>
      <c r="O248" s="18"/>
      <c r="P248" s="18"/>
      <c r="Q248" s="18"/>
      <c r="R248" s="18"/>
      <c r="S248" s="18"/>
      <c r="T248" s="18"/>
      <c r="U248" s="18"/>
      <c r="V248" s="18"/>
      <c r="W248" s="18"/>
      <c r="X248" s="18"/>
      <c r="Y248" s="18"/>
      <c r="Z248" s="18"/>
    </row>
    <row r="249" spans="1:26" ht="14.25" customHeight="1">
      <c r="A249" s="17"/>
      <c r="B249" s="17"/>
      <c r="C249" s="69"/>
      <c r="D249" s="158"/>
      <c r="E249" s="69"/>
      <c r="F249" s="69"/>
      <c r="G249" s="69"/>
      <c r="H249" s="69"/>
      <c r="I249" s="69"/>
      <c r="J249" s="69"/>
      <c r="K249" s="69"/>
      <c r="L249" s="69"/>
      <c r="M249" s="69"/>
      <c r="N249" s="18"/>
      <c r="O249" s="18"/>
      <c r="P249" s="18"/>
      <c r="Q249" s="18"/>
      <c r="R249" s="18"/>
      <c r="S249" s="18"/>
      <c r="T249" s="18"/>
      <c r="U249" s="18"/>
      <c r="V249" s="18"/>
      <c r="W249" s="18"/>
      <c r="X249" s="18"/>
      <c r="Y249" s="18"/>
      <c r="Z249" s="18"/>
    </row>
    <row r="250" spans="1:26" ht="14.25" customHeight="1">
      <c r="A250" s="17"/>
      <c r="B250" s="17"/>
      <c r="C250" s="69"/>
      <c r="D250" s="158"/>
      <c r="E250" s="69"/>
      <c r="F250" s="69"/>
      <c r="G250" s="69"/>
      <c r="H250" s="69"/>
      <c r="I250" s="69"/>
      <c r="J250" s="69"/>
      <c r="K250" s="69"/>
      <c r="L250" s="69"/>
      <c r="M250" s="69"/>
      <c r="N250" s="18"/>
      <c r="O250" s="18"/>
      <c r="P250" s="18"/>
      <c r="Q250" s="18"/>
      <c r="R250" s="18"/>
      <c r="S250" s="18"/>
      <c r="T250" s="18"/>
      <c r="U250" s="18"/>
      <c r="V250" s="18"/>
      <c r="W250" s="18"/>
      <c r="X250" s="18"/>
      <c r="Y250" s="18"/>
      <c r="Z250" s="18"/>
    </row>
    <row r="251" spans="1:26" ht="14.25" customHeight="1">
      <c r="A251" s="17"/>
      <c r="B251" s="17"/>
      <c r="C251" s="69"/>
      <c r="D251" s="158"/>
      <c r="E251" s="69"/>
      <c r="F251" s="69"/>
      <c r="G251" s="69"/>
      <c r="H251" s="69"/>
      <c r="I251" s="69"/>
      <c r="J251" s="69"/>
      <c r="K251" s="69"/>
      <c r="L251" s="69"/>
      <c r="M251" s="69"/>
      <c r="N251" s="18"/>
      <c r="O251" s="18"/>
      <c r="P251" s="18"/>
      <c r="Q251" s="18"/>
      <c r="R251" s="18"/>
      <c r="S251" s="18"/>
      <c r="T251" s="18"/>
      <c r="U251" s="18"/>
      <c r="V251" s="18"/>
      <c r="W251" s="18"/>
      <c r="X251" s="18"/>
      <c r="Y251" s="18"/>
      <c r="Z251" s="18"/>
    </row>
    <row r="252" spans="1:26" ht="14.25" customHeight="1">
      <c r="A252" s="17"/>
      <c r="B252" s="17"/>
      <c r="C252" s="69"/>
      <c r="D252" s="158"/>
      <c r="E252" s="69"/>
      <c r="F252" s="69"/>
      <c r="G252" s="69"/>
      <c r="H252" s="69"/>
      <c r="I252" s="69"/>
      <c r="J252" s="69"/>
      <c r="K252" s="69"/>
      <c r="L252" s="69"/>
      <c r="M252" s="69"/>
      <c r="N252" s="18"/>
      <c r="O252" s="18"/>
      <c r="P252" s="18"/>
      <c r="Q252" s="18"/>
      <c r="R252" s="18"/>
      <c r="S252" s="18"/>
      <c r="T252" s="18"/>
      <c r="U252" s="18"/>
      <c r="V252" s="18"/>
      <c r="W252" s="18"/>
      <c r="X252" s="18"/>
      <c r="Y252" s="18"/>
      <c r="Z252" s="18"/>
    </row>
    <row r="253" spans="1:26" ht="14.25" customHeight="1">
      <c r="A253" s="17"/>
      <c r="B253" s="17"/>
      <c r="C253" s="69"/>
      <c r="D253" s="158"/>
      <c r="E253" s="69"/>
      <c r="F253" s="69"/>
      <c r="G253" s="69"/>
      <c r="H253" s="69"/>
      <c r="I253" s="69"/>
      <c r="J253" s="69"/>
      <c r="K253" s="69"/>
      <c r="L253" s="69"/>
      <c r="M253" s="69"/>
      <c r="N253" s="18"/>
      <c r="O253" s="18"/>
      <c r="P253" s="18"/>
      <c r="Q253" s="18"/>
      <c r="R253" s="18"/>
      <c r="S253" s="18"/>
      <c r="T253" s="18"/>
      <c r="U253" s="18"/>
      <c r="V253" s="18"/>
      <c r="W253" s="18"/>
      <c r="X253" s="18"/>
      <c r="Y253" s="18"/>
      <c r="Z253" s="18"/>
    </row>
    <row r="254" spans="1:26" ht="14.25" customHeight="1">
      <c r="A254" s="17"/>
      <c r="B254" s="17"/>
      <c r="C254" s="69"/>
      <c r="D254" s="158"/>
      <c r="E254" s="69"/>
      <c r="F254" s="69"/>
      <c r="G254" s="69"/>
      <c r="H254" s="69"/>
      <c r="I254" s="69"/>
      <c r="J254" s="69"/>
      <c r="K254" s="69"/>
      <c r="L254" s="69"/>
      <c r="M254" s="69"/>
      <c r="N254" s="18"/>
      <c r="O254" s="18"/>
      <c r="P254" s="18"/>
      <c r="Q254" s="18"/>
      <c r="R254" s="18"/>
      <c r="S254" s="18"/>
      <c r="T254" s="18"/>
      <c r="U254" s="18"/>
      <c r="V254" s="18"/>
      <c r="W254" s="18"/>
      <c r="X254" s="18"/>
      <c r="Y254" s="18"/>
      <c r="Z254" s="18"/>
    </row>
    <row r="255" spans="1:26" ht="14.25" customHeight="1">
      <c r="A255" s="17"/>
      <c r="B255" s="17"/>
      <c r="C255" s="69"/>
      <c r="D255" s="158"/>
      <c r="E255" s="69"/>
      <c r="F255" s="69"/>
      <c r="G255" s="69"/>
      <c r="H255" s="69"/>
      <c r="I255" s="69"/>
      <c r="J255" s="69"/>
      <c r="K255" s="69"/>
      <c r="L255" s="69"/>
      <c r="M255" s="69"/>
      <c r="N255" s="18"/>
      <c r="O255" s="18"/>
      <c r="P255" s="18"/>
      <c r="Q255" s="18"/>
      <c r="R255" s="18"/>
      <c r="S255" s="18"/>
      <c r="T255" s="18"/>
      <c r="U255" s="18"/>
      <c r="V255" s="18"/>
      <c r="W255" s="18"/>
      <c r="X255" s="18"/>
      <c r="Y255" s="18"/>
      <c r="Z255" s="18"/>
    </row>
    <row r="256" spans="1:26" ht="14.25" customHeight="1">
      <c r="A256" s="17"/>
      <c r="B256" s="17"/>
      <c r="C256" s="69"/>
      <c r="D256" s="158"/>
      <c r="E256" s="69"/>
      <c r="F256" s="69"/>
      <c r="G256" s="69"/>
      <c r="H256" s="69"/>
      <c r="I256" s="69"/>
      <c r="J256" s="69"/>
      <c r="K256" s="69"/>
      <c r="L256" s="69"/>
      <c r="M256" s="69"/>
      <c r="N256" s="18"/>
      <c r="O256" s="18"/>
      <c r="P256" s="18"/>
      <c r="Q256" s="18"/>
      <c r="R256" s="18"/>
      <c r="S256" s="18"/>
      <c r="T256" s="18"/>
      <c r="U256" s="18"/>
      <c r="V256" s="18"/>
      <c r="W256" s="18"/>
      <c r="X256" s="18"/>
      <c r="Y256" s="18"/>
      <c r="Z256" s="18"/>
    </row>
    <row r="257" spans="1:26" ht="14.25" customHeight="1">
      <c r="A257" s="17"/>
      <c r="B257" s="17"/>
      <c r="C257" s="69"/>
      <c r="D257" s="158"/>
      <c r="E257" s="69"/>
      <c r="F257" s="69"/>
      <c r="G257" s="69"/>
      <c r="H257" s="69"/>
      <c r="I257" s="69"/>
      <c r="J257" s="69"/>
      <c r="K257" s="69"/>
      <c r="L257" s="69"/>
      <c r="M257" s="69"/>
      <c r="N257" s="18"/>
      <c r="O257" s="18"/>
      <c r="P257" s="18"/>
      <c r="Q257" s="18"/>
      <c r="R257" s="18"/>
      <c r="S257" s="18"/>
      <c r="T257" s="18"/>
      <c r="U257" s="18"/>
      <c r="V257" s="18"/>
      <c r="W257" s="18"/>
      <c r="X257" s="18"/>
      <c r="Y257" s="18"/>
      <c r="Z257" s="18"/>
    </row>
    <row r="258" spans="1:26" ht="14.25" customHeight="1">
      <c r="A258" s="17"/>
      <c r="B258" s="17"/>
      <c r="C258" s="69"/>
      <c r="D258" s="158"/>
      <c r="E258" s="69"/>
      <c r="F258" s="69"/>
      <c r="G258" s="69"/>
      <c r="H258" s="69"/>
      <c r="I258" s="69"/>
      <c r="J258" s="69"/>
      <c r="K258" s="69"/>
      <c r="L258" s="69"/>
      <c r="M258" s="69"/>
      <c r="N258" s="18"/>
      <c r="O258" s="18"/>
      <c r="P258" s="18"/>
      <c r="Q258" s="18"/>
      <c r="R258" s="18"/>
      <c r="S258" s="18"/>
      <c r="T258" s="18"/>
      <c r="U258" s="18"/>
      <c r="V258" s="18"/>
      <c r="W258" s="18"/>
      <c r="X258" s="18"/>
      <c r="Y258" s="18"/>
      <c r="Z258" s="18"/>
    </row>
    <row r="259" spans="1:26" ht="14.25" customHeight="1">
      <c r="A259" s="17"/>
      <c r="B259" s="17"/>
      <c r="C259" s="69"/>
      <c r="D259" s="158"/>
      <c r="E259" s="69"/>
      <c r="F259" s="69"/>
      <c r="G259" s="69"/>
      <c r="H259" s="69"/>
      <c r="I259" s="69"/>
      <c r="J259" s="69"/>
      <c r="K259" s="69"/>
      <c r="L259" s="69"/>
      <c r="M259" s="69"/>
      <c r="N259" s="18"/>
      <c r="O259" s="18"/>
      <c r="P259" s="18"/>
      <c r="Q259" s="18"/>
      <c r="R259" s="18"/>
      <c r="S259" s="18"/>
      <c r="T259" s="18"/>
      <c r="U259" s="18"/>
      <c r="V259" s="18"/>
      <c r="W259" s="18"/>
      <c r="X259" s="18"/>
      <c r="Y259" s="18"/>
      <c r="Z259" s="18"/>
    </row>
    <row r="260" spans="1:26" ht="14.25" customHeight="1">
      <c r="A260" s="17"/>
      <c r="B260" s="17"/>
      <c r="C260" s="69"/>
      <c r="D260" s="158"/>
      <c r="E260" s="69"/>
      <c r="F260" s="69"/>
      <c r="G260" s="69"/>
      <c r="H260" s="69"/>
      <c r="I260" s="69"/>
      <c r="J260" s="69"/>
      <c r="K260" s="69"/>
      <c r="L260" s="69"/>
      <c r="M260" s="69"/>
      <c r="N260" s="18"/>
      <c r="O260" s="18"/>
      <c r="P260" s="18"/>
      <c r="Q260" s="18"/>
      <c r="R260" s="18"/>
      <c r="S260" s="18"/>
      <c r="T260" s="18"/>
      <c r="U260" s="18"/>
      <c r="V260" s="18"/>
      <c r="W260" s="18"/>
      <c r="X260" s="18"/>
      <c r="Y260" s="18"/>
      <c r="Z260" s="18"/>
    </row>
    <row r="261" spans="1:26" ht="14.25" customHeight="1">
      <c r="A261" s="17"/>
      <c r="B261" s="17"/>
      <c r="C261" s="69"/>
      <c r="D261" s="158"/>
      <c r="E261" s="69"/>
      <c r="F261" s="69"/>
      <c r="G261" s="69"/>
      <c r="H261" s="69"/>
      <c r="I261" s="69"/>
      <c r="J261" s="69"/>
      <c r="K261" s="69"/>
      <c r="L261" s="69"/>
      <c r="M261" s="69"/>
      <c r="N261" s="18"/>
      <c r="O261" s="18"/>
      <c r="P261" s="18"/>
      <c r="Q261" s="18"/>
      <c r="R261" s="18"/>
      <c r="S261" s="18"/>
      <c r="T261" s="18"/>
      <c r="U261" s="18"/>
      <c r="V261" s="18"/>
      <c r="W261" s="18"/>
      <c r="X261" s="18"/>
      <c r="Y261" s="18"/>
      <c r="Z261" s="18"/>
    </row>
    <row r="262" spans="1:26" ht="14.25" customHeight="1">
      <c r="A262" s="17"/>
      <c r="B262" s="17"/>
      <c r="C262" s="69"/>
      <c r="D262" s="158"/>
      <c r="E262" s="69"/>
      <c r="F262" s="69"/>
      <c r="G262" s="69"/>
      <c r="H262" s="69"/>
      <c r="I262" s="69"/>
      <c r="J262" s="69"/>
      <c r="K262" s="69"/>
      <c r="L262" s="69"/>
      <c r="M262" s="69"/>
      <c r="N262" s="18"/>
      <c r="O262" s="18"/>
      <c r="P262" s="18"/>
      <c r="Q262" s="18"/>
      <c r="R262" s="18"/>
      <c r="S262" s="18"/>
      <c r="T262" s="18"/>
      <c r="U262" s="18"/>
      <c r="V262" s="18"/>
      <c r="W262" s="18"/>
      <c r="X262" s="18"/>
      <c r="Y262" s="18"/>
      <c r="Z262" s="18"/>
    </row>
    <row r="263" spans="1:26" ht="15.75" customHeight="1">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5.75" customHeight="1">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5.75" customHeight="1">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5.75" customHeight="1">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5.75" customHeight="1">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5.75" customHeight="1">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5.75" customHeight="1">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5.75" customHeight="1">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5.75" customHeight="1">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5.75" customHeight="1">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5.75" customHeight="1">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5.75" customHeight="1">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5.75" customHeight="1">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5.75" customHeight="1">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5.75" customHeight="1">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5.75" customHeight="1">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5.75" customHeight="1">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5.75" customHeight="1">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5.75" customHeight="1">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5.75" customHeight="1">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5.75" customHeight="1">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5.75" customHeight="1">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5.75" customHeight="1">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5.75" customHeight="1">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5.75" customHeight="1">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5.75" customHeight="1">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5.75" customHeight="1">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5.75" customHeight="1">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5.75" customHeight="1">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5.75" customHeight="1">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5.75" customHeight="1">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5.75" customHeight="1">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5.75" customHeight="1">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5.75" customHeight="1">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5.75" customHeight="1">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5.75" customHeight="1">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5.75" customHeight="1">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5.75" customHeight="1">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5.75" customHeight="1">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5.75" customHeight="1">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5.75" customHeight="1">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5.75" customHeight="1">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5.75" customHeight="1">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5.75" customHeight="1">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5.75" customHeight="1">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5.75" customHeight="1">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5.75" customHeight="1">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5.75" customHeight="1">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5.75" customHeight="1">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5.75" customHeight="1">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5.75" customHeight="1">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5.75" customHeight="1">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5.75" customHeight="1">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5.75" customHeight="1">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5.75" customHeight="1">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5.75" customHeight="1">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5.75" customHeight="1">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5.75" customHeight="1">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5.75" customHeight="1">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5.75" customHeight="1">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5.75" customHeight="1">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5.75" customHeight="1">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5.75" customHeight="1">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5.75" customHeight="1">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5.75" customHeight="1">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5.75" customHeight="1">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5.75" customHeight="1">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5.75" customHeight="1">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5.75" customHeight="1">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5.75" customHeight="1">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5.75" customHeight="1">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5.75" customHeight="1">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5.75" customHeight="1">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5.75" customHeight="1">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5.75" customHeight="1">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5.75" customHeight="1">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5.75" customHeight="1">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5.75" customHeight="1">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5.75" customHeight="1">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5.75" customHeight="1">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5.75" customHeight="1">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5.75" customHeight="1">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5.75" customHeight="1">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5.75" customHeight="1">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5.75" customHeight="1">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5.75" customHeight="1">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5.75" customHeight="1">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5.75" customHeight="1">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5.75" customHeight="1">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5.75" customHeight="1">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5.75" customHeight="1">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5.75" customHeight="1">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5.75" customHeight="1">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5.75" customHeight="1">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5.75" customHeight="1">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5.75" customHeight="1">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5.75" customHeight="1">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5.75" customHeight="1">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5.75" customHeight="1">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5.75" customHeight="1">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5.75" customHeight="1">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5.75" customHeight="1">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5.75" customHeight="1">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5.75" customHeight="1">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5.75" customHeight="1">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5.75" customHeight="1">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5.75" customHeight="1">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5.75" customHeight="1">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5.75" customHeight="1">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5.75" customHeight="1">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5.75" customHeight="1">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5.75" customHeight="1">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5.75" customHeight="1">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5.75" customHeight="1">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5.75" customHeight="1">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5.75" customHeight="1">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5.75" customHeight="1">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5.75" customHeight="1">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5.75" customHeight="1">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5.75" customHeight="1">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5.75" customHeight="1">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5.75" customHeight="1">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5.75" customHeight="1">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5.75" customHeight="1">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5.75" customHeight="1">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5.75" customHeight="1">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5.75" customHeight="1">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5.75" customHeight="1">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5.75" customHeight="1">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5.75" customHeight="1">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5.75" customHeight="1">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5.75" customHeight="1">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5.75" customHeight="1">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5.75" customHeight="1">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5.75" customHeight="1">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5.75" customHeight="1">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5.75" customHeight="1">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5.75" customHeight="1">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5.75" customHeight="1">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5.75" customHeight="1">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5.75" customHeight="1">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5.75" customHeight="1">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5.75" customHeight="1">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5.75" customHeight="1">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5.75" customHeight="1">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5.75" customHeight="1">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5.75" customHeight="1">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5.75" customHeight="1">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5.75" customHeight="1">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5.75" customHeight="1">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5.75" customHeight="1">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5.75" customHeight="1">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5.75" customHeight="1">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5.75" customHeight="1">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5.75" customHeight="1">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5.75" customHeight="1">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5.75" customHeight="1">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5.75" customHeight="1">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5.75" customHeight="1">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5.75" customHeight="1">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5.75" customHeight="1">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5.75" customHeight="1">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5.75" customHeight="1">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5.75" customHeight="1">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5.75" customHeight="1">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5.75" customHeight="1">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5.75" customHeight="1">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5.75" customHeight="1">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5.75" customHeight="1">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5.75" customHeight="1">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5.75" customHeight="1">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5.75" customHeight="1">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5.75" customHeight="1">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5.75" customHeight="1">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5.75" customHeight="1">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5.75" customHeight="1">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5.75" customHeight="1">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5.75" customHeight="1">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5.75" customHeight="1">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5.75" customHeight="1">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5.75" customHeight="1">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5.75" customHeight="1">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5.75" customHeight="1">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5.75" customHeight="1">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5.75" customHeight="1">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5.75" customHeight="1">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5.75" customHeight="1">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5.75" customHeight="1">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5.75" customHeight="1">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5.75" customHeight="1">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5.75" customHeight="1">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5.75" customHeight="1">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5.75" customHeight="1">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5.75" customHeight="1">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5.75" customHeight="1">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5.75" customHeight="1">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5.75" customHeight="1">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5.75" customHeight="1">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5.75" customHeight="1">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5.75" customHeight="1">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5.75" customHeight="1">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5.75" customHeight="1">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5.75" customHeight="1">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5.75" customHeight="1">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5.75" customHeight="1">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5.75" customHeight="1">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5.75" customHeight="1">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5.75" customHeight="1">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5.75" customHeight="1">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5.75" customHeight="1">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5.75" customHeight="1">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5.75" customHeight="1">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5.75" customHeight="1">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5.75" customHeight="1">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5.75" customHeight="1">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5.75" customHeight="1">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5.75" customHeight="1">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5.75" customHeight="1">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5.75" customHeight="1">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5.75" customHeight="1">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5.75" customHeight="1">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5.75" customHeight="1">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5.75" customHeight="1">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5.75" customHeight="1">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5.75" customHeight="1">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5.75" customHeight="1">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5.75" customHeight="1">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5.75" customHeight="1">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5.75" customHeight="1">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5.75" customHeight="1">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5.75" customHeight="1">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5.75" customHeight="1">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5.75" customHeight="1">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5.75" customHeight="1">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5.75" customHeight="1">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5.75" customHeight="1">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5.75" customHeight="1">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5.75" customHeight="1">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5.75" customHeight="1">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5.75" customHeight="1">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5.75" customHeight="1">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5.75" customHeight="1">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5.75" customHeight="1">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5.75" customHeight="1">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5.75" customHeight="1">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5.75" customHeight="1">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5.75" customHeight="1">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5.75" customHeight="1">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5.75" customHeight="1">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5.75" customHeight="1">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5.75" customHeight="1">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5.75" customHeight="1">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5.75" customHeight="1">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5.75" customHeight="1">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5.75" customHeight="1">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5.75" customHeight="1">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5.75" customHeight="1">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5.75" customHeight="1">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5.75" customHeight="1">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5.75" customHeight="1">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5.75" customHeight="1">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5.75" customHeight="1">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5.75" customHeight="1">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5.75" customHeight="1">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5.75" customHeight="1">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5.75" customHeight="1">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5.75" customHeight="1">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5.75" customHeight="1">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5.75" customHeight="1">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5.75" customHeight="1">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5.75" customHeight="1">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5.75" customHeight="1">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5.75" customHeight="1">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5.75" customHeight="1">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5.75" customHeight="1">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5.75" customHeight="1">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5.75" customHeight="1">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5.75" customHeight="1">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5.75" customHeight="1">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5.75" customHeight="1">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5.75" customHeight="1">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5.75" customHeight="1">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5.75" customHeight="1">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5.75" customHeight="1">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5.75" customHeight="1">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5.75" customHeight="1">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5.75" customHeight="1">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5.75" customHeight="1">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5.75" customHeight="1">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5.75" customHeight="1">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5.75" customHeight="1">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5.75" customHeight="1">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5.75" customHeight="1">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5.75" customHeight="1">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5.75" customHeight="1">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5.75" customHeight="1">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5.75" customHeight="1">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5.75" customHeight="1">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5.75" customHeight="1">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5.75" customHeight="1">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5.75" customHeight="1">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5.75" customHeight="1">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5.75" customHeight="1">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5.75" customHeight="1">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5.75" customHeight="1">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5.75" customHeight="1">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5.75" customHeight="1">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5.75" customHeight="1">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5.75" customHeight="1">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5.75" customHeight="1">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5.75" customHeight="1">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5.75" customHeight="1">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5.75" customHeight="1">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5.75" customHeight="1">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5.75" customHeight="1">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5.75" customHeight="1">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5.75" customHeight="1">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5.75" customHeight="1">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5.75" customHeight="1">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5.75" customHeight="1">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5.75" customHeight="1">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5.75" customHeight="1">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5.75" customHeight="1">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5.75" customHeight="1">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5.75" customHeight="1">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5.75" customHeight="1">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5.75" customHeight="1">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5.75" customHeight="1">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5.75" customHeight="1">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5.75" customHeight="1">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5.75" customHeight="1">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5.75" customHeight="1">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5.75" customHeight="1">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5.75" customHeight="1">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5.75" customHeight="1">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5.75" customHeight="1">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5.75" customHeight="1">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5.75" customHeight="1">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5.75" customHeight="1">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5.75" customHeight="1">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5.75" customHeight="1">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5.75" customHeight="1">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5.75" customHeight="1">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5.75" customHeight="1">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5.75" customHeight="1">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5.75" customHeight="1">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5.75" customHeight="1">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5.75" customHeight="1">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5.75" customHeight="1">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5.75" customHeight="1">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5.75" customHeight="1">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5.75" customHeight="1">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5.75" customHeight="1">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5.75" customHeight="1">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5.75" customHeight="1">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5.75" customHeight="1">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5.75" customHeight="1">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5.75" customHeight="1">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5.75" customHeight="1">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5.75" customHeight="1">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5.75" customHeight="1">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5.75" customHeight="1">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5.75" customHeight="1">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5.75" customHeight="1">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5.75" customHeight="1">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5.75" customHeight="1">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5.75" customHeight="1">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5.75" customHeight="1">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5.75" customHeight="1">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5.75" customHeight="1">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5.75" customHeight="1">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5.75" customHeight="1">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5.75" customHeight="1">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5.75" customHeight="1">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5.75" customHeight="1">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5.75" customHeight="1">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5.75" customHeight="1">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5.75" customHeight="1">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5.75" customHeight="1">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5.75" customHeight="1">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5.75" customHeight="1">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5.75" customHeight="1">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5.75" customHeight="1">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5.75" customHeight="1">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5.75" customHeight="1">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5.75" customHeight="1">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5.75" customHeight="1">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5.75" customHeight="1">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5.75" customHeight="1">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5.75" customHeight="1">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5.75" customHeight="1">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5.75" customHeight="1">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5.75" customHeight="1">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5.75" customHeight="1">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5.75" customHeight="1">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5.75" customHeight="1">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5.75" customHeight="1">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5.75" customHeight="1">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5.75" customHeight="1">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5.75" customHeight="1">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5.75" customHeight="1">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5.75" customHeight="1">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5.75" customHeight="1">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5.75" customHeight="1">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5.75" customHeight="1">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5.75" customHeight="1">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5.75" customHeight="1">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5.75" customHeight="1">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5.75" customHeight="1">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5.75" customHeight="1">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5.75" customHeight="1">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5.75" customHeight="1">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5.75" customHeight="1">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5.75" customHeight="1">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5.75" customHeight="1">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5.75" customHeight="1">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5.75" customHeight="1">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5.75" customHeight="1">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5.75" customHeight="1">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5.75" customHeight="1">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5.75" customHeight="1">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5.75" customHeight="1">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5.75" customHeight="1">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5.75" customHeight="1">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5.75" customHeight="1">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5.75" customHeight="1">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5.75" customHeight="1">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5.75" customHeight="1">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5.75" customHeight="1">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5.75" customHeight="1">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5.75" customHeight="1">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5.75" customHeight="1">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5.75" customHeight="1">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5.75" customHeight="1">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5.75" customHeight="1">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5.75" customHeight="1">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5.75" customHeight="1">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5.75" customHeight="1">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5.75" customHeight="1">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5.75" customHeight="1">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5.75" customHeight="1">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5.75" customHeight="1">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5.75" customHeight="1">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5.75" customHeight="1">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5.75" customHeight="1">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5.75" customHeight="1">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5.75" customHeight="1">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5.75" customHeight="1">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5.75" customHeight="1">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5.75" customHeight="1">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5.75" customHeight="1">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5.75" customHeight="1">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5.75" customHeight="1">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5.75" customHeight="1">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5.75" customHeight="1">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5.75" customHeight="1">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5.75" customHeight="1">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5.75" customHeight="1">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5.75" customHeight="1">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5.75" customHeight="1">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5.75" customHeight="1">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5.75" customHeight="1">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5.75" customHeight="1">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5.75" customHeight="1">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5.75" customHeight="1">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5.75" customHeight="1">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5.75" customHeight="1">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5.75" customHeight="1">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5.75" customHeight="1">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5.75" customHeight="1">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5.75" customHeight="1">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5.75" customHeight="1">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5.75" customHeight="1">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5.75" customHeight="1">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5.75" customHeight="1">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5.75" customHeight="1">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5.75" customHeight="1">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5.75" customHeight="1">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5.75" customHeight="1">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5.75" customHeight="1">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5.75" customHeight="1">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5.75" customHeight="1">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5.75" customHeight="1">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5.75" customHeight="1">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5.75" customHeight="1">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5.75" customHeight="1">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5.75" customHeight="1">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5.75" customHeight="1">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5.75" customHeight="1">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5.75" customHeight="1">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5.75" customHeight="1">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5.75" customHeight="1">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5.75" customHeight="1">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5.75" customHeight="1">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5.75" customHeight="1">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5.75" customHeight="1">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5.75" customHeight="1">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5.75" customHeight="1">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5.75" customHeight="1">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5.75" customHeight="1">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5.75" customHeight="1">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5.75" customHeight="1">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5.75" customHeight="1">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5.75" customHeight="1">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5.75" customHeight="1">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5.75" customHeight="1">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5.75" customHeight="1">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5.75" customHeight="1">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5.75" customHeight="1">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5.75" customHeight="1">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5.75" customHeight="1">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5.75" customHeight="1">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5.75" customHeight="1">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5.75" customHeight="1">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5.75" customHeight="1">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5.75" customHeight="1">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5.75" customHeight="1">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5.75" customHeight="1">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5.75" customHeight="1">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5.75" customHeight="1">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5.75" customHeight="1">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5.75" customHeight="1">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5.75" customHeight="1">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5.75" customHeight="1">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5.75" customHeight="1">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5.75" customHeight="1">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5.75" customHeight="1">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5.75" customHeight="1">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5.75" customHeight="1">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5.75" customHeight="1">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5.75" customHeight="1">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5.75" customHeight="1">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5.75" customHeight="1">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5.75" customHeight="1">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5.75" customHeight="1">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5.75" customHeight="1">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5.75" customHeight="1">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5.75" customHeight="1">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5.75" customHeight="1">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5.75" customHeight="1">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5.75" customHeight="1">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5.75" customHeight="1">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5.75" customHeight="1">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5.75" customHeight="1">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5.75" customHeight="1">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5.75" customHeight="1">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5.75" customHeight="1">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5.75" customHeight="1">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5.75" customHeight="1">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5.75" customHeight="1">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5.75" customHeight="1">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5.75" customHeight="1">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5.75" customHeight="1">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5.75" customHeight="1">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5.75" customHeight="1">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5.75" customHeight="1">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5.75" customHeight="1">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5.75" customHeight="1">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5.75" customHeight="1">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5.75" customHeight="1">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5.75" customHeight="1">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5.75" customHeight="1">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5.75" customHeight="1">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5.75" customHeight="1">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5.75" customHeight="1">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5.75" customHeight="1">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5.75" customHeight="1">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5.75" customHeight="1">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5.75" customHeight="1">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5.75" customHeight="1">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5.75" customHeight="1">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5.75" customHeight="1">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5.75" customHeight="1">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5.75" customHeight="1">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5.75" customHeight="1">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5.75" customHeight="1">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5.75" customHeight="1">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5.75" customHeight="1">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5.75" customHeight="1">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5.75" customHeight="1">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5.75" customHeight="1">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5.75" customHeight="1">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5.75" customHeight="1">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5.75" customHeight="1">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5.75" customHeight="1">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5.75" customHeight="1">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5.75" customHeight="1">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5.75" customHeight="1">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5.75" customHeight="1">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5.75" customHeight="1">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5.75" customHeight="1">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5.75" customHeight="1">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5.75" customHeight="1">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5.75" customHeight="1">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5.75" customHeight="1">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5.75" customHeight="1">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5.75" customHeight="1">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5.75" customHeight="1">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5.75" customHeight="1">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5.75" customHeight="1">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5.75" customHeight="1">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5.75" customHeight="1">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5.75" customHeight="1">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5.75" customHeight="1">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5.75" customHeight="1">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5.75" customHeight="1">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5.75" customHeight="1">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5.75" customHeight="1">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5.75" customHeight="1">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5.75" customHeight="1">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5.75" customHeight="1">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5.75" customHeight="1">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5.75" customHeight="1">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5.75" customHeight="1">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5.75" customHeight="1">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5.75" customHeight="1">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5.75" customHeight="1">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5.75" customHeight="1">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5.75" customHeight="1">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5.75" customHeight="1">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5.75" customHeight="1">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5.75" customHeight="1">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5.75" customHeight="1">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5.75" customHeight="1">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5.75" customHeight="1">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5.75" customHeight="1">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5.75" customHeight="1">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5.75" customHeight="1">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5.75" customHeight="1">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5.75" customHeight="1">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5.75" customHeight="1">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5.75" customHeight="1">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5.75" customHeight="1">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5.75" customHeight="1">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5.75" customHeight="1">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5.75" customHeight="1">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5.75" customHeight="1">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5.75" customHeight="1">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5.75" customHeight="1">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5.75" customHeight="1">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5.75" customHeight="1">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5.75" customHeight="1">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5.75" customHeight="1">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5.75" customHeight="1">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5.75" customHeight="1">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5.75" customHeight="1">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5.75" customHeight="1">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5.75" customHeight="1">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5.75" customHeight="1">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5.75" customHeight="1">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5.75" customHeight="1">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5.75" customHeight="1">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5.75" customHeight="1">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5.75" customHeight="1">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5.75" customHeight="1">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5.75" customHeight="1">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5.75" customHeight="1">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5.75" customHeight="1">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5.75" customHeight="1">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5.75" customHeight="1">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5.75" customHeight="1">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5.75" customHeight="1">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5.75" customHeight="1">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5.75" customHeight="1">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5.75" customHeight="1">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5.75" customHeight="1">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5.75" customHeight="1">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5.75" customHeight="1">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5.75" customHeight="1">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5.75" customHeight="1">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5.75" customHeight="1">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5.75" customHeight="1">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5.75" customHeight="1">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5.75" customHeight="1">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5.75" customHeight="1">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5.75" customHeight="1">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5.75" customHeight="1">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5.75" customHeight="1">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5.75" customHeight="1">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5.75" customHeight="1">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5.75" customHeight="1">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5.75" customHeight="1">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5.75" customHeight="1">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5.75" customHeight="1">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5.75" customHeight="1">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5.75" customHeight="1">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5.75" customHeight="1">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5.75" customHeight="1">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5.75" customHeight="1">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5.75" customHeight="1">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5.75" customHeight="1">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5.75" customHeight="1">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5.75" customHeight="1">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5.75" customHeight="1">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5.75" customHeight="1">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5.75" customHeight="1">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5.75" customHeight="1">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5.75" customHeight="1">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5.75" customHeight="1">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5.75" customHeight="1">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5.75" customHeight="1">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5.75" customHeight="1">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5.75" customHeight="1">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5.75" customHeight="1">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5.75" customHeight="1">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5.75" customHeight="1">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5.75" customHeight="1">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5.75" customHeight="1">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5.75" customHeight="1">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5.75" customHeight="1">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5.75" customHeight="1">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5.75" customHeight="1">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5.75" customHeight="1">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5.75" customHeight="1">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5.75" customHeight="1">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5.75" customHeight="1">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5.75" customHeight="1">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5.75" customHeight="1">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5.75" customHeight="1">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5.75" customHeight="1">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5.75" customHeight="1">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5.75" customHeight="1">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5.75" customHeight="1">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5.75" customHeight="1">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5.75" customHeight="1">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5.75" customHeight="1">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5.75" customHeight="1">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5.75" customHeight="1">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5.75" customHeight="1">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5.75" customHeight="1">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5.75" customHeight="1">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5.75" customHeight="1">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5.75" customHeight="1">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5.75" customHeight="1">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5.75" customHeight="1">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5.75" customHeight="1">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spans="1:26" ht="15.75" customHeight="1">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row>
    <row r="1000" spans="1:26" ht="15.75" customHeight="1">
      <c r="A1000" s="159"/>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sheetData>
  <mergeCells count="22">
    <mergeCell ref="A5:M5"/>
    <mergeCell ref="A7:A8"/>
    <mergeCell ref="A1:C1"/>
    <mergeCell ref="A2:C2"/>
    <mergeCell ref="K2:M2"/>
    <mergeCell ref="A3:M3"/>
    <mergeCell ref="A4:M4"/>
    <mergeCell ref="K7:M7"/>
    <mergeCell ref="B7:B8"/>
    <mergeCell ref="C7:C8"/>
    <mergeCell ref="N7:O7"/>
    <mergeCell ref="J56:M56"/>
    <mergeCell ref="J57:M57"/>
    <mergeCell ref="I62:L62"/>
    <mergeCell ref="G7:G8"/>
    <mergeCell ref="D62:G62"/>
    <mergeCell ref="H7:H8"/>
    <mergeCell ref="I7:I8"/>
    <mergeCell ref="J7:J8"/>
    <mergeCell ref="D7:D8"/>
    <mergeCell ref="E7:E8"/>
    <mergeCell ref="F7:F8"/>
  </mergeCells>
  <conditionalFormatting sqref="B42">
    <cfRule type="cellIs" dxfId="0" priority="1" operator="equal">
      <formula>"Chưa có"</formula>
    </cfRule>
  </conditionalFormatting>
  <pageMargins left="0.75" right="0.75" top="1" bottom="1"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sheetPr>
  <dimension ref="A1:Z1000"/>
  <sheetViews>
    <sheetView workbookViewId="0">
      <selection activeCell="B10" sqref="B10"/>
    </sheetView>
  </sheetViews>
  <sheetFormatPr defaultColWidth="14.42578125" defaultRowHeight="15" customHeight="1"/>
  <cols>
    <col min="1" max="1" width="4.7109375" customWidth="1"/>
    <col min="2" max="2" width="47.5703125" customWidth="1"/>
    <col min="3" max="3" width="8.42578125" customWidth="1"/>
    <col min="4" max="4" width="7.140625" customWidth="1"/>
    <col min="5" max="5" width="7.7109375" customWidth="1"/>
    <col min="6" max="6" width="6.42578125" customWidth="1"/>
    <col min="7" max="7" width="6.7109375" customWidth="1"/>
    <col min="8" max="8" width="12" customWidth="1"/>
    <col min="9" max="9" width="25.7109375" customWidth="1"/>
    <col min="10" max="10" width="9" customWidth="1"/>
    <col min="11" max="11" width="7.7109375" customWidth="1"/>
    <col min="12" max="12" width="8.28515625" customWidth="1"/>
    <col min="13" max="13" width="13" customWidth="1"/>
    <col min="14" max="14" width="16.42578125" customWidth="1"/>
    <col min="15" max="26" width="8.7109375" customWidth="1"/>
  </cols>
  <sheetData>
    <row r="1" spans="1:26" ht="14.25" customHeight="1">
      <c r="A1" s="552" t="s">
        <v>0</v>
      </c>
      <c r="B1" s="543"/>
      <c r="C1" s="543"/>
      <c r="D1" s="29"/>
      <c r="E1" s="3"/>
      <c r="F1" s="3"/>
      <c r="G1" s="3"/>
      <c r="H1" s="3"/>
      <c r="I1" s="576" t="s">
        <v>180</v>
      </c>
      <c r="J1" s="543"/>
      <c r="K1" s="543"/>
      <c r="L1" s="543"/>
      <c r="M1" s="27"/>
      <c r="N1" s="27"/>
      <c r="O1" s="27"/>
      <c r="P1" s="18"/>
      <c r="Q1" s="18"/>
      <c r="R1" s="18"/>
      <c r="S1" s="18"/>
      <c r="T1" s="18"/>
      <c r="U1" s="18"/>
      <c r="V1" s="18"/>
      <c r="W1" s="18"/>
      <c r="X1" s="18"/>
      <c r="Y1" s="18"/>
      <c r="Z1" s="18"/>
    </row>
    <row r="2" spans="1:26" ht="14.25" customHeight="1">
      <c r="A2" s="553" t="s">
        <v>1</v>
      </c>
      <c r="B2" s="543"/>
      <c r="C2" s="543"/>
      <c r="D2" s="31"/>
      <c r="E2" s="19"/>
      <c r="F2" s="19"/>
      <c r="G2" s="19"/>
      <c r="H2" s="19"/>
      <c r="I2" s="16"/>
      <c r="J2" s="558"/>
      <c r="K2" s="543"/>
      <c r="L2" s="543"/>
      <c r="M2" s="27"/>
      <c r="N2" s="27"/>
      <c r="O2" s="27"/>
      <c r="P2" s="18"/>
      <c r="Q2" s="18"/>
      <c r="R2" s="18"/>
      <c r="S2" s="18"/>
      <c r="T2" s="18"/>
      <c r="U2" s="18"/>
      <c r="V2" s="18"/>
      <c r="W2" s="18"/>
      <c r="X2" s="18"/>
      <c r="Y2" s="18"/>
      <c r="Z2" s="18"/>
    </row>
    <row r="3" spans="1:26" ht="14.25" customHeight="1">
      <c r="A3" s="546" t="s">
        <v>166</v>
      </c>
      <c r="B3" s="543"/>
      <c r="C3" s="543"/>
      <c r="D3" s="543"/>
      <c r="E3" s="543"/>
      <c r="F3" s="543"/>
      <c r="G3" s="543"/>
      <c r="H3" s="543"/>
      <c r="I3" s="543"/>
      <c r="J3" s="543"/>
      <c r="K3" s="543"/>
      <c r="L3" s="543"/>
      <c r="M3" s="543"/>
      <c r="N3" s="27"/>
      <c r="O3" s="27"/>
      <c r="P3" s="18"/>
      <c r="Q3" s="18"/>
      <c r="R3" s="18"/>
      <c r="S3" s="18"/>
      <c r="T3" s="18"/>
      <c r="U3" s="18"/>
      <c r="V3" s="18"/>
      <c r="W3" s="18"/>
      <c r="X3" s="18"/>
      <c r="Y3" s="18"/>
      <c r="Z3" s="18"/>
    </row>
    <row r="4" spans="1:26" ht="30" customHeight="1">
      <c r="A4" s="548" t="s">
        <v>30</v>
      </c>
      <c r="B4" s="543"/>
      <c r="C4" s="543"/>
      <c r="D4" s="543"/>
      <c r="E4" s="543"/>
      <c r="F4" s="543"/>
      <c r="G4" s="543"/>
      <c r="H4" s="543"/>
      <c r="I4" s="543"/>
      <c r="J4" s="543"/>
      <c r="K4" s="543"/>
      <c r="L4" s="543"/>
      <c r="M4" s="27"/>
      <c r="N4" s="27"/>
      <c r="O4" s="27"/>
      <c r="P4" s="18"/>
      <c r="Q4" s="18"/>
      <c r="R4" s="18"/>
      <c r="S4" s="18"/>
      <c r="T4" s="18"/>
      <c r="U4" s="18"/>
      <c r="V4" s="18"/>
      <c r="W4" s="18"/>
      <c r="X4" s="18"/>
      <c r="Y4" s="18"/>
      <c r="Z4" s="18"/>
    </row>
    <row r="5" spans="1:26" ht="14.25" customHeight="1">
      <c r="A5" s="559" t="s">
        <v>167</v>
      </c>
      <c r="B5" s="547"/>
      <c r="C5" s="547"/>
      <c r="D5" s="547"/>
      <c r="E5" s="547"/>
      <c r="F5" s="547"/>
      <c r="G5" s="547"/>
      <c r="H5" s="547"/>
      <c r="I5" s="547"/>
      <c r="J5" s="547"/>
      <c r="K5" s="547"/>
      <c r="L5" s="547"/>
      <c r="M5" s="32"/>
      <c r="N5" s="32"/>
      <c r="O5" s="32"/>
      <c r="P5" s="33"/>
      <c r="Q5" s="33"/>
      <c r="R5" s="33"/>
      <c r="S5" s="33"/>
      <c r="T5" s="33"/>
      <c r="U5" s="33"/>
      <c r="V5" s="33"/>
      <c r="W5" s="33"/>
      <c r="X5" s="33"/>
      <c r="Y5" s="33"/>
      <c r="Z5" s="33"/>
    </row>
    <row r="6" spans="1:26" ht="14.25" customHeight="1">
      <c r="A6" s="20"/>
      <c r="B6" s="20"/>
      <c r="C6" s="20"/>
      <c r="D6" s="70"/>
      <c r="E6" s="20"/>
      <c r="F6" s="20"/>
      <c r="G6" s="20"/>
      <c r="H6" s="20"/>
      <c r="I6" s="20"/>
      <c r="J6" s="20"/>
      <c r="K6" s="20"/>
      <c r="L6" s="20" t="s">
        <v>32</v>
      </c>
      <c r="M6" s="27"/>
      <c r="N6" s="27"/>
      <c r="O6" s="27"/>
      <c r="P6" s="18"/>
      <c r="Q6" s="18"/>
      <c r="R6" s="18"/>
      <c r="S6" s="18"/>
      <c r="T6" s="18"/>
      <c r="U6" s="18"/>
      <c r="V6" s="18"/>
      <c r="W6" s="18"/>
      <c r="X6" s="18"/>
      <c r="Y6" s="18"/>
      <c r="Z6" s="18"/>
    </row>
    <row r="7" spans="1:26" ht="56.25" customHeight="1">
      <c r="A7" s="564" t="s">
        <v>16</v>
      </c>
      <c r="B7" s="575" t="s">
        <v>33</v>
      </c>
      <c r="C7" s="560" t="s">
        <v>34</v>
      </c>
      <c r="D7" s="574" t="s">
        <v>35</v>
      </c>
      <c r="E7" s="560" t="s">
        <v>168</v>
      </c>
      <c r="F7" s="560" t="s">
        <v>38</v>
      </c>
      <c r="G7" s="560" t="s">
        <v>39</v>
      </c>
      <c r="H7" s="566" t="s">
        <v>40</v>
      </c>
      <c r="I7" s="567" t="s">
        <v>27</v>
      </c>
      <c r="J7" s="568" t="s">
        <v>41</v>
      </c>
      <c r="K7" s="569"/>
      <c r="L7" s="570"/>
      <c r="M7" s="562" t="s">
        <v>42</v>
      </c>
      <c r="N7" s="563"/>
      <c r="O7" s="27"/>
      <c r="P7" s="28"/>
      <c r="Q7" s="28"/>
      <c r="R7" s="28"/>
      <c r="S7" s="28"/>
      <c r="T7" s="28"/>
      <c r="U7" s="28"/>
      <c r="V7" s="28"/>
      <c r="W7" s="28"/>
      <c r="X7" s="28"/>
      <c r="Y7" s="28"/>
      <c r="Z7" s="28"/>
    </row>
    <row r="8" spans="1:26" ht="69" customHeight="1">
      <c r="A8" s="565"/>
      <c r="B8" s="561"/>
      <c r="C8" s="561"/>
      <c r="D8" s="561"/>
      <c r="E8" s="561"/>
      <c r="F8" s="561"/>
      <c r="G8" s="561"/>
      <c r="H8" s="561"/>
      <c r="I8" s="561"/>
      <c r="J8" s="71" t="s">
        <v>43</v>
      </c>
      <c r="K8" s="71" t="s">
        <v>44</v>
      </c>
      <c r="L8" s="71" t="s">
        <v>45</v>
      </c>
      <c r="M8" s="72" t="s">
        <v>40</v>
      </c>
      <c r="N8" s="73" t="s">
        <v>27</v>
      </c>
      <c r="O8" s="27"/>
      <c r="P8" s="28"/>
      <c r="Q8" s="28"/>
      <c r="R8" s="28"/>
      <c r="S8" s="28"/>
      <c r="T8" s="28"/>
      <c r="U8" s="28"/>
      <c r="V8" s="28"/>
      <c r="W8" s="28"/>
      <c r="X8" s="28"/>
      <c r="Y8" s="28"/>
      <c r="Z8" s="28"/>
    </row>
    <row r="9" spans="1:26" ht="24.75" customHeight="1">
      <c r="A9" s="74" t="s">
        <v>46</v>
      </c>
      <c r="B9" s="75" t="s">
        <v>47</v>
      </c>
      <c r="C9" s="75" t="s">
        <v>48</v>
      </c>
      <c r="D9" s="176" t="s">
        <v>49</v>
      </c>
      <c r="E9" s="76" t="s">
        <v>50</v>
      </c>
      <c r="F9" s="76" t="s">
        <v>51</v>
      </c>
      <c r="G9" s="76" t="s">
        <v>52</v>
      </c>
      <c r="H9" s="77" t="s">
        <v>53</v>
      </c>
      <c r="I9" s="78" t="s">
        <v>54</v>
      </c>
      <c r="J9" s="76" t="s">
        <v>55</v>
      </c>
      <c r="K9" s="76" t="s">
        <v>56</v>
      </c>
      <c r="L9" s="76" t="s">
        <v>57</v>
      </c>
      <c r="M9" s="79" t="s">
        <v>58</v>
      </c>
      <c r="N9" s="80" t="s">
        <v>59</v>
      </c>
      <c r="O9" s="94"/>
      <c r="P9" s="34"/>
      <c r="Q9" s="34"/>
      <c r="R9" s="34"/>
      <c r="S9" s="34"/>
      <c r="T9" s="34"/>
      <c r="U9" s="34"/>
      <c r="V9" s="34"/>
      <c r="W9" s="34"/>
      <c r="X9" s="34"/>
      <c r="Y9" s="34"/>
      <c r="Z9" s="34"/>
    </row>
    <row r="10" spans="1:26" ht="40.5" customHeight="1">
      <c r="A10" s="81"/>
      <c r="B10" s="75" t="s">
        <v>60</v>
      </c>
      <c r="C10" s="76"/>
      <c r="D10" s="76"/>
      <c r="E10" s="76"/>
      <c r="F10" s="76"/>
      <c r="G10" s="76"/>
      <c r="H10" s="177" t="s">
        <v>169</v>
      </c>
      <c r="I10" s="196" t="s">
        <v>181</v>
      </c>
      <c r="J10" s="76"/>
      <c r="K10" s="76"/>
      <c r="L10" s="76"/>
      <c r="M10" s="199"/>
      <c r="N10" s="200"/>
      <c r="O10" s="94"/>
      <c r="P10" s="34"/>
      <c r="Q10" s="34"/>
      <c r="R10" s="34"/>
      <c r="S10" s="34"/>
      <c r="T10" s="34"/>
      <c r="U10" s="34"/>
      <c r="V10" s="34"/>
      <c r="W10" s="34"/>
      <c r="X10" s="34"/>
      <c r="Y10" s="34"/>
      <c r="Z10" s="34"/>
    </row>
    <row r="11" spans="1:26" ht="17.25" customHeight="1">
      <c r="A11" s="35" t="s">
        <v>5</v>
      </c>
      <c r="B11" s="41" t="s">
        <v>109</v>
      </c>
      <c r="C11" s="38">
        <f t="shared" ref="C11:L11" si="0">C12</f>
        <v>69</v>
      </c>
      <c r="D11" s="38">
        <f t="shared" si="0"/>
        <v>15</v>
      </c>
      <c r="E11" s="38">
        <f t="shared" si="0"/>
        <v>23</v>
      </c>
      <c r="F11" s="38">
        <f t="shared" si="0"/>
        <v>13.571428571428571</v>
      </c>
      <c r="G11" s="38">
        <f t="shared" si="0"/>
        <v>390</v>
      </c>
      <c r="H11" s="38">
        <f t="shared" si="0"/>
        <v>1598.5714285714284</v>
      </c>
      <c r="I11" s="201">
        <f t="shared" si="0"/>
        <v>2699.4107142857142</v>
      </c>
      <c r="J11" s="38">
        <f t="shared" si="0"/>
        <v>1558.2053571428571</v>
      </c>
      <c r="K11" s="38">
        <f t="shared" si="0"/>
        <v>1349.7053571428571</v>
      </c>
      <c r="L11" s="38">
        <f t="shared" si="0"/>
        <v>0</v>
      </c>
      <c r="M11" s="202">
        <v>1598.5714285714284</v>
      </c>
      <c r="N11" s="203">
        <v>2699.5307142857141</v>
      </c>
      <c r="O11" s="27"/>
      <c r="P11" s="28"/>
      <c r="Q11" s="28"/>
      <c r="R11" s="28"/>
      <c r="S11" s="28"/>
      <c r="T11" s="28"/>
      <c r="U11" s="28"/>
      <c r="V11" s="28"/>
      <c r="W11" s="28"/>
      <c r="X11" s="28"/>
      <c r="Y11" s="28"/>
      <c r="Z11" s="28"/>
    </row>
    <row r="12" spans="1:26" ht="27" customHeight="1">
      <c r="A12" s="178" t="s">
        <v>18</v>
      </c>
      <c r="B12" s="179" t="s">
        <v>173</v>
      </c>
      <c r="C12" s="180">
        <f t="shared" ref="C12:L12" si="1">C13+C28</f>
        <v>69</v>
      </c>
      <c r="D12" s="180">
        <f t="shared" si="1"/>
        <v>15</v>
      </c>
      <c r="E12" s="180">
        <f t="shared" si="1"/>
        <v>23</v>
      </c>
      <c r="F12" s="180">
        <f t="shared" si="1"/>
        <v>13.571428571428571</v>
      </c>
      <c r="G12" s="180">
        <f t="shared" si="1"/>
        <v>390</v>
      </c>
      <c r="H12" s="180">
        <f t="shared" si="1"/>
        <v>1598.5714285714284</v>
      </c>
      <c r="I12" s="201">
        <f t="shared" si="1"/>
        <v>2699.4107142857142</v>
      </c>
      <c r="J12" s="180">
        <f t="shared" si="1"/>
        <v>1558.2053571428571</v>
      </c>
      <c r="K12" s="180">
        <f t="shared" si="1"/>
        <v>1349.7053571428571</v>
      </c>
      <c r="L12" s="180">
        <f t="shared" si="1"/>
        <v>0</v>
      </c>
      <c r="M12" s="204">
        <v>1598.5714285714284</v>
      </c>
      <c r="N12" s="203">
        <v>2699.5307142857141</v>
      </c>
      <c r="O12" s="164"/>
      <c r="P12" s="165"/>
      <c r="Q12" s="165"/>
      <c r="R12" s="165"/>
      <c r="S12" s="165"/>
      <c r="T12" s="165"/>
      <c r="U12" s="165"/>
      <c r="V12" s="165"/>
      <c r="W12" s="165"/>
      <c r="X12" s="165"/>
      <c r="Y12" s="165"/>
      <c r="Z12" s="165"/>
    </row>
    <row r="13" spans="1:26" ht="21.75" customHeight="1">
      <c r="A13" s="181" t="s">
        <v>22</v>
      </c>
      <c r="B13" s="182" t="s">
        <v>98</v>
      </c>
      <c r="C13" s="183">
        <f>C14+C27</f>
        <v>24</v>
      </c>
      <c r="D13" s="183"/>
      <c r="E13" s="183">
        <f>E14+E27</f>
        <v>8</v>
      </c>
      <c r="F13" s="183"/>
      <c r="G13" s="183">
        <f>G14+G27</f>
        <v>240</v>
      </c>
      <c r="H13" s="184">
        <f t="shared" ref="H13:K13" si="2">H14+H23</f>
        <v>1170</v>
      </c>
      <c r="I13" s="205">
        <f t="shared" si="2"/>
        <v>1992</v>
      </c>
      <c r="J13" s="184">
        <f t="shared" si="2"/>
        <v>1204.5</v>
      </c>
      <c r="K13" s="184">
        <f t="shared" si="2"/>
        <v>996</v>
      </c>
      <c r="L13" s="184"/>
      <c r="M13" s="206">
        <v>1170</v>
      </c>
      <c r="N13" s="207">
        <v>1992.12</v>
      </c>
      <c r="O13" s="166"/>
      <c r="P13" s="167"/>
      <c r="Q13" s="167"/>
      <c r="R13" s="167"/>
      <c r="S13" s="167"/>
      <c r="T13" s="167"/>
      <c r="U13" s="167"/>
      <c r="V13" s="167"/>
      <c r="W13" s="167"/>
      <c r="X13" s="167"/>
      <c r="Y13" s="167"/>
      <c r="Z13" s="167"/>
    </row>
    <row r="14" spans="1:26" ht="15.75" customHeight="1">
      <c r="A14" s="181" t="s">
        <v>20</v>
      </c>
      <c r="B14" s="182" t="s">
        <v>174</v>
      </c>
      <c r="C14" s="183">
        <f>SUM(C15:C22)</f>
        <v>24</v>
      </c>
      <c r="D14" s="183"/>
      <c r="E14" s="183">
        <f>SUM(E15:E22)</f>
        <v>8</v>
      </c>
      <c r="F14" s="183"/>
      <c r="G14" s="183">
        <f t="shared" ref="G14:I14" si="3">SUM(G15:G22)</f>
        <v>240</v>
      </c>
      <c r="H14" s="184">
        <f t="shared" si="3"/>
        <v>720</v>
      </c>
      <c r="I14" s="205">
        <f t="shared" si="3"/>
        <v>417</v>
      </c>
      <c r="J14" s="183">
        <f t="shared" ref="J14:K14" si="4">SUM(I15:I22)</f>
        <v>417</v>
      </c>
      <c r="K14" s="183">
        <f t="shared" si="4"/>
        <v>208.5</v>
      </c>
      <c r="L14" s="183"/>
      <c r="M14" s="206">
        <v>720</v>
      </c>
      <c r="N14" s="207">
        <v>417.11999999999995</v>
      </c>
      <c r="O14" s="166"/>
      <c r="P14" s="167"/>
      <c r="Q14" s="167"/>
      <c r="R14" s="167"/>
      <c r="S14" s="167"/>
      <c r="T14" s="167"/>
      <c r="U14" s="167"/>
      <c r="V14" s="167"/>
      <c r="W14" s="167"/>
      <c r="X14" s="167"/>
      <c r="Y14" s="167"/>
      <c r="Z14" s="167"/>
    </row>
    <row r="15" spans="1:26" ht="15.75" customHeight="1">
      <c r="A15" s="208" t="s">
        <v>66</v>
      </c>
      <c r="B15" s="209" t="s">
        <v>182</v>
      </c>
      <c r="C15" s="210">
        <v>3</v>
      </c>
      <c r="D15" s="188">
        <v>1</v>
      </c>
      <c r="E15" s="187">
        <v>1</v>
      </c>
      <c r="F15" s="189">
        <v>1</v>
      </c>
      <c r="G15" s="187">
        <v>30</v>
      </c>
      <c r="H15" s="211">
        <f t="shared" ref="H15:H22" si="5">C15*G15</f>
        <v>90</v>
      </c>
      <c r="I15" s="212">
        <f t="shared" ref="I15:I22" si="6">E15*34.75*1.5</f>
        <v>52.125</v>
      </c>
      <c r="J15" s="189">
        <f t="shared" ref="J15:J22" si="7">I15-K15</f>
        <v>26.0625</v>
      </c>
      <c r="K15" s="189">
        <f t="shared" ref="K15:K22" si="8">I15/2</f>
        <v>26.0625</v>
      </c>
      <c r="L15" s="213"/>
      <c r="M15" s="214">
        <v>90</v>
      </c>
      <c r="N15" s="207">
        <v>52.125</v>
      </c>
      <c r="O15" s="168"/>
      <c r="P15" s="169"/>
      <c r="Q15" s="169"/>
      <c r="R15" s="169"/>
      <c r="S15" s="169"/>
      <c r="T15" s="169"/>
      <c r="U15" s="169"/>
      <c r="V15" s="169"/>
      <c r="W15" s="169"/>
      <c r="X15" s="169"/>
      <c r="Y15" s="169"/>
      <c r="Z15" s="169"/>
    </row>
    <row r="16" spans="1:26" ht="15.75" customHeight="1">
      <c r="A16" s="208" t="s">
        <v>67</v>
      </c>
      <c r="B16" s="209" t="s">
        <v>183</v>
      </c>
      <c r="C16" s="210">
        <v>3</v>
      </c>
      <c r="D16" s="188">
        <v>1</v>
      </c>
      <c r="E16" s="187">
        <v>1</v>
      </c>
      <c r="F16" s="189">
        <v>1</v>
      </c>
      <c r="G16" s="187">
        <v>30</v>
      </c>
      <c r="H16" s="211">
        <f t="shared" si="5"/>
        <v>90</v>
      </c>
      <c r="I16" s="212">
        <f t="shared" si="6"/>
        <v>52.125</v>
      </c>
      <c r="J16" s="189">
        <f t="shared" si="7"/>
        <v>26.0625</v>
      </c>
      <c r="K16" s="189">
        <f t="shared" si="8"/>
        <v>26.0625</v>
      </c>
      <c r="L16" s="213"/>
      <c r="M16" s="214">
        <v>90</v>
      </c>
      <c r="N16" s="207">
        <v>52.125</v>
      </c>
      <c r="O16" s="168"/>
      <c r="P16" s="169"/>
      <c r="Q16" s="169"/>
      <c r="R16" s="169"/>
      <c r="S16" s="169"/>
      <c r="T16" s="169"/>
      <c r="U16" s="169"/>
      <c r="V16" s="169"/>
      <c r="W16" s="169"/>
      <c r="X16" s="169"/>
      <c r="Y16" s="169"/>
      <c r="Z16" s="169"/>
    </row>
    <row r="17" spans="1:26" ht="15.75" customHeight="1">
      <c r="A17" s="208" t="s">
        <v>68</v>
      </c>
      <c r="B17" s="209" t="s">
        <v>184</v>
      </c>
      <c r="C17" s="210">
        <v>3</v>
      </c>
      <c r="D17" s="188">
        <v>1</v>
      </c>
      <c r="E17" s="187">
        <v>1</v>
      </c>
      <c r="F17" s="189">
        <v>1</v>
      </c>
      <c r="G17" s="187">
        <v>30</v>
      </c>
      <c r="H17" s="211">
        <f t="shared" si="5"/>
        <v>90</v>
      </c>
      <c r="I17" s="212">
        <f t="shared" si="6"/>
        <v>52.125</v>
      </c>
      <c r="J17" s="189">
        <f t="shared" si="7"/>
        <v>26.0625</v>
      </c>
      <c r="K17" s="189">
        <f t="shared" si="8"/>
        <v>26.0625</v>
      </c>
      <c r="L17" s="213"/>
      <c r="M17" s="214">
        <v>90</v>
      </c>
      <c r="N17" s="207">
        <v>52.125</v>
      </c>
      <c r="O17" s="168"/>
      <c r="P17" s="169"/>
      <c r="Q17" s="169"/>
      <c r="R17" s="169"/>
      <c r="S17" s="169"/>
      <c r="T17" s="169"/>
      <c r="U17" s="169"/>
      <c r="V17" s="169"/>
      <c r="W17" s="169"/>
      <c r="X17" s="169"/>
      <c r="Y17" s="169"/>
      <c r="Z17" s="169"/>
    </row>
    <row r="18" spans="1:26" ht="15.75" customHeight="1">
      <c r="A18" s="208" t="s">
        <v>69</v>
      </c>
      <c r="B18" s="209" t="s">
        <v>185</v>
      </c>
      <c r="C18" s="210">
        <v>3</v>
      </c>
      <c r="D18" s="188">
        <v>1</v>
      </c>
      <c r="E18" s="187">
        <v>1</v>
      </c>
      <c r="F18" s="189">
        <v>1</v>
      </c>
      <c r="G18" s="187">
        <v>30</v>
      </c>
      <c r="H18" s="211">
        <f t="shared" si="5"/>
        <v>90</v>
      </c>
      <c r="I18" s="212">
        <f t="shared" si="6"/>
        <v>52.125</v>
      </c>
      <c r="J18" s="189">
        <f t="shared" si="7"/>
        <v>26.0625</v>
      </c>
      <c r="K18" s="189">
        <f t="shared" si="8"/>
        <v>26.0625</v>
      </c>
      <c r="L18" s="213"/>
      <c r="M18" s="214">
        <v>90</v>
      </c>
      <c r="N18" s="207">
        <v>52.125</v>
      </c>
      <c r="O18" s="168"/>
      <c r="P18" s="169"/>
      <c r="Q18" s="169"/>
      <c r="R18" s="169"/>
      <c r="S18" s="169"/>
      <c r="T18" s="169"/>
      <c r="U18" s="169"/>
      <c r="V18" s="169"/>
      <c r="W18" s="169"/>
      <c r="X18" s="169"/>
      <c r="Y18" s="169"/>
      <c r="Z18" s="169"/>
    </row>
    <row r="19" spans="1:26" ht="15.75" customHeight="1">
      <c r="A19" s="208" t="s">
        <v>70</v>
      </c>
      <c r="B19" s="215" t="s">
        <v>186</v>
      </c>
      <c r="C19" s="210">
        <v>3</v>
      </c>
      <c r="D19" s="188">
        <v>1</v>
      </c>
      <c r="E19" s="187">
        <v>1</v>
      </c>
      <c r="F19" s="189">
        <v>1</v>
      </c>
      <c r="G19" s="187">
        <v>30</v>
      </c>
      <c r="H19" s="211">
        <f t="shared" si="5"/>
        <v>90</v>
      </c>
      <c r="I19" s="212">
        <f t="shared" si="6"/>
        <v>52.125</v>
      </c>
      <c r="J19" s="189">
        <f t="shared" si="7"/>
        <v>26.0625</v>
      </c>
      <c r="K19" s="189">
        <f t="shared" si="8"/>
        <v>26.0625</v>
      </c>
      <c r="L19" s="216"/>
      <c r="M19" s="214">
        <v>90</v>
      </c>
      <c r="N19" s="207">
        <v>52.125</v>
      </c>
      <c r="O19" s="170"/>
      <c r="P19" s="171"/>
      <c r="Q19" s="171"/>
      <c r="R19" s="171"/>
      <c r="S19" s="171"/>
      <c r="T19" s="171"/>
      <c r="U19" s="171"/>
      <c r="V19" s="171"/>
      <c r="W19" s="171"/>
      <c r="X19" s="171"/>
      <c r="Y19" s="171"/>
      <c r="Z19" s="171"/>
    </row>
    <row r="20" spans="1:26" ht="15.75" customHeight="1">
      <c r="A20" s="217" t="s">
        <v>71</v>
      </c>
      <c r="B20" s="215" t="s">
        <v>187</v>
      </c>
      <c r="C20" s="210">
        <v>3</v>
      </c>
      <c r="D20" s="188">
        <v>1</v>
      </c>
      <c r="E20" s="187">
        <v>1</v>
      </c>
      <c r="F20" s="189">
        <v>1</v>
      </c>
      <c r="G20" s="187">
        <v>30</v>
      </c>
      <c r="H20" s="211">
        <f t="shared" si="5"/>
        <v>90</v>
      </c>
      <c r="I20" s="212">
        <f t="shared" si="6"/>
        <v>52.125</v>
      </c>
      <c r="J20" s="189">
        <f t="shared" si="7"/>
        <v>26.0625</v>
      </c>
      <c r="K20" s="189">
        <f t="shared" si="8"/>
        <v>26.0625</v>
      </c>
      <c r="L20" s="216"/>
      <c r="M20" s="214">
        <v>90</v>
      </c>
      <c r="N20" s="207">
        <v>52.125</v>
      </c>
      <c r="O20" s="170"/>
      <c r="P20" s="171"/>
      <c r="Q20" s="171"/>
      <c r="R20" s="171"/>
      <c r="S20" s="171"/>
      <c r="T20" s="171"/>
      <c r="U20" s="171"/>
      <c r="V20" s="171"/>
      <c r="W20" s="171"/>
      <c r="X20" s="171"/>
      <c r="Y20" s="171"/>
      <c r="Z20" s="171"/>
    </row>
    <row r="21" spans="1:26" ht="15.75" customHeight="1">
      <c r="A21" s="218" t="s">
        <v>72</v>
      </c>
      <c r="B21" s="215" t="s">
        <v>188</v>
      </c>
      <c r="C21" s="210">
        <v>3</v>
      </c>
      <c r="D21" s="188">
        <v>1</v>
      </c>
      <c r="E21" s="187">
        <v>1</v>
      </c>
      <c r="F21" s="189">
        <v>1</v>
      </c>
      <c r="G21" s="187">
        <v>30</v>
      </c>
      <c r="H21" s="211">
        <f t="shared" si="5"/>
        <v>90</v>
      </c>
      <c r="I21" s="212">
        <f t="shared" si="6"/>
        <v>52.125</v>
      </c>
      <c r="J21" s="189">
        <f t="shared" si="7"/>
        <v>26.0625</v>
      </c>
      <c r="K21" s="189">
        <f t="shared" si="8"/>
        <v>26.0625</v>
      </c>
      <c r="L21" s="216"/>
      <c r="M21" s="214">
        <v>90</v>
      </c>
      <c r="N21" s="207">
        <v>52.125</v>
      </c>
      <c r="O21" s="170"/>
      <c r="P21" s="171"/>
      <c r="Q21" s="171"/>
      <c r="R21" s="171"/>
      <c r="S21" s="171"/>
      <c r="T21" s="171"/>
      <c r="U21" s="171"/>
      <c r="V21" s="171"/>
      <c r="W21" s="171"/>
      <c r="X21" s="171"/>
      <c r="Y21" s="171"/>
      <c r="Z21" s="171"/>
    </row>
    <row r="22" spans="1:26" ht="15.75" customHeight="1">
      <c r="A22" s="219" t="s">
        <v>73</v>
      </c>
      <c r="B22" s="215" t="s">
        <v>189</v>
      </c>
      <c r="C22" s="210">
        <v>3</v>
      </c>
      <c r="D22" s="188">
        <v>1</v>
      </c>
      <c r="E22" s="187">
        <v>1</v>
      </c>
      <c r="F22" s="189">
        <v>1</v>
      </c>
      <c r="G22" s="187">
        <v>30</v>
      </c>
      <c r="H22" s="211">
        <f t="shared" si="5"/>
        <v>90</v>
      </c>
      <c r="I22" s="212">
        <f t="shared" si="6"/>
        <v>52.125</v>
      </c>
      <c r="J22" s="189">
        <f t="shared" si="7"/>
        <v>26.0625</v>
      </c>
      <c r="K22" s="189">
        <f t="shared" si="8"/>
        <v>26.0625</v>
      </c>
      <c r="L22" s="216"/>
      <c r="M22" s="214">
        <v>90</v>
      </c>
      <c r="N22" s="207">
        <v>52.125</v>
      </c>
      <c r="O22" s="170"/>
      <c r="P22" s="171"/>
      <c r="Q22" s="171"/>
      <c r="R22" s="171"/>
      <c r="S22" s="171"/>
      <c r="T22" s="171"/>
      <c r="U22" s="171"/>
      <c r="V22" s="171"/>
      <c r="W22" s="171"/>
      <c r="X22" s="171"/>
      <c r="Y22" s="171"/>
      <c r="Z22" s="171"/>
    </row>
    <row r="23" spans="1:26" ht="15.75" customHeight="1">
      <c r="A23" s="185" t="s">
        <v>21</v>
      </c>
      <c r="B23" s="186" t="s">
        <v>176</v>
      </c>
      <c r="C23" s="187"/>
      <c r="D23" s="188"/>
      <c r="E23" s="187"/>
      <c r="F23" s="189"/>
      <c r="G23" s="187"/>
      <c r="H23" s="190">
        <f t="shared" ref="H23:K23" si="9">SUM(H24:H27)</f>
        <v>450</v>
      </c>
      <c r="I23" s="205">
        <f t="shared" si="9"/>
        <v>1575</v>
      </c>
      <c r="J23" s="191">
        <f t="shared" si="9"/>
        <v>787.5</v>
      </c>
      <c r="K23" s="191">
        <f t="shared" si="9"/>
        <v>787.5</v>
      </c>
      <c r="L23" s="191"/>
      <c r="M23" s="214">
        <v>450</v>
      </c>
      <c r="N23" s="207">
        <v>1575</v>
      </c>
      <c r="O23" s="168"/>
      <c r="P23" s="169"/>
      <c r="Q23" s="169"/>
      <c r="R23" s="169"/>
      <c r="S23" s="169"/>
      <c r="T23" s="169"/>
      <c r="U23" s="169"/>
      <c r="V23" s="169"/>
      <c r="W23" s="169"/>
      <c r="X23" s="169"/>
      <c r="Y23" s="169"/>
      <c r="Z23" s="169"/>
    </row>
    <row r="24" spans="1:26" ht="15.75" customHeight="1">
      <c r="A24" s="197" t="s">
        <v>94</v>
      </c>
      <c r="B24" s="220" t="s">
        <v>177</v>
      </c>
      <c r="C24" s="221">
        <v>6</v>
      </c>
      <c r="D24" s="221">
        <v>14</v>
      </c>
      <c r="E24" s="221">
        <v>1</v>
      </c>
      <c r="F24" s="221">
        <v>1</v>
      </c>
      <c r="G24" s="221">
        <v>24</v>
      </c>
      <c r="H24" s="211">
        <f t="shared" ref="H24:H26" si="10">C24*G24</f>
        <v>144</v>
      </c>
      <c r="I24" s="212">
        <f t="shared" ref="I24:I26" si="11">D24*G24*1.5</f>
        <v>504</v>
      </c>
      <c r="J24" s="189">
        <f t="shared" ref="J24:J27" si="12">I24/2</f>
        <v>252</v>
      </c>
      <c r="K24" s="189">
        <f t="shared" ref="K24:K27" si="13">I24/2</f>
        <v>252</v>
      </c>
      <c r="L24" s="189"/>
      <c r="M24" s="202">
        <v>144</v>
      </c>
      <c r="N24" s="203">
        <v>504</v>
      </c>
      <c r="O24" s="172"/>
      <c r="P24" s="173"/>
      <c r="Q24" s="173"/>
      <c r="R24" s="173"/>
      <c r="S24" s="173"/>
      <c r="T24" s="173"/>
      <c r="U24" s="173"/>
      <c r="V24" s="173"/>
      <c r="W24" s="173"/>
      <c r="X24" s="173"/>
      <c r="Y24" s="173"/>
      <c r="Z24" s="173"/>
    </row>
    <row r="25" spans="1:26" ht="15.75" customHeight="1">
      <c r="A25" s="197" t="s">
        <v>95</v>
      </c>
      <c r="B25" s="222" t="s">
        <v>171</v>
      </c>
      <c r="C25" s="221">
        <v>15</v>
      </c>
      <c r="D25" s="221">
        <v>35</v>
      </c>
      <c r="E25" s="221">
        <v>1</v>
      </c>
      <c r="F25" s="221">
        <v>1</v>
      </c>
      <c r="G25" s="221">
        <v>6</v>
      </c>
      <c r="H25" s="211">
        <f t="shared" si="10"/>
        <v>90</v>
      </c>
      <c r="I25" s="212">
        <f t="shared" si="11"/>
        <v>315</v>
      </c>
      <c r="J25" s="189">
        <f t="shared" si="12"/>
        <v>157.5</v>
      </c>
      <c r="K25" s="189">
        <f t="shared" si="13"/>
        <v>157.5</v>
      </c>
      <c r="L25" s="189"/>
      <c r="M25" s="202">
        <v>90</v>
      </c>
      <c r="N25" s="203">
        <v>315</v>
      </c>
      <c r="O25" s="172"/>
      <c r="P25" s="173"/>
      <c r="Q25" s="173"/>
      <c r="R25" s="173"/>
      <c r="S25" s="173"/>
      <c r="T25" s="173"/>
      <c r="U25" s="173"/>
      <c r="V25" s="173"/>
      <c r="W25" s="173"/>
      <c r="X25" s="173"/>
      <c r="Y25" s="173"/>
      <c r="Z25" s="173"/>
    </row>
    <row r="26" spans="1:26" ht="15.75" customHeight="1">
      <c r="A26" s="197" t="s">
        <v>96</v>
      </c>
      <c r="B26" s="222" t="s">
        <v>178</v>
      </c>
      <c r="C26" s="221">
        <v>9</v>
      </c>
      <c r="D26" s="221">
        <v>21</v>
      </c>
      <c r="E26" s="221">
        <v>1</v>
      </c>
      <c r="F26" s="221">
        <v>1</v>
      </c>
      <c r="G26" s="221">
        <v>24</v>
      </c>
      <c r="H26" s="211">
        <f t="shared" si="10"/>
        <v>216</v>
      </c>
      <c r="I26" s="212">
        <f t="shared" si="11"/>
        <v>756</v>
      </c>
      <c r="J26" s="189">
        <f t="shared" si="12"/>
        <v>378</v>
      </c>
      <c r="K26" s="189">
        <f t="shared" si="13"/>
        <v>378</v>
      </c>
      <c r="L26" s="189"/>
      <c r="M26" s="202">
        <v>216</v>
      </c>
      <c r="N26" s="203">
        <v>756</v>
      </c>
      <c r="O26" s="172"/>
      <c r="P26" s="173"/>
      <c r="Q26" s="173"/>
      <c r="R26" s="173"/>
      <c r="S26" s="173"/>
      <c r="T26" s="173"/>
      <c r="U26" s="173"/>
      <c r="V26" s="173"/>
      <c r="W26" s="173"/>
      <c r="X26" s="173"/>
      <c r="Y26" s="173"/>
      <c r="Z26" s="173"/>
    </row>
    <row r="27" spans="1:26" ht="15.75" customHeight="1">
      <c r="A27" s="198" t="s">
        <v>97</v>
      </c>
      <c r="B27" s="223" t="s">
        <v>172</v>
      </c>
      <c r="C27" s="221">
        <v>0</v>
      </c>
      <c r="D27" s="221"/>
      <c r="E27" s="221"/>
      <c r="F27" s="224"/>
      <c r="G27" s="221"/>
      <c r="H27" s="225">
        <f>D27*G27</f>
        <v>0</v>
      </c>
      <c r="I27" s="226">
        <f>D27*G27*16.5*2</f>
        <v>0</v>
      </c>
      <c r="J27" s="189">
        <f t="shared" si="12"/>
        <v>0</v>
      </c>
      <c r="K27" s="189">
        <f t="shared" si="13"/>
        <v>0</v>
      </c>
      <c r="L27" s="189"/>
      <c r="M27" s="202">
        <v>0</v>
      </c>
      <c r="N27" s="203">
        <v>0</v>
      </c>
      <c r="O27" s="174"/>
      <c r="P27" s="175"/>
      <c r="Q27" s="175"/>
      <c r="R27" s="175"/>
      <c r="S27" s="175"/>
      <c r="T27" s="175"/>
      <c r="U27" s="175"/>
      <c r="V27" s="175"/>
      <c r="W27" s="175"/>
      <c r="X27" s="175"/>
      <c r="Y27" s="175"/>
      <c r="Z27" s="175"/>
    </row>
    <row r="28" spans="1:26" ht="14.25" customHeight="1">
      <c r="A28" s="192" t="s">
        <v>179</v>
      </c>
      <c r="B28" s="193" t="s">
        <v>190</v>
      </c>
      <c r="C28" s="194">
        <f t="shared" ref="C28:J28" si="14">SUM(C29:C43)</f>
        <v>45</v>
      </c>
      <c r="D28" s="194">
        <f t="shared" si="14"/>
        <v>15</v>
      </c>
      <c r="E28" s="194">
        <f t="shared" si="14"/>
        <v>15</v>
      </c>
      <c r="F28" s="194">
        <f t="shared" si="14"/>
        <v>13.571428571428571</v>
      </c>
      <c r="G28" s="194">
        <f t="shared" si="14"/>
        <v>150</v>
      </c>
      <c r="H28" s="194">
        <f t="shared" si="14"/>
        <v>428.57142857142856</v>
      </c>
      <c r="I28" s="227">
        <f t="shared" si="14"/>
        <v>707.41071428571433</v>
      </c>
      <c r="J28" s="194">
        <f t="shared" si="14"/>
        <v>353.70535714285717</v>
      </c>
      <c r="K28" s="194">
        <f>SUM(J29:J43)</f>
        <v>353.70535714285717</v>
      </c>
      <c r="L28" s="194"/>
      <c r="M28" s="228">
        <v>428.57142857142856</v>
      </c>
      <c r="N28" s="207">
        <v>707.41071428571433</v>
      </c>
      <c r="O28" s="168"/>
      <c r="P28" s="169"/>
      <c r="Q28" s="169"/>
      <c r="R28" s="169"/>
      <c r="S28" s="169"/>
      <c r="T28" s="169"/>
      <c r="U28" s="169"/>
      <c r="V28" s="169"/>
      <c r="W28" s="169"/>
      <c r="X28" s="169"/>
      <c r="Y28" s="169"/>
      <c r="Z28" s="169"/>
    </row>
    <row r="29" spans="1:26" ht="14.25" customHeight="1">
      <c r="A29" s="195" t="s">
        <v>76</v>
      </c>
      <c r="B29" s="229" t="s">
        <v>191</v>
      </c>
      <c r="C29" s="187">
        <v>3</v>
      </c>
      <c r="D29" s="188">
        <v>1</v>
      </c>
      <c r="E29" s="187">
        <v>1</v>
      </c>
      <c r="F29" s="189">
        <f t="shared" ref="F29:F33" si="15">5/7</f>
        <v>0.7142857142857143</v>
      </c>
      <c r="G29" s="187">
        <v>5</v>
      </c>
      <c r="H29" s="211">
        <f t="shared" ref="H29:H43" si="16">C29*D29*E29*F29*G29</f>
        <v>10.714285714285714</v>
      </c>
      <c r="I29" s="212">
        <f t="shared" ref="I29:I33" si="17">E29*F29*34.75*1.5</f>
        <v>37.232142857142861</v>
      </c>
      <c r="J29" s="190">
        <f t="shared" ref="J29:J44" si="18">I29-K29</f>
        <v>18.616071428571431</v>
      </c>
      <c r="K29" s="190">
        <f t="shared" ref="K29:K44" si="19">I29/2</f>
        <v>18.616071428571431</v>
      </c>
      <c r="L29" s="213"/>
      <c r="M29" s="214">
        <v>10.714285714285714</v>
      </c>
      <c r="N29" s="207">
        <v>37.232142857142861</v>
      </c>
      <c r="O29" s="168"/>
      <c r="P29" s="169"/>
      <c r="Q29" s="169"/>
      <c r="R29" s="169"/>
      <c r="S29" s="169"/>
      <c r="T29" s="169"/>
      <c r="U29" s="169"/>
      <c r="V29" s="169"/>
      <c r="W29" s="169"/>
      <c r="X29" s="169"/>
      <c r="Y29" s="169"/>
      <c r="Z29" s="169"/>
    </row>
    <row r="30" spans="1:26" ht="14.25" customHeight="1">
      <c r="A30" s="195" t="s">
        <v>77</v>
      </c>
      <c r="B30" s="229" t="s">
        <v>192</v>
      </c>
      <c r="C30" s="187">
        <v>3</v>
      </c>
      <c r="D30" s="188">
        <v>1</v>
      </c>
      <c r="E30" s="187">
        <v>1</v>
      </c>
      <c r="F30" s="189">
        <f t="shared" si="15"/>
        <v>0.7142857142857143</v>
      </c>
      <c r="G30" s="187">
        <v>5</v>
      </c>
      <c r="H30" s="211">
        <f t="shared" si="16"/>
        <v>10.714285714285714</v>
      </c>
      <c r="I30" s="212">
        <f t="shared" si="17"/>
        <v>37.232142857142861</v>
      </c>
      <c r="J30" s="190">
        <f t="shared" si="18"/>
        <v>18.616071428571431</v>
      </c>
      <c r="K30" s="190">
        <f t="shared" si="19"/>
        <v>18.616071428571431</v>
      </c>
      <c r="L30" s="213"/>
      <c r="M30" s="214">
        <v>10.714285714285714</v>
      </c>
      <c r="N30" s="207">
        <v>37.232142857142861</v>
      </c>
      <c r="O30" s="168"/>
      <c r="P30" s="169"/>
      <c r="Q30" s="169"/>
      <c r="R30" s="169"/>
      <c r="S30" s="169"/>
      <c r="T30" s="169"/>
      <c r="U30" s="169"/>
      <c r="V30" s="169"/>
      <c r="W30" s="169"/>
      <c r="X30" s="169"/>
      <c r="Y30" s="169"/>
      <c r="Z30" s="169"/>
    </row>
    <row r="31" spans="1:26" ht="14.25" customHeight="1">
      <c r="A31" s="195" t="s">
        <v>78</v>
      </c>
      <c r="B31" s="229" t="s">
        <v>193</v>
      </c>
      <c r="C31" s="187">
        <v>3</v>
      </c>
      <c r="D31" s="188">
        <v>1</v>
      </c>
      <c r="E31" s="187">
        <v>1</v>
      </c>
      <c r="F31" s="189">
        <f t="shared" si="15"/>
        <v>0.7142857142857143</v>
      </c>
      <c r="G31" s="187">
        <v>5</v>
      </c>
      <c r="H31" s="211">
        <f t="shared" si="16"/>
        <v>10.714285714285714</v>
      </c>
      <c r="I31" s="212">
        <f t="shared" si="17"/>
        <v>37.232142857142861</v>
      </c>
      <c r="J31" s="190">
        <f t="shared" si="18"/>
        <v>18.616071428571431</v>
      </c>
      <c r="K31" s="190">
        <f t="shared" si="19"/>
        <v>18.616071428571431</v>
      </c>
      <c r="L31" s="213"/>
      <c r="M31" s="214">
        <v>10.714285714285714</v>
      </c>
      <c r="N31" s="207">
        <v>37.232142857142861</v>
      </c>
      <c r="O31" s="168"/>
      <c r="P31" s="169"/>
      <c r="Q31" s="169"/>
      <c r="R31" s="169"/>
      <c r="S31" s="169"/>
      <c r="T31" s="169"/>
      <c r="U31" s="169"/>
      <c r="V31" s="169"/>
      <c r="W31" s="169"/>
      <c r="X31" s="169"/>
      <c r="Y31" s="169"/>
      <c r="Z31" s="169"/>
    </row>
    <row r="32" spans="1:26" ht="14.25" customHeight="1">
      <c r="A32" s="195" t="s">
        <v>79</v>
      </c>
      <c r="B32" s="229" t="s">
        <v>194</v>
      </c>
      <c r="C32" s="187">
        <v>3</v>
      </c>
      <c r="D32" s="188">
        <v>1</v>
      </c>
      <c r="E32" s="187">
        <v>1</v>
      </c>
      <c r="F32" s="189">
        <f t="shared" si="15"/>
        <v>0.7142857142857143</v>
      </c>
      <c r="G32" s="187">
        <v>5</v>
      </c>
      <c r="H32" s="211">
        <f t="shared" si="16"/>
        <v>10.714285714285714</v>
      </c>
      <c r="I32" s="212">
        <f t="shared" si="17"/>
        <v>37.232142857142861</v>
      </c>
      <c r="J32" s="190">
        <f t="shared" si="18"/>
        <v>18.616071428571431</v>
      </c>
      <c r="K32" s="190">
        <f t="shared" si="19"/>
        <v>18.616071428571431</v>
      </c>
      <c r="L32" s="213"/>
      <c r="M32" s="214">
        <v>10.714285714285714</v>
      </c>
      <c r="N32" s="207">
        <v>37.232142857142861</v>
      </c>
      <c r="O32" s="168"/>
      <c r="P32" s="169"/>
      <c r="Q32" s="169"/>
      <c r="R32" s="169"/>
      <c r="S32" s="169"/>
      <c r="T32" s="169"/>
      <c r="U32" s="169"/>
      <c r="V32" s="169"/>
      <c r="W32" s="169"/>
      <c r="X32" s="169"/>
      <c r="Y32" s="169"/>
      <c r="Z32" s="169"/>
    </row>
    <row r="33" spans="1:26" ht="14.25" customHeight="1">
      <c r="A33" s="195" t="s">
        <v>80</v>
      </c>
      <c r="B33" s="229" t="s">
        <v>195</v>
      </c>
      <c r="C33" s="187">
        <v>3</v>
      </c>
      <c r="D33" s="188">
        <v>1</v>
      </c>
      <c r="E33" s="187">
        <v>1</v>
      </c>
      <c r="F33" s="189">
        <f t="shared" si="15"/>
        <v>0.7142857142857143</v>
      </c>
      <c r="G33" s="187">
        <v>5</v>
      </c>
      <c r="H33" s="211">
        <f t="shared" si="16"/>
        <v>10.714285714285714</v>
      </c>
      <c r="I33" s="212">
        <f t="shared" si="17"/>
        <v>37.232142857142861</v>
      </c>
      <c r="J33" s="190">
        <f t="shared" si="18"/>
        <v>18.616071428571431</v>
      </c>
      <c r="K33" s="190">
        <f t="shared" si="19"/>
        <v>18.616071428571431</v>
      </c>
      <c r="L33" s="213"/>
      <c r="M33" s="214">
        <v>10.714285714285714</v>
      </c>
      <c r="N33" s="207">
        <v>37.232142857142861</v>
      </c>
      <c r="O33" s="168"/>
      <c r="P33" s="169"/>
      <c r="Q33" s="169"/>
      <c r="R33" s="169"/>
      <c r="S33" s="169"/>
      <c r="T33" s="169"/>
      <c r="U33" s="169"/>
      <c r="V33" s="169"/>
      <c r="W33" s="169"/>
      <c r="X33" s="169"/>
      <c r="Y33" s="169"/>
      <c r="Z33" s="169"/>
    </row>
    <row r="34" spans="1:26" ht="14.25" customHeight="1">
      <c r="A34" s="195" t="s">
        <v>81</v>
      </c>
      <c r="B34" s="229" t="s">
        <v>196</v>
      </c>
      <c r="C34" s="187">
        <v>3</v>
      </c>
      <c r="D34" s="188">
        <v>1</v>
      </c>
      <c r="E34" s="187">
        <v>1</v>
      </c>
      <c r="F34" s="189">
        <v>1</v>
      </c>
      <c r="G34" s="187">
        <v>13</v>
      </c>
      <c r="H34" s="211">
        <f t="shared" si="16"/>
        <v>39</v>
      </c>
      <c r="I34" s="212">
        <f t="shared" ref="I34:I43" si="20">E34*34.75*1.5</f>
        <v>52.125</v>
      </c>
      <c r="J34" s="190">
        <f t="shared" si="18"/>
        <v>26.0625</v>
      </c>
      <c r="K34" s="190">
        <f t="shared" si="19"/>
        <v>26.0625</v>
      </c>
      <c r="L34" s="213"/>
      <c r="M34" s="214">
        <v>39</v>
      </c>
      <c r="N34" s="207">
        <v>52.125</v>
      </c>
      <c r="O34" s="168"/>
      <c r="P34" s="169"/>
      <c r="Q34" s="169"/>
      <c r="R34" s="169"/>
      <c r="S34" s="169"/>
      <c r="T34" s="169"/>
      <c r="U34" s="169"/>
      <c r="V34" s="169"/>
      <c r="W34" s="169"/>
      <c r="X34" s="169"/>
      <c r="Y34" s="169"/>
      <c r="Z34" s="169"/>
    </row>
    <row r="35" spans="1:26" ht="14.25" customHeight="1">
      <c r="A35" s="195" t="s">
        <v>82</v>
      </c>
      <c r="B35" s="229" t="s">
        <v>197</v>
      </c>
      <c r="C35" s="187">
        <v>3</v>
      </c>
      <c r="D35" s="188">
        <v>1</v>
      </c>
      <c r="E35" s="187">
        <v>1</v>
      </c>
      <c r="F35" s="189">
        <v>1</v>
      </c>
      <c r="G35" s="187">
        <v>13</v>
      </c>
      <c r="H35" s="211">
        <f t="shared" si="16"/>
        <v>39</v>
      </c>
      <c r="I35" s="212">
        <f t="shared" si="20"/>
        <v>52.125</v>
      </c>
      <c r="J35" s="190">
        <f t="shared" si="18"/>
        <v>26.0625</v>
      </c>
      <c r="K35" s="190">
        <f t="shared" si="19"/>
        <v>26.0625</v>
      </c>
      <c r="L35" s="213"/>
      <c r="M35" s="214">
        <v>39</v>
      </c>
      <c r="N35" s="207">
        <v>52.125</v>
      </c>
      <c r="O35" s="168"/>
      <c r="P35" s="169"/>
      <c r="Q35" s="169"/>
      <c r="R35" s="169"/>
      <c r="S35" s="169"/>
      <c r="T35" s="169"/>
      <c r="U35" s="169"/>
      <c r="V35" s="169"/>
      <c r="W35" s="169"/>
      <c r="X35" s="169"/>
      <c r="Y35" s="169"/>
      <c r="Z35" s="169"/>
    </row>
    <row r="36" spans="1:26" ht="14.25" customHeight="1">
      <c r="A36" s="195" t="s">
        <v>83</v>
      </c>
      <c r="B36" s="229" t="s">
        <v>198</v>
      </c>
      <c r="C36" s="187">
        <v>3</v>
      </c>
      <c r="D36" s="188">
        <v>1</v>
      </c>
      <c r="E36" s="187">
        <v>1</v>
      </c>
      <c r="F36" s="189">
        <v>1</v>
      </c>
      <c r="G36" s="187">
        <v>13</v>
      </c>
      <c r="H36" s="211">
        <f t="shared" si="16"/>
        <v>39</v>
      </c>
      <c r="I36" s="212">
        <f t="shared" si="20"/>
        <v>52.125</v>
      </c>
      <c r="J36" s="190">
        <f t="shared" si="18"/>
        <v>26.0625</v>
      </c>
      <c r="K36" s="190">
        <f t="shared" si="19"/>
        <v>26.0625</v>
      </c>
      <c r="L36" s="213"/>
      <c r="M36" s="214">
        <v>39</v>
      </c>
      <c r="N36" s="207">
        <v>52.125</v>
      </c>
      <c r="O36" s="168"/>
      <c r="P36" s="169"/>
      <c r="Q36" s="169"/>
      <c r="R36" s="169"/>
      <c r="S36" s="169"/>
      <c r="T36" s="169"/>
      <c r="U36" s="169"/>
      <c r="V36" s="169"/>
      <c r="W36" s="169"/>
      <c r="X36" s="169"/>
      <c r="Y36" s="169"/>
      <c r="Z36" s="169"/>
    </row>
    <row r="37" spans="1:26" ht="14.25" customHeight="1">
      <c r="A37" s="195" t="s">
        <v>84</v>
      </c>
      <c r="B37" s="229" t="s">
        <v>199</v>
      </c>
      <c r="C37" s="187">
        <v>3</v>
      </c>
      <c r="D37" s="188">
        <v>1</v>
      </c>
      <c r="E37" s="187">
        <v>1</v>
      </c>
      <c r="F37" s="189">
        <v>1</v>
      </c>
      <c r="G37" s="187">
        <v>13</v>
      </c>
      <c r="H37" s="211">
        <f t="shared" si="16"/>
        <v>39</v>
      </c>
      <c r="I37" s="212">
        <f t="shared" si="20"/>
        <v>52.125</v>
      </c>
      <c r="J37" s="190">
        <f t="shared" si="18"/>
        <v>26.0625</v>
      </c>
      <c r="K37" s="190">
        <f t="shared" si="19"/>
        <v>26.0625</v>
      </c>
      <c r="L37" s="213"/>
      <c r="M37" s="214">
        <v>39</v>
      </c>
      <c r="N37" s="207">
        <v>52.125</v>
      </c>
      <c r="O37" s="168"/>
      <c r="P37" s="169"/>
      <c r="Q37" s="169"/>
      <c r="R37" s="169"/>
      <c r="S37" s="169"/>
      <c r="T37" s="169"/>
      <c r="U37" s="169"/>
      <c r="V37" s="169"/>
      <c r="W37" s="169"/>
      <c r="X37" s="169"/>
      <c r="Y37" s="169"/>
      <c r="Z37" s="169"/>
    </row>
    <row r="38" spans="1:26" ht="14.25" customHeight="1">
      <c r="A38" s="195" t="s">
        <v>85</v>
      </c>
      <c r="B38" s="229" t="s">
        <v>200</v>
      </c>
      <c r="C38" s="187">
        <v>3</v>
      </c>
      <c r="D38" s="188">
        <v>1</v>
      </c>
      <c r="E38" s="187">
        <v>1</v>
      </c>
      <c r="F38" s="189">
        <v>1</v>
      </c>
      <c r="G38" s="187">
        <v>13</v>
      </c>
      <c r="H38" s="211">
        <f t="shared" si="16"/>
        <v>39</v>
      </c>
      <c r="I38" s="212">
        <f t="shared" si="20"/>
        <v>52.125</v>
      </c>
      <c r="J38" s="190">
        <f t="shared" si="18"/>
        <v>26.0625</v>
      </c>
      <c r="K38" s="190">
        <f t="shared" si="19"/>
        <v>26.0625</v>
      </c>
      <c r="L38" s="213"/>
      <c r="M38" s="214">
        <v>39</v>
      </c>
      <c r="N38" s="207">
        <v>52.125</v>
      </c>
      <c r="O38" s="168"/>
      <c r="P38" s="169"/>
      <c r="Q38" s="169"/>
      <c r="R38" s="169"/>
      <c r="S38" s="169"/>
      <c r="T38" s="169"/>
      <c r="U38" s="169"/>
      <c r="V38" s="169"/>
      <c r="W38" s="169"/>
      <c r="X38" s="169"/>
      <c r="Y38" s="169"/>
      <c r="Z38" s="169"/>
    </row>
    <row r="39" spans="1:26" ht="14.25" customHeight="1">
      <c r="A39" s="195" t="s">
        <v>86</v>
      </c>
      <c r="B39" s="229" t="s">
        <v>201</v>
      </c>
      <c r="C39" s="187">
        <v>3</v>
      </c>
      <c r="D39" s="188">
        <v>1</v>
      </c>
      <c r="E39" s="187">
        <v>1</v>
      </c>
      <c r="F39" s="189">
        <v>1</v>
      </c>
      <c r="G39" s="187">
        <v>12</v>
      </c>
      <c r="H39" s="211">
        <f t="shared" si="16"/>
        <v>36</v>
      </c>
      <c r="I39" s="212">
        <f t="shared" si="20"/>
        <v>52.125</v>
      </c>
      <c r="J39" s="190">
        <f t="shared" si="18"/>
        <v>26.0625</v>
      </c>
      <c r="K39" s="190">
        <f t="shared" si="19"/>
        <v>26.0625</v>
      </c>
      <c r="L39" s="213"/>
      <c r="M39" s="214">
        <v>36</v>
      </c>
      <c r="N39" s="207">
        <v>52.125</v>
      </c>
      <c r="O39" s="168"/>
      <c r="P39" s="169"/>
      <c r="Q39" s="169"/>
      <c r="R39" s="169"/>
      <c r="S39" s="169"/>
      <c r="T39" s="169"/>
      <c r="U39" s="169"/>
      <c r="V39" s="169"/>
      <c r="W39" s="169"/>
      <c r="X39" s="169"/>
      <c r="Y39" s="169"/>
      <c r="Z39" s="169"/>
    </row>
    <row r="40" spans="1:26" ht="14.25" customHeight="1">
      <c r="A40" s="195" t="s">
        <v>87</v>
      </c>
      <c r="B40" s="229" t="s">
        <v>202</v>
      </c>
      <c r="C40" s="187">
        <v>3</v>
      </c>
      <c r="D40" s="188">
        <v>1</v>
      </c>
      <c r="E40" s="187">
        <v>1</v>
      </c>
      <c r="F40" s="189">
        <v>1</v>
      </c>
      <c r="G40" s="187">
        <v>12</v>
      </c>
      <c r="H40" s="211">
        <f t="shared" si="16"/>
        <v>36</v>
      </c>
      <c r="I40" s="212">
        <f t="shared" si="20"/>
        <v>52.125</v>
      </c>
      <c r="J40" s="190">
        <f t="shared" si="18"/>
        <v>26.0625</v>
      </c>
      <c r="K40" s="190">
        <f t="shared" si="19"/>
        <v>26.0625</v>
      </c>
      <c r="L40" s="213"/>
      <c r="M40" s="214">
        <v>36</v>
      </c>
      <c r="N40" s="207">
        <v>52.125</v>
      </c>
      <c r="O40" s="168"/>
      <c r="P40" s="169"/>
      <c r="Q40" s="169"/>
      <c r="R40" s="169"/>
      <c r="S40" s="169"/>
      <c r="T40" s="169"/>
      <c r="U40" s="169"/>
      <c r="V40" s="169"/>
      <c r="W40" s="169"/>
      <c r="X40" s="169"/>
      <c r="Y40" s="169"/>
      <c r="Z40" s="169"/>
    </row>
    <row r="41" spans="1:26" ht="14.25" customHeight="1">
      <c r="A41" s="195" t="s">
        <v>88</v>
      </c>
      <c r="B41" s="229" t="s">
        <v>203</v>
      </c>
      <c r="C41" s="187">
        <v>3</v>
      </c>
      <c r="D41" s="188">
        <v>1</v>
      </c>
      <c r="E41" s="187">
        <v>1</v>
      </c>
      <c r="F41" s="189">
        <v>1</v>
      </c>
      <c r="G41" s="187">
        <v>12</v>
      </c>
      <c r="H41" s="211">
        <f t="shared" si="16"/>
        <v>36</v>
      </c>
      <c r="I41" s="212">
        <f t="shared" si="20"/>
        <v>52.125</v>
      </c>
      <c r="J41" s="190">
        <f t="shared" si="18"/>
        <v>26.0625</v>
      </c>
      <c r="K41" s="190">
        <f t="shared" si="19"/>
        <v>26.0625</v>
      </c>
      <c r="L41" s="213"/>
      <c r="M41" s="214">
        <v>36</v>
      </c>
      <c r="N41" s="207">
        <v>52.125</v>
      </c>
      <c r="O41" s="168"/>
      <c r="P41" s="169"/>
      <c r="Q41" s="169"/>
      <c r="R41" s="169"/>
      <c r="S41" s="169"/>
      <c r="T41" s="169"/>
      <c r="U41" s="169"/>
      <c r="V41" s="169"/>
      <c r="W41" s="169"/>
      <c r="X41" s="169"/>
      <c r="Y41" s="169"/>
      <c r="Z41" s="169"/>
    </row>
    <row r="42" spans="1:26" ht="14.25" customHeight="1">
      <c r="A42" s="195" t="s">
        <v>89</v>
      </c>
      <c r="B42" s="229" t="s">
        <v>204</v>
      </c>
      <c r="C42" s="187">
        <v>3</v>
      </c>
      <c r="D42" s="188">
        <v>1</v>
      </c>
      <c r="E42" s="187">
        <v>1</v>
      </c>
      <c r="F42" s="189">
        <v>1</v>
      </c>
      <c r="G42" s="187">
        <v>12</v>
      </c>
      <c r="H42" s="211">
        <f t="shared" si="16"/>
        <v>36</v>
      </c>
      <c r="I42" s="212">
        <f t="shared" si="20"/>
        <v>52.125</v>
      </c>
      <c r="J42" s="190">
        <f t="shared" si="18"/>
        <v>26.0625</v>
      </c>
      <c r="K42" s="190">
        <f t="shared" si="19"/>
        <v>26.0625</v>
      </c>
      <c r="L42" s="213"/>
      <c r="M42" s="214">
        <v>36</v>
      </c>
      <c r="N42" s="207">
        <v>52.125</v>
      </c>
      <c r="O42" s="168"/>
      <c r="P42" s="169"/>
      <c r="Q42" s="169"/>
      <c r="R42" s="169"/>
      <c r="S42" s="169"/>
      <c r="T42" s="169"/>
      <c r="U42" s="169"/>
      <c r="V42" s="169"/>
      <c r="W42" s="169"/>
      <c r="X42" s="169"/>
      <c r="Y42" s="169"/>
      <c r="Z42" s="169"/>
    </row>
    <row r="43" spans="1:26" ht="14.25" customHeight="1">
      <c r="A43" s="195" t="s">
        <v>90</v>
      </c>
      <c r="B43" s="229" t="s">
        <v>205</v>
      </c>
      <c r="C43" s="187">
        <v>3</v>
      </c>
      <c r="D43" s="188">
        <v>1</v>
      </c>
      <c r="E43" s="187">
        <v>1</v>
      </c>
      <c r="F43" s="189">
        <v>1</v>
      </c>
      <c r="G43" s="187">
        <v>12</v>
      </c>
      <c r="H43" s="211">
        <f t="shared" si="16"/>
        <v>36</v>
      </c>
      <c r="I43" s="212">
        <f t="shared" si="20"/>
        <v>52.125</v>
      </c>
      <c r="J43" s="190">
        <f t="shared" si="18"/>
        <v>26.0625</v>
      </c>
      <c r="K43" s="190">
        <f t="shared" si="19"/>
        <v>26.0625</v>
      </c>
      <c r="L43" s="213"/>
      <c r="M43" s="214">
        <v>36</v>
      </c>
      <c r="N43" s="207">
        <v>52.125</v>
      </c>
      <c r="O43" s="168"/>
      <c r="P43" s="169"/>
      <c r="Q43" s="169"/>
      <c r="R43" s="169"/>
      <c r="S43" s="169"/>
      <c r="T43" s="169"/>
      <c r="U43" s="169"/>
      <c r="V43" s="169"/>
      <c r="W43" s="169"/>
      <c r="X43" s="169"/>
      <c r="Y43" s="169"/>
      <c r="Z43" s="169"/>
    </row>
    <row r="44" spans="1:26" ht="39.75" customHeight="1">
      <c r="A44" s="230" t="s">
        <v>7</v>
      </c>
      <c r="B44" s="231" t="s">
        <v>99</v>
      </c>
      <c r="C44" s="232">
        <f t="shared" ref="C44:I44" si="21">C14+C23+C28</f>
        <v>69</v>
      </c>
      <c r="D44" s="232">
        <f t="shared" si="21"/>
        <v>15</v>
      </c>
      <c r="E44" s="232">
        <f t="shared" si="21"/>
        <v>23</v>
      </c>
      <c r="F44" s="232">
        <f t="shared" si="21"/>
        <v>13.571428571428571</v>
      </c>
      <c r="G44" s="232">
        <f t="shared" si="21"/>
        <v>390</v>
      </c>
      <c r="H44" s="232">
        <f t="shared" si="21"/>
        <v>1598.5714285714284</v>
      </c>
      <c r="I44" s="233">
        <f t="shared" si="21"/>
        <v>2699.4107142857142</v>
      </c>
      <c r="J44" s="232">
        <f t="shared" si="18"/>
        <v>1349.7053571428571</v>
      </c>
      <c r="K44" s="232">
        <f t="shared" si="19"/>
        <v>1349.7053571428571</v>
      </c>
      <c r="L44" s="232">
        <f>L14+L23+L28</f>
        <v>0</v>
      </c>
      <c r="M44" s="233">
        <v>1598.5714285714284</v>
      </c>
      <c r="N44" s="234">
        <v>2699.5307142857141</v>
      </c>
      <c r="O44" s="64"/>
      <c r="P44" s="45"/>
      <c r="Q44" s="45"/>
      <c r="R44" s="45"/>
      <c r="S44" s="45"/>
      <c r="T44" s="45"/>
      <c r="U44" s="45"/>
      <c r="V44" s="45"/>
      <c r="W44" s="45"/>
      <c r="X44" s="45"/>
      <c r="Y44" s="45"/>
      <c r="Z44" s="45"/>
    </row>
    <row r="45" spans="1:26" ht="14.25" customHeight="1">
      <c r="A45" s="59"/>
      <c r="B45" s="60"/>
      <c r="C45" s="61"/>
      <c r="D45" s="91"/>
      <c r="E45" s="61"/>
      <c r="F45" s="62"/>
      <c r="G45" s="61"/>
      <c r="H45" s="160"/>
      <c r="I45" s="161"/>
      <c r="J45" s="62"/>
      <c r="K45" s="62"/>
      <c r="L45" s="62"/>
      <c r="M45" s="64"/>
      <c r="N45" s="64"/>
      <c r="O45" s="64"/>
      <c r="P45" s="45"/>
      <c r="Q45" s="45"/>
      <c r="R45" s="18"/>
      <c r="S45" s="18"/>
      <c r="T45" s="18"/>
      <c r="U45" s="18"/>
      <c r="V45" s="18"/>
      <c r="W45" s="18"/>
      <c r="X45" s="18"/>
      <c r="Y45" s="18"/>
      <c r="Z45" s="18"/>
    </row>
    <row r="46" spans="1:26" ht="13.5" customHeight="1">
      <c r="A46" s="23"/>
      <c r="B46" s="23"/>
      <c r="C46" s="27"/>
      <c r="D46" s="92"/>
      <c r="E46" s="27"/>
      <c r="F46" s="27"/>
      <c r="G46" s="27"/>
      <c r="H46" s="27"/>
      <c r="I46" s="544" t="s">
        <v>102</v>
      </c>
      <c r="J46" s="543"/>
      <c r="K46" s="543"/>
      <c r="L46" s="543"/>
      <c r="M46" s="27"/>
      <c r="N46" s="27"/>
      <c r="O46" s="27"/>
      <c r="P46" s="18"/>
      <c r="Q46" s="18"/>
      <c r="R46" s="18"/>
      <c r="S46" s="18"/>
      <c r="T46" s="18"/>
      <c r="U46" s="18"/>
      <c r="V46" s="18"/>
      <c r="W46" s="18"/>
      <c r="X46" s="18"/>
      <c r="Y46" s="18"/>
      <c r="Z46" s="18"/>
    </row>
    <row r="47" spans="1:26" ht="14.25" customHeight="1">
      <c r="A47" s="19"/>
      <c r="B47" s="19" t="s">
        <v>103</v>
      </c>
      <c r="C47" s="65"/>
      <c r="D47" s="557" t="s">
        <v>104</v>
      </c>
      <c r="E47" s="543"/>
      <c r="F47" s="543"/>
      <c r="G47" s="543"/>
      <c r="H47" s="65"/>
      <c r="I47" s="557" t="s">
        <v>105</v>
      </c>
      <c r="J47" s="543"/>
      <c r="K47" s="543"/>
      <c r="L47" s="543"/>
      <c r="M47" s="64"/>
      <c r="N47" s="64"/>
      <c r="O47" s="64"/>
      <c r="P47" s="66"/>
      <c r="Q47" s="66"/>
      <c r="R47" s="66"/>
      <c r="S47" s="66"/>
      <c r="T47" s="66"/>
      <c r="U47" s="66"/>
      <c r="V47" s="66"/>
      <c r="W47" s="66"/>
      <c r="X47" s="66"/>
      <c r="Y47" s="66"/>
      <c r="Z47" s="66"/>
    </row>
    <row r="48" spans="1:26" ht="14.25" customHeight="1">
      <c r="A48" s="23"/>
      <c r="B48" s="23" t="s">
        <v>106</v>
      </c>
      <c r="C48" s="16"/>
      <c r="D48" s="93"/>
      <c r="E48" s="16"/>
      <c r="F48" s="16"/>
      <c r="G48" s="16"/>
      <c r="H48" s="16"/>
      <c r="I48" s="16"/>
      <c r="J48" s="68"/>
      <c r="M48" s="27"/>
      <c r="N48" s="27"/>
      <c r="O48" s="27"/>
      <c r="P48" s="18"/>
      <c r="Q48" s="18"/>
      <c r="R48" s="18"/>
      <c r="S48" s="18"/>
      <c r="T48" s="18"/>
      <c r="U48" s="18"/>
      <c r="V48" s="18"/>
      <c r="W48" s="18"/>
      <c r="X48" s="18"/>
      <c r="Y48" s="18"/>
      <c r="Z48" s="18"/>
    </row>
    <row r="49" spans="1:26" ht="14.25" customHeight="1">
      <c r="A49" s="23"/>
      <c r="B49" s="23"/>
      <c r="C49" s="16"/>
      <c r="D49" s="93"/>
      <c r="E49" s="16"/>
      <c r="F49" s="16"/>
      <c r="G49" s="16"/>
      <c r="H49" s="16"/>
      <c r="I49" s="16"/>
      <c r="J49" s="68"/>
      <c r="M49" s="27"/>
      <c r="N49" s="27"/>
      <c r="O49" s="27"/>
      <c r="P49" s="18"/>
      <c r="Q49" s="18"/>
      <c r="R49" s="18"/>
      <c r="S49" s="18"/>
      <c r="T49" s="18"/>
      <c r="U49" s="18"/>
      <c r="V49" s="18"/>
      <c r="W49" s="18"/>
      <c r="X49" s="18"/>
      <c r="Y49" s="18"/>
      <c r="Z49" s="18"/>
    </row>
    <row r="50" spans="1:26" ht="14.25" customHeight="1">
      <c r="A50" s="23"/>
      <c r="B50" s="23"/>
      <c r="C50" s="16"/>
      <c r="D50" s="93"/>
      <c r="E50" s="16"/>
      <c r="F50" s="16"/>
      <c r="G50" s="16"/>
      <c r="H50" s="16"/>
      <c r="I50" s="16"/>
      <c r="J50" s="68"/>
      <c r="M50" s="27"/>
      <c r="N50" s="27"/>
      <c r="O50" s="27"/>
      <c r="P50" s="18"/>
      <c r="Q50" s="18"/>
      <c r="R50" s="18"/>
      <c r="S50" s="18"/>
      <c r="T50" s="18"/>
      <c r="U50" s="18"/>
      <c r="V50" s="18"/>
      <c r="W50" s="18"/>
      <c r="X50" s="18"/>
      <c r="Y50" s="18"/>
      <c r="Z50" s="18"/>
    </row>
    <row r="51" spans="1:26" ht="14.25" customHeight="1">
      <c r="A51" s="23"/>
      <c r="B51" s="23"/>
      <c r="C51" s="16"/>
      <c r="D51" s="93"/>
      <c r="E51" s="16"/>
      <c r="F51" s="16"/>
      <c r="G51" s="16"/>
      <c r="H51" s="16"/>
      <c r="I51" s="16"/>
      <c r="J51" s="68"/>
      <c r="M51" s="27"/>
      <c r="N51" s="27"/>
      <c r="O51" s="27"/>
      <c r="P51" s="18"/>
      <c r="Q51" s="18"/>
      <c r="R51" s="18"/>
      <c r="S51" s="18"/>
      <c r="T51" s="18"/>
      <c r="U51" s="18"/>
      <c r="V51" s="18"/>
      <c r="W51" s="18"/>
      <c r="X51" s="18"/>
      <c r="Y51" s="18"/>
      <c r="Z51" s="18"/>
    </row>
    <row r="52" spans="1:26" ht="14.25" customHeight="1">
      <c r="A52" s="23"/>
      <c r="B52" s="19" t="s">
        <v>147</v>
      </c>
      <c r="C52" s="24"/>
      <c r="D52" s="572" t="s">
        <v>148</v>
      </c>
      <c r="E52" s="543"/>
      <c r="F52" s="543"/>
      <c r="G52" s="543"/>
      <c r="H52" s="16"/>
      <c r="I52" s="558" t="s">
        <v>107</v>
      </c>
      <c r="J52" s="543"/>
      <c r="K52" s="543"/>
      <c r="L52" s="543"/>
      <c r="M52" s="27"/>
      <c r="N52" s="27"/>
      <c r="O52" s="27"/>
      <c r="P52" s="18"/>
      <c r="Q52" s="18"/>
      <c r="R52" s="18"/>
      <c r="S52" s="18"/>
      <c r="T52" s="18"/>
      <c r="U52" s="18"/>
      <c r="V52" s="18"/>
      <c r="W52" s="18"/>
      <c r="X52" s="18"/>
      <c r="Y52" s="18"/>
      <c r="Z52" s="18"/>
    </row>
    <row r="53" spans="1:26" ht="14.25" customHeight="1">
      <c r="A53" s="23"/>
      <c r="B53" s="23"/>
      <c r="C53" s="16"/>
      <c r="D53" s="93"/>
      <c r="E53" s="16"/>
      <c r="F53" s="16"/>
      <c r="G53" s="16"/>
      <c r="H53" s="16"/>
      <c r="I53" s="16"/>
      <c r="J53" s="16"/>
      <c r="K53" s="16"/>
      <c r="L53" s="16"/>
      <c r="M53" s="27"/>
      <c r="N53" s="27"/>
      <c r="O53" s="27"/>
      <c r="P53" s="18"/>
      <c r="Q53" s="18"/>
      <c r="R53" s="18"/>
      <c r="S53" s="18"/>
      <c r="T53" s="18"/>
      <c r="U53" s="18"/>
      <c r="V53" s="18"/>
      <c r="W53" s="18"/>
      <c r="X53" s="18"/>
      <c r="Y53" s="18"/>
      <c r="Z53" s="18"/>
    </row>
    <row r="54" spans="1:26" ht="14.25" customHeight="1">
      <c r="A54" s="23"/>
      <c r="B54" s="23"/>
      <c r="C54" s="16"/>
      <c r="D54" s="93"/>
      <c r="E54" s="16"/>
      <c r="F54" s="16"/>
      <c r="G54" s="16"/>
      <c r="H54" s="16"/>
      <c r="I54" s="16"/>
      <c r="J54" s="16"/>
      <c r="K54" s="16"/>
      <c r="L54" s="16"/>
      <c r="M54" s="27"/>
      <c r="N54" s="27"/>
      <c r="O54" s="27"/>
      <c r="P54" s="18"/>
      <c r="Q54" s="18"/>
      <c r="R54" s="18"/>
      <c r="S54" s="18"/>
      <c r="T54" s="18"/>
      <c r="U54" s="18"/>
      <c r="V54" s="18"/>
      <c r="W54" s="18"/>
      <c r="X54" s="18"/>
      <c r="Y54" s="18"/>
      <c r="Z54" s="18"/>
    </row>
    <row r="55" spans="1:26" ht="14.25" customHeight="1">
      <c r="A55" s="23"/>
      <c r="B55" s="23"/>
      <c r="C55" s="16"/>
      <c r="D55" s="93"/>
      <c r="E55" s="16"/>
      <c r="F55" s="16"/>
      <c r="G55" s="16"/>
      <c r="H55" s="16"/>
      <c r="I55" s="16"/>
      <c r="J55" s="16"/>
      <c r="K55" s="16"/>
      <c r="L55" s="16"/>
      <c r="M55" s="27"/>
      <c r="N55" s="27"/>
      <c r="O55" s="27"/>
      <c r="P55" s="18"/>
      <c r="Q55" s="18"/>
      <c r="R55" s="18"/>
      <c r="S55" s="18"/>
      <c r="T55" s="18"/>
      <c r="U55" s="18"/>
      <c r="V55" s="18"/>
      <c r="W55" s="18"/>
      <c r="X55" s="18"/>
      <c r="Y55" s="18"/>
      <c r="Z55" s="18"/>
    </row>
    <row r="56" spans="1:26" ht="14.25" customHeight="1">
      <c r="A56" s="23"/>
      <c r="B56" s="23"/>
      <c r="C56" s="16"/>
      <c r="D56" s="93"/>
      <c r="E56" s="16"/>
      <c r="F56" s="16"/>
      <c r="G56" s="16"/>
      <c r="H56" s="16"/>
      <c r="I56" s="16"/>
      <c r="J56" s="16"/>
      <c r="K56" s="16"/>
      <c r="L56" s="16"/>
      <c r="M56" s="27"/>
      <c r="N56" s="27"/>
      <c r="O56" s="27"/>
      <c r="P56" s="18"/>
      <c r="Q56" s="18"/>
      <c r="R56" s="18"/>
      <c r="S56" s="18"/>
      <c r="T56" s="18"/>
      <c r="U56" s="18"/>
      <c r="V56" s="18"/>
      <c r="W56" s="18"/>
      <c r="X56" s="18"/>
      <c r="Y56" s="18"/>
      <c r="Z56" s="18"/>
    </row>
    <row r="57" spans="1:26" ht="14.25" customHeight="1">
      <c r="A57" s="23"/>
      <c r="B57" s="23"/>
      <c r="C57" s="16"/>
      <c r="D57" s="93"/>
      <c r="E57" s="16"/>
      <c r="F57" s="16"/>
      <c r="G57" s="16"/>
      <c r="H57" s="16"/>
      <c r="I57" s="16"/>
      <c r="J57" s="16"/>
      <c r="K57" s="16"/>
      <c r="L57" s="16"/>
      <c r="M57" s="27"/>
      <c r="N57" s="27"/>
      <c r="O57" s="27"/>
      <c r="P57" s="18"/>
      <c r="Q57" s="18"/>
      <c r="R57" s="18"/>
      <c r="S57" s="18"/>
      <c r="T57" s="18"/>
      <c r="U57" s="18"/>
      <c r="V57" s="18"/>
      <c r="W57" s="18"/>
      <c r="X57" s="18"/>
      <c r="Y57" s="18"/>
      <c r="Z57" s="18"/>
    </row>
    <row r="58" spans="1:26" ht="14.25" customHeight="1">
      <c r="A58" s="23"/>
      <c r="B58" s="23"/>
      <c r="C58" s="16"/>
      <c r="D58" s="93"/>
      <c r="E58" s="16"/>
      <c r="F58" s="16"/>
      <c r="G58" s="16"/>
      <c r="H58" s="16"/>
      <c r="I58" s="16"/>
      <c r="J58" s="16"/>
      <c r="K58" s="16"/>
      <c r="L58" s="16"/>
      <c r="M58" s="27"/>
      <c r="N58" s="27"/>
      <c r="O58" s="27"/>
      <c r="P58" s="18"/>
      <c r="Q58" s="18"/>
      <c r="R58" s="18"/>
      <c r="S58" s="18"/>
      <c r="T58" s="18"/>
      <c r="U58" s="18"/>
      <c r="V58" s="18"/>
      <c r="W58" s="18"/>
      <c r="X58" s="18"/>
      <c r="Y58" s="18"/>
      <c r="Z58" s="18"/>
    </row>
    <row r="59" spans="1:26" ht="14.25" customHeight="1">
      <c r="A59" s="23"/>
      <c r="B59" s="23"/>
      <c r="C59" s="16"/>
      <c r="D59" s="93"/>
      <c r="E59" s="16"/>
      <c r="F59" s="16"/>
      <c r="G59" s="16"/>
      <c r="H59" s="16"/>
      <c r="I59" s="16"/>
      <c r="J59" s="16"/>
      <c r="K59" s="16"/>
      <c r="L59" s="16"/>
      <c r="M59" s="27"/>
      <c r="N59" s="27"/>
      <c r="O59" s="27"/>
      <c r="P59" s="18"/>
      <c r="Q59" s="18"/>
      <c r="R59" s="18"/>
      <c r="S59" s="18"/>
      <c r="T59" s="18"/>
      <c r="U59" s="18"/>
      <c r="V59" s="18"/>
      <c r="W59" s="18"/>
      <c r="X59" s="18"/>
      <c r="Y59" s="18"/>
      <c r="Z59" s="18"/>
    </row>
    <row r="60" spans="1:26" ht="14.25" customHeight="1">
      <c r="A60" s="23"/>
      <c r="B60" s="23"/>
      <c r="C60" s="16"/>
      <c r="D60" s="93"/>
      <c r="E60" s="16"/>
      <c r="F60" s="16"/>
      <c r="G60" s="16"/>
      <c r="H60" s="16"/>
      <c r="I60" s="16"/>
      <c r="J60" s="16"/>
      <c r="K60" s="16"/>
      <c r="L60" s="16"/>
      <c r="M60" s="27"/>
      <c r="N60" s="27"/>
      <c r="O60" s="27"/>
      <c r="P60" s="18"/>
      <c r="Q60" s="18"/>
      <c r="R60" s="18"/>
      <c r="S60" s="18"/>
      <c r="T60" s="18"/>
      <c r="U60" s="18"/>
      <c r="V60" s="18"/>
      <c r="W60" s="18"/>
      <c r="X60" s="18"/>
      <c r="Y60" s="18"/>
      <c r="Z60" s="18"/>
    </row>
    <row r="61" spans="1:26" ht="14.25" customHeight="1">
      <c r="A61" s="23"/>
      <c r="B61" s="23"/>
      <c r="C61" s="16"/>
      <c r="D61" s="93"/>
      <c r="E61" s="16"/>
      <c r="F61" s="16"/>
      <c r="G61" s="16"/>
      <c r="H61" s="16"/>
      <c r="I61" s="16"/>
      <c r="J61" s="16"/>
      <c r="K61" s="16"/>
      <c r="L61" s="16"/>
      <c r="M61" s="27"/>
      <c r="N61" s="27"/>
      <c r="O61" s="27"/>
      <c r="P61" s="18"/>
      <c r="Q61" s="18"/>
      <c r="R61" s="18"/>
      <c r="S61" s="18"/>
      <c r="T61" s="18"/>
      <c r="U61" s="18"/>
      <c r="V61" s="18"/>
      <c r="W61" s="18"/>
      <c r="X61" s="18"/>
      <c r="Y61" s="18"/>
      <c r="Z61" s="18"/>
    </row>
    <row r="62" spans="1:26" ht="14.25" customHeight="1">
      <c r="A62" s="23"/>
      <c r="B62" s="23"/>
      <c r="C62" s="16"/>
      <c r="D62" s="93"/>
      <c r="E62" s="16"/>
      <c r="F62" s="16"/>
      <c r="G62" s="16"/>
      <c r="H62" s="16"/>
      <c r="I62" s="16"/>
      <c r="J62" s="16"/>
      <c r="K62" s="16"/>
      <c r="L62" s="16"/>
      <c r="M62" s="27"/>
      <c r="N62" s="27"/>
      <c r="O62" s="27"/>
      <c r="P62" s="18"/>
      <c r="Q62" s="18"/>
      <c r="R62" s="18"/>
      <c r="S62" s="18"/>
      <c r="T62" s="18"/>
      <c r="U62" s="18"/>
      <c r="V62" s="18"/>
      <c r="W62" s="18"/>
      <c r="X62" s="18"/>
      <c r="Y62" s="18"/>
      <c r="Z62" s="18"/>
    </row>
    <row r="63" spans="1:26" ht="14.25" customHeight="1">
      <c r="A63" s="23"/>
      <c r="B63" s="23"/>
      <c r="C63" s="16"/>
      <c r="D63" s="93"/>
      <c r="E63" s="16"/>
      <c r="F63" s="16"/>
      <c r="G63" s="16"/>
      <c r="H63" s="16"/>
      <c r="I63" s="16"/>
      <c r="J63" s="16"/>
      <c r="K63" s="16"/>
      <c r="L63" s="16"/>
      <c r="M63" s="27"/>
      <c r="N63" s="27"/>
      <c r="O63" s="27"/>
      <c r="P63" s="18"/>
      <c r="Q63" s="18"/>
      <c r="R63" s="18"/>
      <c r="S63" s="18"/>
      <c r="T63" s="18"/>
      <c r="U63" s="18"/>
      <c r="V63" s="18"/>
      <c r="W63" s="18"/>
      <c r="X63" s="18"/>
      <c r="Y63" s="18"/>
      <c r="Z63" s="18"/>
    </row>
    <row r="64" spans="1:26" ht="14.25" customHeight="1">
      <c r="A64" s="23"/>
      <c r="B64" s="23"/>
      <c r="C64" s="16"/>
      <c r="D64" s="93"/>
      <c r="E64" s="16"/>
      <c r="F64" s="16"/>
      <c r="G64" s="16"/>
      <c r="H64" s="16"/>
      <c r="I64" s="16"/>
      <c r="J64" s="16"/>
      <c r="K64" s="16"/>
      <c r="L64" s="16"/>
      <c r="M64" s="27"/>
      <c r="N64" s="27"/>
      <c r="O64" s="27"/>
      <c r="P64" s="18"/>
      <c r="Q64" s="18"/>
      <c r="R64" s="18"/>
      <c r="S64" s="18"/>
      <c r="T64" s="18"/>
      <c r="U64" s="18"/>
      <c r="V64" s="18"/>
      <c r="W64" s="18"/>
      <c r="X64" s="18"/>
      <c r="Y64" s="18"/>
      <c r="Z64" s="18"/>
    </row>
    <row r="65" spans="1:26" ht="14.25" customHeight="1">
      <c r="A65" s="23"/>
      <c r="B65" s="23"/>
      <c r="C65" s="16"/>
      <c r="D65" s="93"/>
      <c r="E65" s="16"/>
      <c r="F65" s="16"/>
      <c r="G65" s="16"/>
      <c r="H65" s="16"/>
      <c r="I65" s="16"/>
      <c r="J65" s="16"/>
      <c r="K65" s="16"/>
      <c r="L65" s="16"/>
      <c r="M65" s="27"/>
      <c r="N65" s="27"/>
      <c r="O65" s="27"/>
      <c r="P65" s="18"/>
      <c r="Q65" s="18"/>
      <c r="R65" s="18"/>
      <c r="S65" s="18"/>
      <c r="T65" s="18"/>
      <c r="U65" s="18"/>
      <c r="V65" s="18"/>
      <c r="W65" s="18"/>
      <c r="X65" s="18"/>
      <c r="Y65" s="18"/>
      <c r="Z65" s="18"/>
    </row>
    <row r="66" spans="1:26" ht="14.25" customHeight="1">
      <c r="A66" s="23"/>
      <c r="B66" s="23"/>
      <c r="C66" s="16"/>
      <c r="D66" s="93"/>
      <c r="E66" s="16"/>
      <c r="F66" s="16"/>
      <c r="G66" s="16"/>
      <c r="H66" s="16"/>
      <c r="I66" s="16"/>
      <c r="J66" s="16"/>
      <c r="K66" s="16"/>
      <c r="L66" s="16"/>
      <c r="M66" s="27"/>
      <c r="N66" s="27"/>
      <c r="O66" s="27"/>
      <c r="P66" s="18"/>
      <c r="Q66" s="18"/>
      <c r="R66" s="18"/>
      <c r="S66" s="18"/>
      <c r="T66" s="18"/>
      <c r="U66" s="18"/>
      <c r="V66" s="18"/>
      <c r="W66" s="18"/>
      <c r="X66" s="18"/>
      <c r="Y66" s="18"/>
      <c r="Z66" s="18"/>
    </row>
    <row r="67" spans="1:26" ht="14.25" customHeight="1">
      <c r="A67" s="23"/>
      <c r="B67" s="23"/>
      <c r="C67" s="16"/>
      <c r="D67" s="93"/>
      <c r="E67" s="16"/>
      <c r="F67" s="16"/>
      <c r="G67" s="16"/>
      <c r="H67" s="16"/>
      <c r="I67" s="16"/>
      <c r="J67" s="16"/>
      <c r="K67" s="16"/>
      <c r="L67" s="16"/>
      <c r="M67" s="27"/>
      <c r="N67" s="27"/>
      <c r="O67" s="27"/>
      <c r="P67" s="18"/>
      <c r="Q67" s="18"/>
      <c r="R67" s="18"/>
      <c r="S67" s="18"/>
      <c r="T67" s="18"/>
      <c r="U67" s="18"/>
      <c r="V67" s="18"/>
      <c r="W67" s="18"/>
      <c r="X67" s="18"/>
      <c r="Y67" s="18"/>
      <c r="Z67" s="18"/>
    </row>
    <row r="68" spans="1:26" ht="14.25" customHeight="1">
      <c r="A68" s="23"/>
      <c r="B68" s="23"/>
      <c r="C68" s="16"/>
      <c r="D68" s="93"/>
      <c r="E68" s="16"/>
      <c r="F68" s="16"/>
      <c r="G68" s="16"/>
      <c r="H68" s="16"/>
      <c r="I68" s="16"/>
      <c r="J68" s="16"/>
      <c r="K68" s="16"/>
      <c r="L68" s="16"/>
      <c r="M68" s="27"/>
      <c r="N68" s="27"/>
      <c r="O68" s="27"/>
      <c r="P68" s="18"/>
      <c r="Q68" s="18"/>
      <c r="R68" s="18"/>
      <c r="S68" s="18"/>
      <c r="T68" s="18"/>
      <c r="U68" s="18"/>
      <c r="V68" s="18"/>
      <c r="W68" s="18"/>
      <c r="X68" s="18"/>
      <c r="Y68" s="18"/>
      <c r="Z68" s="18"/>
    </row>
    <row r="69" spans="1:26" ht="14.25" customHeight="1">
      <c r="A69" s="23"/>
      <c r="B69" s="23"/>
      <c r="C69" s="16"/>
      <c r="D69" s="93"/>
      <c r="E69" s="16"/>
      <c r="F69" s="16"/>
      <c r="G69" s="16"/>
      <c r="H69" s="16"/>
      <c r="I69" s="16"/>
      <c r="J69" s="16"/>
      <c r="K69" s="16"/>
      <c r="L69" s="16"/>
      <c r="M69" s="18"/>
      <c r="N69" s="18"/>
      <c r="O69" s="18"/>
      <c r="P69" s="18"/>
      <c r="Q69" s="18"/>
      <c r="R69" s="18"/>
      <c r="S69" s="18"/>
      <c r="T69" s="18"/>
      <c r="U69" s="18"/>
      <c r="V69" s="18"/>
      <c r="W69" s="18"/>
      <c r="X69" s="18"/>
      <c r="Y69" s="18"/>
      <c r="Z69" s="18"/>
    </row>
    <row r="70" spans="1:26" ht="14.25" customHeight="1">
      <c r="A70" s="17"/>
      <c r="B70" s="17"/>
      <c r="C70" s="69"/>
      <c r="D70" s="158"/>
      <c r="E70" s="69"/>
      <c r="F70" s="69"/>
      <c r="G70" s="69"/>
      <c r="H70" s="69"/>
      <c r="I70" s="69"/>
      <c r="J70" s="69"/>
      <c r="K70" s="69"/>
      <c r="L70" s="69"/>
      <c r="M70" s="18"/>
      <c r="N70" s="18"/>
      <c r="O70" s="18"/>
      <c r="P70" s="18"/>
      <c r="Q70" s="18"/>
      <c r="R70" s="18"/>
      <c r="S70" s="18"/>
      <c r="T70" s="18"/>
      <c r="U70" s="18"/>
      <c r="V70" s="18"/>
      <c r="W70" s="18"/>
      <c r="X70" s="18"/>
      <c r="Y70" s="18"/>
      <c r="Z70" s="18"/>
    </row>
    <row r="71" spans="1:26" ht="14.25" customHeight="1">
      <c r="A71" s="17"/>
      <c r="B71" s="17"/>
      <c r="C71" s="69"/>
      <c r="D71" s="158"/>
      <c r="E71" s="69"/>
      <c r="F71" s="69"/>
      <c r="G71" s="69"/>
      <c r="H71" s="69"/>
      <c r="I71" s="69"/>
      <c r="J71" s="69"/>
      <c r="K71" s="69"/>
      <c r="L71" s="69"/>
      <c r="M71" s="18"/>
      <c r="N71" s="18"/>
      <c r="O71" s="18"/>
      <c r="P71" s="18"/>
      <c r="Q71" s="18"/>
      <c r="R71" s="18"/>
      <c r="S71" s="18"/>
      <c r="T71" s="18"/>
      <c r="U71" s="18"/>
      <c r="V71" s="18"/>
      <c r="W71" s="18"/>
      <c r="X71" s="18"/>
      <c r="Y71" s="18"/>
      <c r="Z71" s="18"/>
    </row>
    <row r="72" spans="1:26" ht="14.25" customHeight="1">
      <c r="A72" s="17"/>
      <c r="B72" s="17"/>
      <c r="C72" s="69"/>
      <c r="D72" s="158"/>
      <c r="E72" s="69"/>
      <c r="F72" s="69"/>
      <c r="G72" s="69"/>
      <c r="H72" s="69"/>
      <c r="I72" s="69"/>
      <c r="J72" s="69"/>
      <c r="K72" s="69"/>
      <c r="L72" s="69"/>
      <c r="M72" s="18"/>
      <c r="N72" s="18"/>
      <c r="O72" s="18"/>
      <c r="P72" s="18"/>
      <c r="Q72" s="18"/>
      <c r="R72" s="18"/>
      <c r="S72" s="18"/>
      <c r="T72" s="18"/>
      <c r="U72" s="18"/>
      <c r="V72" s="18"/>
      <c r="W72" s="18"/>
      <c r="X72" s="18"/>
      <c r="Y72" s="18"/>
      <c r="Z72" s="18"/>
    </row>
    <row r="73" spans="1:26" ht="14.25" customHeight="1">
      <c r="A73" s="17"/>
      <c r="B73" s="17"/>
      <c r="C73" s="69"/>
      <c r="D73" s="158"/>
      <c r="E73" s="69"/>
      <c r="F73" s="69"/>
      <c r="G73" s="69"/>
      <c r="H73" s="69"/>
      <c r="I73" s="69"/>
      <c r="J73" s="69"/>
      <c r="K73" s="69"/>
      <c r="L73" s="69"/>
      <c r="M73" s="18"/>
      <c r="N73" s="18"/>
      <c r="O73" s="18"/>
      <c r="P73" s="18"/>
      <c r="Q73" s="18"/>
      <c r="R73" s="18"/>
      <c r="S73" s="18"/>
      <c r="T73" s="18"/>
      <c r="U73" s="18"/>
      <c r="V73" s="18"/>
      <c r="W73" s="18"/>
      <c r="X73" s="18"/>
      <c r="Y73" s="18"/>
      <c r="Z73" s="18"/>
    </row>
    <row r="74" spans="1:26" ht="14.25" customHeight="1">
      <c r="A74" s="17"/>
      <c r="B74" s="17"/>
      <c r="C74" s="69"/>
      <c r="D74" s="158"/>
      <c r="E74" s="69"/>
      <c r="F74" s="69"/>
      <c r="G74" s="69"/>
      <c r="H74" s="69"/>
      <c r="I74" s="69"/>
      <c r="J74" s="69"/>
      <c r="K74" s="69"/>
      <c r="L74" s="69"/>
      <c r="M74" s="18"/>
      <c r="N74" s="18"/>
      <c r="O74" s="18"/>
      <c r="P74" s="18"/>
      <c r="Q74" s="18"/>
      <c r="R74" s="18"/>
      <c r="S74" s="18"/>
      <c r="T74" s="18"/>
      <c r="U74" s="18"/>
      <c r="V74" s="18"/>
      <c r="W74" s="18"/>
      <c r="X74" s="18"/>
      <c r="Y74" s="18"/>
      <c r="Z74" s="18"/>
    </row>
    <row r="75" spans="1:26" ht="14.25" customHeight="1">
      <c r="A75" s="17"/>
      <c r="B75" s="17"/>
      <c r="C75" s="69"/>
      <c r="D75" s="158"/>
      <c r="E75" s="69"/>
      <c r="F75" s="69"/>
      <c r="G75" s="69"/>
      <c r="H75" s="69"/>
      <c r="I75" s="69"/>
      <c r="J75" s="69"/>
      <c r="K75" s="69"/>
      <c r="L75" s="69"/>
      <c r="M75" s="18"/>
      <c r="N75" s="18"/>
      <c r="O75" s="18"/>
      <c r="P75" s="18"/>
      <c r="Q75" s="18"/>
      <c r="R75" s="18"/>
      <c r="S75" s="18"/>
      <c r="T75" s="18"/>
      <c r="U75" s="18"/>
      <c r="V75" s="18"/>
      <c r="W75" s="18"/>
      <c r="X75" s="18"/>
      <c r="Y75" s="18"/>
      <c r="Z75" s="18"/>
    </row>
    <row r="76" spans="1:26" ht="14.25" customHeight="1">
      <c r="A76" s="17"/>
      <c r="B76" s="17"/>
      <c r="C76" s="69"/>
      <c r="D76" s="158"/>
      <c r="E76" s="69"/>
      <c r="F76" s="69"/>
      <c r="G76" s="69"/>
      <c r="H76" s="69"/>
      <c r="I76" s="69"/>
      <c r="J76" s="69"/>
      <c r="K76" s="69"/>
      <c r="L76" s="69"/>
      <c r="M76" s="18"/>
      <c r="N76" s="18"/>
      <c r="O76" s="18"/>
      <c r="P76" s="18"/>
      <c r="Q76" s="18"/>
      <c r="R76" s="18"/>
      <c r="S76" s="18"/>
      <c r="T76" s="18"/>
      <c r="U76" s="18"/>
      <c r="V76" s="18"/>
      <c r="W76" s="18"/>
      <c r="X76" s="18"/>
      <c r="Y76" s="18"/>
      <c r="Z76" s="18"/>
    </row>
    <row r="77" spans="1:26" ht="14.25" customHeight="1">
      <c r="A77" s="17"/>
      <c r="B77" s="17"/>
      <c r="C77" s="69"/>
      <c r="D77" s="158"/>
      <c r="E77" s="69"/>
      <c r="F77" s="69"/>
      <c r="G77" s="69"/>
      <c r="H77" s="69"/>
      <c r="I77" s="69"/>
      <c r="J77" s="69"/>
      <c r="K77" s="69"/>
      <c r="L77" s="69"/>
      <c r="M77" s="18"/>
      <c r="N77" s="18"/>
      <c r="O77" s="18"/>
      <c r="P77" s="18"/>
      <c r="Q77" s="18"/>
      <c r="R77" s="18"/>
      <c r="S77" s="18"/>
      <c r="T77" s="18"/>
      <c r="U77" s="18"/>
      <c r="V77" s="18"/>
      <c r="W77" s="18"/>
      <c r="X77" s="18"/>
      <c r="Y77" s="18"/>
      <c r="Z77" s="18"/>
    </row>
    <row r="78" spans="1:26" ht="14.25" customHeight="1">
      <c r="A78" s="17"/>
      <c r="B78" s="17"/>
      <c r="C78" s="69"/>
      <c r="D78" s="158"/>
      <c r="E78" s="69"/>
      <c r="F78" s="69"/>
      <c r="G78" s="69"/>
      <c r="H78" s="69"/>
      <c r="I78" s="69"/>
      <c r="J78" s="69"/>
      <c r="K78" s="69"/>
      <c r="L78" s="69"/>
      <c r="M78" s="18"/>
      <c r="N78" s="18"/>
      <c r="O78" s="18"/>
      <c r="P78" s="18"/>
      <c r="Q78" s="18"/>
      <c r="R78" s="18"/>
      <c r="S78" s="18"/>
      <c r="T78" s="18"/>
      <c r="U78" s="18"/>
      <c r="V78" s="18"/>
      <c r="W78" s="18"/>
      <c r="X78" s="18"/>
      <c r="Y78" s="18"/>
      <c r="Z78" s="18"/>
    </row>
    <row r="79" spans="1:26" ht="14.25" customHeight="1">
      <c r="A79" s="17"/>
      <c r="B79" s="17"/>
      <c r="C79" s="69"/>
      <c r="D79" s="158"/>
      <c r="E79" s="69"/>
      <c r="F79" s="69"/>
      <c r="G79" s="69"/>
      <c r="H79" s="69"/>
      <c r="I79" s="69"/>
      <c r="J79" s="69"/>
      <c r="K79" s="69"/>
      <c r="L79" s="69"/>
      <c r="M79" s="18"/>
      <c r="N79" s="18"/>
      <c r="O79" s="18"/>
      <c r="P79" s="18"/>
      <c r="Q79" s="18"/>
      <c r="R79" s="18"/>
      <c r="S79" s="18"/>
      <c r="T79" s="18"/>
      <c r="U79" s="18"/>
      <c r="V79" s="18"/>
      <c r="W79" s="18"/>
      <c r="X79" s="18"/>
      <c r="Y79" s="18"/>
      <c r="Z79" s="18"/>
    </row>
    <row r="80" spans="1:26" ht="14.25" customHeight="1">
      <c r="A80" s="17"/>
      <c r="B80" s="17"/>
      <c r="C80" s="69"/>
      <c r="D80" s="158"/>
      <c r="E80" s="69"/>
      <c r="F80" s="69"/>
      <c r="G80" s="69"/>
      <c r="H80" s="69"/>
      <c r="I80" s="69"/>
      <c r="J80" s="69"/>
      <c r="K80" s="69"/>
      <c r="L80" s="69"/>
      <c r="M80" s="18"/>
      <c r="N80" s="18"/>
      <c r="O80" s="18"/>
      <c r="P80" s="18"/>
      <c r="Q80" s="18"/>
      <c r="R80" s="18"/>
      <c r="S80" s="18"/>
      <c r="T80" s="18"/>
      <c r="U80" s="18"/>
      <c r="V80" s="18"/>
      <c r="W80" s="18"/>
      <c r="X80" s="18"/>
      <c r="Y80" s="18"/>
      <c r="Z80" s="18"/>
    </row>
    <row r="81" spans="1:26" ht="14.25" customHeight="1">
      <c r="A81" s="17"/>
      <c r="B81" s="17"/>
      <c r="C81" s="69"/>
      <c r="D81" s="158"/>
      <c r="E81" s="69"/>
      <c r="F81" s="69"/>
      <c r="G81" s="69"/>
      <c r="H81" s="69"/>
      <c r="I81" s="69"/>
      <c r="J81" s="69"/>
      <c r="K81" s="69"/>
      <c r="L81" s="69"/>
      <c r="M81" s="18"/>
      <c r="N81" s="18"/>
      <c r="O81" s="18"/>
      <c r="P81" s="18"/>
      <c r="Q81" s="18"/>
      <c r="R81" s="18"/>
      <c r="S81" s="18"/>
      <c r="T81" s="18"/>
      <c r="U81" s="18"/>
      <c r="V81" s="18"/>
      <c r="W81" s="18"/>
      <c r="X81" s="18"/>
      <c r="Y81" s="18"/>
      <c r="Z81" s="18"/>
    </row>
    <row r="82" spans="1:26" ht="14.25" customHeight="1">
      <c r="A82" s="17"/>
      <c r="B82" s="17"/>
      <c r="C82" s="69"/>
      <c r="D82" s="158"/>
      <c r="E82" s="69"/>
      <c r="F82" s="69"/>
      <c r="G82" s="69"/>
      <c r="H82" s="69"/>
      <c r="I82" s="69"/>
      <c r="J82" s="69"/>
      <c r="K82" s="69"/>
      <c r="L82" s="69"/>
      <c r="M82" s="18"/>
      <c r="N82" s="18"/>
      <c r="O82" s="18"/>
      <c r="P82" s="18"/>
      <c r="Q82" s="18"/>
      <c r="R82" s="18"/>
      <c r="S82" s="18"/>
      <c r="T82" s="18"/>
      <c r="U82" s="18"/>
      <c r="V82" s="18"/>
      <c r="W82" s="18"/>
      <c r="X82" s="18"/>
      <c r="Y82" s="18"/>
      <c r="Z82" s="18"/>
    </row>
    <row r="83" spans="1:26" ht="14.25" customHeight="1">
      <c r="A83" s="17"/>
      <c r="B83" s="17"/>
      <c r="C83" s="69"/>
      <c r="D83" s="158"/>
      <c r="E83" s="69"/>
      <c r="F83" s="69"/>
      <c r="G83" s="69"/>
      <c r="H83" s="69"/>
      <c r="I83" s="69"/>
      <c r="J83" s="69"/>
      <c r="K83" s="69"/>
      <c r="L83" s="69"/>
      <c r="M83" s="18"/>
      <c r="N83" s="18"/>
      <c r="O83" s="18"/>
      <c r="P83" s="18"/>
      <c r="Q83" s="18"/>
      <c r="R83" s="18"/>
      <c r="S83" s="18"/>
      <c r="T83" s="18"/>
      <c r="U83" s="18"/>
      <c r="V83" s="18"/>
      <c r="W83" s="18"/>
      <c r="X83" s="18"/>
      <c r="Y83" s="18"/>
      <c r="Z83" s="18"/>
    </row>
    <row r="84" spans="1:26" ht="14.25" customHeight="1">
      <c r="A84" s="17"/>
      <c r="B84" s="17"/>
      <c r="C84" s="69"/>
      <c r="D84" s="158"/>
      <c r="E84" s="69"/>
      <c r="F84" s="69"/>
      <c r="G84" s="69"/>
      <c r="H84" s="69"/>
      <c r="I84" s="69"/>
      <c r="J84" s="69"/>
      <c r="K84" s="69"/>
      <c r="L84" s="69"/>
      <c r="M84" s="18"/>
      <c r="N84" s="18"/>
      <c r="O84" s="18"/>
      <c r="P84" s="18"/>
      <c r="Q84" s="18"/>
      <c r="R84" s="18"/>
      <c r="S84" s="18"/>
      <c r="T84" s="18"/>
      <c r="U84" s="18"/>
      <c r="V84" s="18"/>
      <c r="W84" s="18"/>
      <c r="X84" s="18"/>
      <c r="Y84" s="18"/>
      <c r="Z84" s="18"/>
    </row>
    <row r="85" spans="1:26" ht="14.25" customHeight="1">
      <c r="A85" s="17"/>
      <c r="B85" s="17"/>
      <c r="C85" s="69"/>
      <c r="D85" s="158"/>
      <c r="E85" s="69"/>
      <c r="F85" s="69"/>
      <c r="G85" s="69"/>
      <c r="H85" s="69"/>
      <c r="I85" s="69"/>
      <c r="J85" s="69"/>
      <c r="K85" s="69"/>
      <c r="L85" s="69"/>
      <c r="M85" s="18"/>
      <c r="N85" s="18"/>
      <c r="O85" s="18"/>
      <c r="P85" s="18"/>
      <c r="Q85" s="18"/>
      <c r="R85" s="18"/>
      <c r="S85" s="18"/>
      <c r="T85" s="18"/>
      <c r="U85" s="18"/>
      <c r="V85" s="18"/>
      <c r="W85" s="18"/>
      <c r="X85" s="18"/>
      <c r="Y85" s="18"/>
      <c r="Z85" s="18"/>
    </row>
    <row r="86" spans="1:26" ht="14.25" customHeight="1">
      <c r="A86" s="17"/>
      <c r="B86" s="17"/>
      <c r="C86" s="69"/>
      <c r="D86" s="158"/>
      <c r="E86" s="69"/>
      <c r="F86" s="69"/>
      <c r="G86" s="69"/>
      <c r="H86" s="69"/>
      <c r="I86" s="69"/>
      <c r="J86" s="69"/>
      <c r="K86" s="69"/>
      <c r="L86" s="69"/>
      <c r="M86" s="18"/>
      <c r="N86" s="18"/>
      <c r="O86" s="18"/>
      <c r="P86" s="18"/>
      <c r="Q86" s="18"/>
      <c r="R86" s="18"/>
      <c r="S86" s="18"/>
      <c r="T86" s="18"/>
      <c r="U86" s="18"/>
      <c r="V86" s="18"/>
      <c r="W86" s="18"/>
      <c r="X86" s="18"/>
      <c r="Y86" s="18"/>
      <c r="Z86" s="18"/>
    </row>
    <row r="87" spans="1:26" ht="14.25" customHeight="1">
      <c r="A87" s="17"/>
      <c r="B87" s="17"/>
      <c r="C87" s="69"/>
      <c r="D87" s="158"/>
      <c r="E87" s="69"/>
      <c r="F87" s="69"/>
      <c r="G87" s="69"/>
      <c r="H87" s="69"/>
      <c r="I87" s="69"/>
      <c r="J87" s="69"/>
      <c r="K87" s="69"/>
      <c r="L87" s="69"/>
      <c r="M87" s="18"/>
      <c r="N87" s="18"/>
      <c r="O87" s="18"/>
      <c r="P87" s="18"/>
      <c r="Q87" s="18"/>
      <c r="R87" s="18"/>
      <c r="S87" s="18"/>
      <c r="T87" s="18"/>
      <c r="U87" s="18"/>
      <c r="V87" s="18"/>
      <c r="W87" s="18"/>
      <c r="X87" s="18"/>
      <c r="Y87" s="18"/>
      <c r="Z87" s="18"/>
    </row>
    <row r="88" spans="1:26" ht="14.25" customHeight="1">
      <c r="A88" s="17"/>
      <c r="B88" s="17"/>
      <c r="C88" s="69"/>
      <c r="D88" s="158"/>
      <c r="E88" s="69"/>
      <c r="F88" s="69"/>
      <c r="G88" s="69"/>
      <c r="H88" s="69"/>
      <c r="I88" s="69"/>
      <c r="J88" s="69"/>
      <c r="K88" s="69"/>
      <c r="L88" s="69"/>
      <c r="M88" s="18"/>
      <c r="N88" s="18"/>
      <c r="O88" s="18"/>
      <c r="P88" s="18"/>
      <c r="Q88" s="18"/>
      <c r="R88" s="18"/>
      <c r="S88" s="18"/>
      <c r="T88" s="18"/>
      <c r="U88" s="18"/>
      <c r="V88" s="18"/>
      <c r="W88" s="18"/>
      <c r="X88" s="18"/>
      <c r="Y88" s="18"/>
      <c r="Z88" s="18"/>
    </row>
    <row r="89" spans="1:26" ht="14.25" customHeight="1">
      <c r="A89" s="17"/>
      <c r="B89" s="17"/>
      <c r="C89" s="69"/>
      <c r="D89" s="158"/>
      <c r="E89" s="69"/>
      <c r="F89" s="69"/>
      <c r="G89" s="69"/>
      <c r="H89" s="69"/>
      <c r="I89" s="69"/>
      <c r="J89" s="69"/>
      <c r="K89" s="69"/>
      <c r="L89" s="69"/>
      <c r="M89" s="18"/>
      <c r="N89" s="18"/>
      <c r="O89" s="18"/>
      <c r="P89" s="18"/>
      <c r="Q89" s="18"/>
      <c r="R89" s="18"/>
      <c r="S89" s="18"/>
      <c r="T89" s="18"/>
      <c r="U89" s="18"/>
      <c r="V89" s="18"/>
      <c r="W89" s="18"/>
      <c r="X89" s="18"/>
      <c r="Y89" s="18"/>
      <c r="Z89" s="18"/>
    </row>
    <row r="90" spans="1:26" ht="14.25" customHeight="1">
      <c r="A90" s="17"/>
      <c r="B90" s="17"/>
      <c r="C90" s="69"/>
      <c r="D90" s="158"/>
      <c r="E90" s="69"/>
      <c r="F90" s="69"/>
      <c r="G90" s="69"/>
      <c r="H90" s="69"/>
      <c r="I90" s="69"/>
      <c r="J90" s="69"/>
      <c r="K90" s="69"/>
      <c r="L90" s="69"/>
      <c r="M90" s="18"/>
      <c r="N90" s="18"/>
      <c r="O90" s="18"/>
      <c r="P90" s="18"/>
      <c r="Q90" s="18"/>
      <c r="R90" s="18"/>
      <c r="S90" s="18"/>
      <c r="T90" s="18"/>
      <c r="U90" s="18"/>
      <c r="V90" s="18"/>
      <c r="W90" s="18"/>
      <c r="X90" s="18"/>
      <c r="Y90" s="18"/>
      <c r="Z90" s="18"/>
    </row>
    <row r="91" spans="1:26" ht="14.25" customHeight="1">
      <c r="A91" s="17"/>
      <c r="B91" s="17"/>
      <c r="C91" s="69"/>
      <c r="D91" s="158"/>
      <c r="E91" s="69"/>
      <c r="F91" s="69"/>
      <c r="G91" s="69"/>
      <c r="H91" s="69"/>
      <c r="I91" s="69"/>
      <c r="J91" s="69"/>
      <c r="K91" s="69"/>
      <c r="L91" s="69"/>
      <c r="M91" s="18"/>
      <c r="N91" s="18"/>
      <c r="O91" s="18"/>
      <c r="P91" s="18"/>
      <c r="Q91" s="18"/>
      <c r="R91" s="18"/>
      <c r="S91" s="18"/>
      <c r="T91" s="18"/>
      <c r="U91" s="18"/>
      <c r="V91" s="18"/>
      <c r="W91" s="18"/>
      <c r="X91" s="18"/>
      <c r="Y91" s="18"/>
      <c r="Z91" s="18"/>
    </row>
    <row r="92" spans="1:26" ht="14.25" customHeight="1">
      <c r="A92" s="17"/>
      <c r="B92" s="17"/>
      <c r="C92" s="69"/>
      <c r="D92" s="158"/>
      <c r="E92" s="69"/>
      <c r="F92" s="69"/>
      <c r="G92" s="69"/>
      <c r="H92" s="69"/>
      <c r="I92" s="69"/>
      <c r="J92" s="69"/>
      <c r="K92" s="69"/>
      <c r="L92" s="69"/>
      <c r="M92" s="18"/>
      <c r="N92" s="18"/>
      <c r="O92" s="18"/>
      <c r="P92" s="18"/>
      <c r="Q92" s="18"/>
      <c r="R92" s="18"/>
      <c r="S92" s="18"/>
      <c r="T92" s="18"/>
      <c r="U92" s="18"/>
      <c r="V92" s="18"/>
      <c r="W92" s="18"/>
      <c r="X92" s="18"/>
      <c r="Y92" s="18"/>
      <c r="Z92" s="18"/>
    </row>
    <row r="93" spans="1:26" ht="14.25" customHeight="1">
      <c r="A93" s="17"/>
      <c r="B93" s="17"/>
      <c r="C93" s="69"/>
      <c r="D93" s="158"/>
      <c r="E93" s="69"/>
      <c r="F93" s="69"/>
      <c r="G93" s="69"/>
      <c r="H93" s="69"/>
      <c r="I93" s="69"/>
      <c r="J93" s="69"/>
      <c r="K93" s="69"/>
      <c r="L93" s="69"/>
      <c r="M93" s="18"/>
      <c r="N93" s="18"/>
      <c r="O93" s="18"/>
      <c r="P93" s="18"/>
      <c r="Q93" s="18"/>
      <c r="R93" s="18"/>
      <c r="S93" s="18"/>
      <c r="T93" s="18"/>
      <c r="U93" s="18"/>
      <c r="V93" s="18"/>
      <c r="W93" s="18"/>
      <c r="X93" s="18"/>
      <c r="Y93" s="18"/>
      <c r="Z93" s="18"/>
    </row>
    <row r="94" spans="1:26" ht="14.25" customHeight="1">
      <c r="A94" s="17"/>
      <c r="B94" s="17"/>
      <c r="C94" s="69"/>
      <c r="D94" s="158"/>
      <c r="E94" s="69"/>
      <c r="F94" s="69"/>
      <c r="G94" s="69"/>
      <c r="H94" s="69"/>
      <c r="I94" s="69"/>
      <c r="J94" s="69"/>
      <c r="K94" s="69"/>
      <c r="L94" s="69"/>
      <c r="M94" s="18"/>
      <c r="N94" s="18"/>
      <c r="O94" s="18"/>
      <c r="P94" s="18"/>
      <c r="Q94" s="18"/>
      <c r="R94" s="18"/>
      <c r="S94" s="18"/>
      <c r="T94" s="18"/>
      <c r="U94" s="18"/>
      <c r="V94" s="18"/>
      <c r="W94" s="18"/>
      <c r="X94" s="18"/>
      <c r="Y94" s="18"/>
      <c r="Z94" s="18"/>
    </row>
    <row r="95" spans="1:26" ht="14.25" customHeight="1">
      <c r="A95" s="17"/>
      <c r="B95" s="17"/>
      <c r="C95" s="69"/>
      <c r="D95" s="158"/>
      <c r="E95" s="69"/>
      <c r="F95" s="69"/>
      <c r="G95" s="69"/>
      <c r="H95" s="69"/>
      <c r="I95" s="69"/>
      <c r="J95" s="69"/>
      <c r="K95" s="69"/>
      <c r="L95" s="69"/>
      <c r="M95" s="18"/>
      <c r="N95" s="18"/>
      <c r="O95" s="18"/>
      <c r="P95" s="18"/>
      <c r="Q95" s="18"/>
      <c r="R95" s="18"/>
      <c r="S95" s="18"/>
      <c r="T95" s="18"/>
      <c r="U95" s="18"/>
      <c r="V95" s="18"/>
      <c r="W95" s="18"/>
      <c r="X95" s="18"/>
      <c r="Y95" s="18"/>
      <c r="Z95" s="18"/>
    </row>
    <row r="96" spans="1:26" ht="14.25" customHeight="1">
      <c r="A96" s="17"/>
      <c r="B96" s="17"/>
      <c r="C96" s="69"/>
      <c r="D96" s="158"/>
      <c r="E96" s="69"/>
      <c r="F96" s="69"/>
      <c r="G96" s="69"/>
      <c r="H96" s="69"/>
      <c r="I96" s="69"/>
      <c r="J96" s="69"/>
      <c r="K96" s="69"/>
      <c r="L96" s="69"/>
      <c r="M96" s="18"/>
      <c r="N96" s="18"/>
      <c r="O96" s="18"/>
      <c r="P96" s="18"/>
      <c r="Q96" s="18"/>
      <c r="R96" s="18"/>
      <c r="S96" s="18"/>
      <c r="T96" s="18"/>
      <c r="U96" s="18"/>
      <c r="V96" s="18"/>
      <c r="W96" s="18"/>
      <c r="X96" s="18"/>
      <c r="Y96" s="18"/>
      <c r="Z96" s="18"/>
    </row>
    <row r="97" spans="1:26" ht="14.25" customHeight="1">
      <c r="A97" s="17"/>
      <c r="B97" s="17"/>
      <c r="C97" s="69"/>
      <c r="D97" s="158"/>
      <c r="E97" s="69"/>
      <c r="F97" s="69"/>
      <c r="G97" s="69"/>
      <c r="H97" s="69"/>
      <c r="I97" s="69"/>
      <c r="J97" s="69"/>
      <c r="K97" s="69"/>
      <c r="L97" s="69"/>
      <c r="M97" s="18"/>
      <c r="N97" s="18"/>
      <c r="O97" s="18"/>
      <c r="P97" s="18"/>
      <c r="Q97" s="18"/>
      <c r="R97" s="18"/>
      <c r="S97" s="18"/>
      <c r="T97" s="18"/>
      <c r="U97" s="18"/>
      <c r="V97" s="18"/>
      <c r="W97" s="18"/>
      <c r="X97" s="18"/>
      <c r="Y97" s="18"/>
      <c r="Z97" s="18"/>
    </row>
    <row r="98" spans="1:26" ht="14.25" customHeight="1">
      <c r="A98" s="17"/>
      <c r="B98" s="17"/>
      <c r="C98" s="69"/>
      <c r="D98" s="158"/>
      <c r="E98" s="69"/>
      <c r="F98" s="69"/>
      <c r="G98" s="69"/>
      <c r="H98" s="69"/>
      <c r="I98" s="69"/>
      <c r="J98" s="69"/>
      <c r="K98" s="69"/>
      <c r="L98" s="69"/>
      <c r="M98" s="18"/>
      <c r="N98" s="18"/>
      <c r="O98" s="18"/>
      <c r="P98" s="18"/>
      <c r="Q98" s="18"/>
      <c r="R98" s="18"/>
      <c r="S98" s="18"/>
      <c r="T98" s="18"/>
      <c r="U98" s="18"/>
      <c r="V98" s="18"/>
      <c r="W98" s="18"/>
      <c r="X98" s="18"/>
      <c r="Y98" s="18"/>
      <c r="Z98" s="18"/>
    </row>
    <row r="99" spans="1:26" ht="14.25" customHeight="1">
      <c r="A99" s="17"/>
      <c r="B99" s="17"/>
      <c r="C99" s="69"/>
      <c r="D99" s="158"/>
      <c r="E99" s="69"/>
      <c r="F99" s="69"/>
      <c r="G99" s="69"/>
      <c r="H99" s="69"/>
      <c r="I99" s="69"/>
      <c r="J99" s="69"/>
      <c r="K99" s="69"/>
      <c r="L99" s="69"/>
      <c r="M99" s="18"/>
      <c r="N99" s="18"/>
      <c r="O99" s="18"/>
      <c r="P99" s="18"/>
      <c r="Q99" s="18"/>
      <c r="R99" s="18"/>
      <c r="S99" s="18"/>
      <c r="T99" s="18"/>
      <c r="U99" s="18"/>
      <c r="V99" s="18"/>
      <c r="W99" s="18"/>
      <c r="X99" s="18"/>
      <c r="Y99" s="18"/>
      <c r="Z99" s="18"/>
    </row>
    <row r="100" spans="1:26" ht="14.25" customHeight="1">
      <c r="A100" s="17"/>
      <c r="B100" s="17"/>
      <c r="C100" s="69"/>
      <c r="D100" s="158"/>
      <c r="E100" s="69"/>
      <c r="F100" s="69"/>
      <c r="G100" s="69"/>
      <c r="H100" s="69"/>
      <c r="I100" s="69"/>
      <c r="J100" s="69"/>
      <c r="K100" s="69"/>
      <c r="L100" s="69"/>
      <c r="M100" s="18"/>
      <c r="N100" s="18"/>
      <c r="O100" s="18"/>
      <c r="P100" s="18"/>
      <c r="Q100" s="18"/>
      <c r="R100" s="18"/>
      <c r="S100" s="18"/>
      <c r="T100" s="18"/>
      <c r="U100" s="18"/>
      <c r="V100" s="18"/>
      <c r="W100" s="18"/>
      <c r="X100" s="18"/>
      <c r="Y100" s="18"/>
      <c r="Z100" s="18"/>
    </row>
    <row r="101" spans="1:26" ht="14.25" customHeight="1">
      <c r="A101" s="17"/>
      <c r="B101" s="17"/>
      <c r="C101" s="69"/>
      <c r="D101" s="158"/>
      <c r="E101" s="69"/>
      <c r="F101" s="69"/>
      <c r="G101" s="69"/>
      <c r="H101" s="69"/>
      <c r="I101" s="69"/>
      <c r="J101" s="69"/>
      <c r="K101" s="69"/>
      <c r="L101" s="69"/>
      <c r="M101" s="18"/>
      <c r="N101" s="18"/>
      <c r="O101" s="18"/>
      <c r="P101" s="18"/>
      <c r="Q101" s="18"/>
      <c r="R101" s="18"/>
      <c r="S101" s="18"/>
      <c r="T101" s="18"/>
      <c r="U101" s="18"/>
      <c r="V101" s="18"/>
      <c r="W101" s="18"/>
      <c r="X101" s="18"/>
      <c r="Y101" s="18"/>
      <c r="Z101" s="18"/>
    </row>
    <row r="102" spans="1:26" ht="14.25" customHeight="1">
      <c r="A102" s="17"/>
      <c r="B102" s="17"/>
      <c r="C102" s="69"/>
      <c r="D102" s="158"/>
      <c r="E102" s="69"/>
      <c r="F102" s="69"/>
      <c r="G102" s="69"/>
      <c r="H102" s="69"/>
      <c r="I102" s="69"/>
      <c r="J102" s="69"/>
      <c r="K102" s="69"/>
      <c r="L102" s="69"/>
      <c r="M102" s="18"/>
      <c r="N102" s="18"/>
      <c r="O102" s="18"/>
      <c r="P102" s="18"/>
      <c r="Q102" s="18"/>
      <c r="R102" s="18"/>
      <c r="S102" s="18"/>
      <c r="T102" s="18"/>
      <c r="U102" s="18"/>
      <c r="V102" s="18"/>
      <c r="W102" s="18"/>
      <c r="X102" s="18"/>
      <c r="Y102" s="18"/>
      <c r="Z102" s="18"/>
    </row>
    <row r="103" spans="1:26" ht="14.25" customHeight="1">
      <c r="A103" s="17"/>
      <c r="B103" s="17"/>
      <c r="C103" s="69"/>
      <c r="D103" s="158"/>
      <c r="E103" s="69"/>
      <c r="F103" s="69"/>
      <c r="G103" s="69"/>
      <c r="H103" s="69"/>
      <c r="I103" s="69"/>
      <c r="J103" s="69"/>
      <c r="K103" s="69"/>
      <c r="L103" s="69"/>
      <c r="M103" s="18"/>
      <c r="N103" s="18"/>
      <c r="O103" s="18"/>
      <c r="P103" s="18"/>
      <c r="Q103" s="18"/>
      <c r="R103" s="18"/>
      <c r="S103" s="18"/>
      <c r="T103" s="18"/>
      <c r="U103" s="18"/>
      <c r="V103" s="18"/>
      <c r="W103" s="18"/>
      <c r="X103" s="18"/>
      <c r="Y103" s="18"/>
      <c r="Z103" s="18"/>
    </row>
    <row r="104" spans="1:26" ht="14.25" customHeight="1">
      <c r="A104" s="17"/>
      <c r="B104" s="17"/>
      <c r="C104" s="69"/>
      <c r="D104" s="158"/>
      <c r="E104" s="69"/>
      <c r="F104" s="69"/>
      <c r="G104" s="69"/>
      <c r="H104" s="69"/>
      <c r="I104" s="69"/>
      <c r="J104" s="69"/>
      <c r="K104" s="69"/>
      <c r="L104" s="69"/>
      <c r="M104" s="18"/>
      <c r="N104" s="18"/>
      <c r="O104" s="18"/>
      <c r="P104" s="18"/>
      <c r="Q104" s="18"/>
      <c r="R104" s="18"/>
      <c r="S104" s="18"/>
      <c r="T104" s="18"/>
      <c r="U104" s="18"/>
      <c r="V104" s="18"/>
      <c r="W104" s="18"/>
      <c r="X104" s="18"/>
      <c r="Y104" s="18"/>
      <c r="Z104" s="18"/>
    </row>
    <row r="105" spans="1:26" ht="14.25" customHeight="1">
      <c r="A105" s="17"/>
      <c r="B105" s="17"/>
      <c r="C105" s="69"/>
      <c r="D105" s="158"/>
      <c r="E105" s="69"/>
      <c r="F105" s="69"/>
      <c r="G105" s="69"/>
      <c r="H105" s="69"/>
      <c r="I105" s="69"/>
      <c r="J105" s="69"/>
      <c r="K105" s="69"/>
      <c r="L105" s="69"/>
      <c r="M105" s="18"/>
      <c r="N105" s="18"/>
      <c r="O105" s="18"/>
      <c r="P105" s="18"/>
      <c r="Q105" s="18"/>
      <c r="R105" s="18"/>
      <c r="S105" s="18"/>
      <c r="T105" s="18"/>
      <c r="U105" s="18"/>
      <c r="V105" s="18"/>
      <c r="W105" s="18"/>
      <c r="X105" s="18"/>
      <c r="Y105" s="18"/>
      <c r="Z105" s="18"/>
    </row>
    <row r="106" spans="1:26" ht="14.25" customHeight="1">
      <c r="A106" s="17"/>
      <c r="B106" s="17"/>
      <c r="C106" s="69"/>
      <c r="D106" s="158"/>
      <c r="E106" s="69"/>
      <c r="F106" s="69"/>
      <c r="G106" s="69"/>
      <c r="H106" s="69"/>
      <c r="I106" s="69"/>
      <c r="J106" s="69"/>
      <c r="K106" s="69"/>
      <c r="L106" s="69"/>
      <c r="M106" s="18"/>
      <c r="N106" s="18"/>
      <c r="O106" s="18"/>
      <c r="P106" s="18"/>
      <c r="Q106" s="18"/>
      <c r="R106" s="18"/>
      <c r="S106" s="18"/>
      <c r="T106" s="18"/>
      <c r="U106" s="18"/>
      <c r="V106" s="18"/>
      <c r="W106" s="18"/>
      <c r="X106" s="18"/>
      <c r="Y106" s="18"/>
      <c r="Z106" s="18"/>
    </row>
    <row r="107" spans="1:26" ht="14.25" customHeight="1">
      <c r="A107" s="17"/>
      <c r="B107" s="17"/>
      <c r="C107" s="69"/>
      <c r="D107" s="158"/>
      <c r="E107" s="69"/>
      <c r="F107" s="69"/>
      <c r="G107" s="69"/>
      <c r="H107" s="69"/>
      <c r="I107" s="69"/>
      <c r="J107" s="69"/>
      <c r="K107" s="69"/>
      <c r="L107" s="69"/>
      <c r="M107" s="18"/>
      <c r="N107" s="18"/>
      <c r="O107" s="18"/>
      <c r="P107" s="18"/>
      <c r="Q107" s="18"/>
      <c r="R107" s="18"/>
      <c r="S107" s="18"/>
      <c r="T107" s="18"/>
      <c r="U107" s="18"/>
      <c r="V107" s="18"/>
      <c r="W107" s="18"/>
      <c r="X107" s="18"/>
      <c r="Y107" s="18"/>
      <c r="Z107" s="18"/>
    </row>
    <row r="108" spans="1:26" ht="14.25" customHeight="1">
      <c r="A108" s="17"/>
      <c r="B108" s="17"/>
      <c r="C108" s="69"/>
      <c r="D108" s="158"/>
      <c r="E108" s="69"/>
      <c r="F108" s="69"/>
      <c r="G108" s="69"/>
      <c r="H108" s="69"/>
      <c r="I108" s="69"/>
      <c r="J108" s="69"/>
      <c r="K108" s="69"/>
      <c r="L108" s="69"/>
      <c r="M108" s="18"/>
      <c r="N108" s="18"/>
      <c r="O108" s="18"/>
      <c r="P108" s="18"/>
      <c r="Q108" s="18"/>
      <c r="R108" s="18"/>
      <c r="S108" s="18"/>
      <c r="T108" s="18"/>
      <c r="U108" s="18"/>
      <c r="V108" s="18"/>
      <c r="W108" s="18"/>
      <c r="X108" s="18"/>
      <c r="Y108" s="18"/>
      <c r="Z108" s="18"/>
    </row>
    <row r="109" spans="1:26" ht="14.25" customHeight="1">
      <c r="A109" s="17"/>
      <c r="B109" s="17"/>
      <c r="C109" s="69"/>
      <c r="D109" s="158"/>
      <c r="E109" s="69"/>
      <c r="F109" s="69"/>
      <c r="G109" s="69"/>
      <c r="H109" s="69"/>
      <c r="I109" s="69"/>
      <c r="J109" s="69"/>
      <c r="K109" s="69"/>
      <c r="L109" s="69"/>
      <c r="M109" s="18"/>
      <c r="N109" s="18"/>
      <c r="O109" s="18"/>
      <c r="P109" s="18"/>
      <c r="Q109" s="18"/>
      <c r="R109" s="18"/>
      <c r="S109" s="18"/>
      <c r="T109" s="18"/>
      <c r="U109" s="18"/>
      <c r="V109" s="18"/>
      <c r="W109" s="18"/>
      <c r="X109" s="18"/>
      <c r="Y109" s="18"/>
      <c r="Z109" s="18"/>
    </row>
    <row r="110" spans="1:26" ht="14.25" customHeight="1">
      <c r="A110" s="17"/>
      <c r="B110" s="17"/>
      <c r="C110" s="69"/>
      <c r="D110" s="158"/>
      <c r="E110" s="69"/>
      <c r="F110" s="69"/>
      <c r="G110" s="69"/>
      <c r="H110" s="69"/>
      <c r="I110" s="69"/>
      <c r="J110" s="69"/>
      <c r="K110" s="69"/>
      <c r="L110" s="69"/>
      <c r="M110" s="18"/>
      <c r="N110" s="18"/>
      <c r="O110" s="18"/>
      <c r="P110" s="18"/>
      <c r="Q110" s="18"/>
      <c r="R110" s="18"/>
      <c r="S110" s="18"/>
      <c r="T110" s="18"/>
      <c r="U110" s="18"/>
      <c r="V110" s="18"/>
      <c r="W110" s="18"/>
      <c r="X110" s="18"/>
      <c r="Y110" s="18"/>
      <c r="Z110" s="18"/>
    </row>
    <row r="111" spans="1:26" ht="14.25" customHeight="1">
      <c r="A111" s="17"/>
      <c r="B111" s="17"/>
      <c r="C111" s="69"/>
      <c r="D111" s="158"/>
      <c r="E111" s="69"/>
      <c r="F111" s="69"/>
      <c r="G111" s="69"/>
      <c r="H111" s="69"/>
      <c r="I111" s="69"/>
      <c r="J111" s="69"/>
      <c r="K111" s="69"/>
      <c r="L111" s="69"/>
      <c r="M111" s="18"/>
      <c r="N111" s="18"/>
      <c r="O111" s="18"/>
      <c r="P111" s="18"/>
      <c r="Q111" s="18"/>
      <c r="R111" s="18"/>
      <c r="S111" s="18"/>
      <c r="T111" s="18"/>
      <c r="U111" s="18"/>
      <c r="V111" s="18"/>
      <c r="W111" s="18"/>
      <c r="X111" s="18"/>
      <c r="Y111" s="18"/>
      <c r="Z111" s="18"/>
    </row>
    <row r="112" spans="1:26" ht="14.25" customHeight="1">
      <c r="A112" s="17"/>
      <c r="B112" s="17"/>
      <c r="C112" s="69"/>
      <c r="D112" s="158"/>
      <c r="E112" s="69"/>
      <c r="F112" s="69"/>
      <c r="G112" s="69"/>
      <c r="H112" s="69"/>
      <c r="I112" s="69"/>
      <c r="J112" s="69"/>
      <c r="K112" s="69"/>
      <c r="L112" s="69"/>
      <c r="M112" s="18"/>
      <c r="N112" s="18"/>
      <c r="O112" s="18"/>
      <c r="P112" s="18"/>
      <c r="Q112" s="18"/>
      <c r="R112" s="18"/>
      <c r="S112" s="18"/>
      <c r="T112" s="18"/>
      <c r="U112" s="18"/>
      <c r="V112" s="18"/>
      <c r="W112" s="18"/>
      <c r="X112" s="18"/>
      <c r="Y112" s="18"/>
      <c r="Z112" s="18"/>
    </row>
    <row r="113" spans="1:26" ht="14.25" customHeight="1">
      <c r="A113" s="17"/>
      <c r="B113" s="17"/>
      <c r="C113" s="69"/>
      <c r="D113" s="158"/>
      <c r="E113" s="69"/>
      <c r="F113" s="69"/>
      <c r="G113" s="69"/>
      <c r="H113" s="69"/>
      <c r="I113" s="69"/>
      <c r="J113" s="69"/>
      <c r="K113" s="69"/>
      <c r="L113" s="69"/>
      <c r="M113" s="18"/>
      <c r="N113" s="18"/>
      <c r="O113" s="18"/>
      <c r="P113" s="18"/>
      <c r="Q113" s="18"/>
      <c r="R113" s="18"/>
      <c r="S113" s="18"/>
      <c r="T113" s="18"/>
      <c r="U113" s="18"/>
      <c r="V113" s="18"/>
      <c r="W113" s="18"/>
      <c r="X113" s="18"/>
      <c r="Y113" s="18"/>
      <c r="Z113" s="18"/>
    </row>
    <row r="114" spans="1:26" ht="14.25" customHeight="1">
      <c r="A114" s="17"/>
      <c r="B114" s="17"/>
      <c r="C114" s="69"/>
      <c r="D114" s="158"/>
      <c r="E114" s="69"/>
      <c r="F114" s="69"/>
      <c r="G114" s="69"/>
      <c r="H114" s="69"/>
      <c r="I114" s="69"/>
      <c r="J114" s="69"/>
      <c r="K114" s="69"/>
      <c r="L114" s="69"/>
      <c r="M114" s="18"/>
      <c r="N114" s="18"/>
      <c r="O114" s="18"/>
      <c r="P114" s="18"/>
      <c r="Q114" s="18"/>
      <c r="R114" s="18"/>
      <c r="S114" s="18"/>
      <c r="T114" s="18"/>
      <c r="U114" s="18"/>
      <c r="V114" s="18"/>
      <c r="W114" s="18"/>
      <c r="X114" s="18"/>
      <c r="Y114" s="18"/>
      <c r="Z114" s="18"/>
    </row>
    <row r="115" spans="1:26" ht="14.25" customHeight="1">
      <c r="A115" s="17"/>
      <c r="B115" s="17"/>
      <c r="C115" s="69"/>
      <c r="D115" s="158"/>
      <c r="E115" s="69"/>
      <c r="F115" s="69"/>
      <c r="G115" s="69"/>
      <c r="H115" s="69"/>
      <c r="I115" s="69"/>
      <c r="J115" s="69"/>
      <c r="K115" s="69"/>
      <c r="L115" s="69"/>
      <c r="M115" s="18"/>
      <c r="N115" s="18"/>
      <c r="O115" s="18"/>
      <c r="P115" s="18"/>
      <c r="Q115" s="18"/>
      <c r="R115" s="18"/>
      <c r="S115" s="18"/>
      <c r="T115" s="18"/>
      <c r="U115" s="18"/>
      <c r="V115" s="18"/>
      <c r="W115" s="18"/>
      <c r="X115" s="18"/>
      <c r="Y115" s="18"/>
      <c r="Z115" s="18"/>
    </row>
    <row r="116" spans="1:26" ht="14.25" customHeight="1">
      <c r="A116" s="17"/>
      <c r="B116" s="17"/>
      <c r="C116" s="69"/>
      <c r="D116" s="158"/>
      <c r="E116" s="69"/>
      <c r="F116" s="69"/>
      <c r="G116" s="69"/>
      <c r="H116" s="69"/>
      <c r="I116" s="69"/>
      <c r="J116" s="69"/>
      <c r="K116" s="69"/>
      <c r="L116" s="69"/>
      <c r="M116" s="18"/>
      <c r="N116" s="18"/>
      <c r="O116" s="18"/>
      <c r="P116" s="18"/>
      <c r="Q116" s="18"/>
      <c r="R116" s="18"/>
      <c r="S116" s="18"/>
      <c r="T116" s="18"/>
      <c r="U116" s="18"/>
      <c r="V116" s="18"/>
      <c r="W116" s="18"/>
      <c r="X116" s="18"/>
      <c r="Y116" s="18"/>
      <c r="Z116" s="18"/>
    </row>
    <row r="117" spans="1:26" ht="14.25" customHeight="1">
      <c r="A117" s="17"/>
      <c r="B117" s="17"/>
      <c r="C117" s="69"/>
      <c r="D117" s="158"/>
      <c r="E117" s="69"/>
      <c r="F117" s="69"/>
      <c r="G117" s="69"/>
      <c r="H117" s="69"/>
      <c r="I117" s="69"/>
      <c r="J117" s="69"/>
      <c r="K117" s="69"/>
      <c r="L117" s="69"/>
      <c r="M117" s="18"/>
      <c r="N117" s="18"/>
      <c r="O117" s="18"/>
      <c r="P117" s="18"/>
      <c r="Q117" s="18"/>
      <c r="R117" s="18"/>
      <c r="S117" s="18"/>
      <c r="T117" s="18"/>
      <c r="U117" s="18"/>
      <c r="V117" s="18"/>
      <c r="W117" s="18"/>
      <c r="X117" s="18"/>
      <c r="Y117" s="18"/>
      <c r="Z117" s="18"/>
    </row>
    <row r="118" spans="1:26" ht="14.25" customHeight="1">
      <c r="A118" s="17"/>
      <c r="B118" s="17"/>
      <c r="C118" s="69"/>
      <c r="D118" s="158"/>
      <c r="E118" s="69"/>
      <c r="F118" s="69"/>
      <c r="G118" s="69"/>
      <c r="H118" s="69"/>
      <c r="I118" s="69"/>
      <c r="J118" s="69"/>
      <c r="K118" s="69"/>
      <c r="L118" s="69"/>
      <c r="M118" s="18"/>
      <c r="N118" s="18"/>
      <c r="O118" s="18"/>
      <c r="P118" s="18"/>
      <c r="Q118" s="18"/>
      <c r="R118" s="18"/>
      <c r="S118" s="18"/>
      <c r="T118" s="18"/>
      <c r="U118" s="18"/>
      <c r="V118" s="18"/>
      <c r="W118" s="18"/>
      <c r="X118" s="18"/>
      <c r="Y118" s="18"/>
      <c r="Z118" s="18"/>
    </row>
    <row r="119" spans="1:26" ht="14.25" customHeight="1">
      <c r="A119" s="17"/>
      <c r="B119" s="17"/>
      <c r="C119" s="69"/>
      <c r="D119" s="158"/>
      <c r="E119" s="69"/>
      <c r="F119" s="69"/>
      <c r="G119" s="69"/>
      <c r="H119" s="69"/>
      <c r="I119" s="69"/>
      <c r="J119" s="69"/>
      <c r="K119" s="69"/>
      <c r="L119" s="69"/>
      <c r="M119" s="18"/>
      <c r="N119" s="18"/>
      <c r="O119" s="18"/>
      <c r="P119" s="18"/>
      <c r="Q119" s="18"/>
      <c r="R119" s="18"/>
      <c r="S119" s="18"/>
      <c r="T119" s="18"/>
      <c r="U119" s="18"/>
      <c r="V119" s="18"/>
      <c r="W119" s="18"/>
      <c r="X119" s="18"/>
      <c r="Y119" s="18"/>
      <c r="Z119" s="18"/>
    </row>
    <row r="120" spans="1:26" ht="14.25" customHeight="1">
      <c r="A120" s="17"/>
      <c r="B120" s="17"/>
      <c r="C120" s="69"/>
      <c r="D120" s="158"/>
      <c r="E120" s="69"/>
      <c r="F120" s="69"/>
      <c r="G120" s="69"/>
      <c r="H120" s="69"/>
      <c r="I120" s="69"/>
      <c r="J120" s="69"/>
      <c r="K120" s="69"/>
      <c r="L120" s="69"/>
      <c r="M120" s="18"/>
      <c r="N120" s="18"/>
      <c r="O120" s="18"/>
      <c r="P120" s="18"/>
      <c r="Q120" s="18"/>
      <c r="R120" s="18"/>
      <c r="S120" s="18"/>
      <c r="T120" s="18"/>
      <c r="U120" s="18"/>
      <c r="V120" s="18"/>
      <c r="W120" s="18"/>
      <c r="X120" s="18"/>
      <c r="Y120" s="18"/>
      <c r="Z120" s="18"/>
    </row>
    <row r="121" spans="1:26" ht="14.25" customHeight="1">
      <c r="A121" s="17"/>
      <c r="B121" s="17"/>
      <c r="C121" s="69"/>
      <c r="D121" s="158"/>
      <c r="E121" s="69"/>
      <c r="F121" s="69"/>
      <c r="G121" s="69"/>
      <c r="H121" s="69"/>
      <c r="I121" s="69"/>
      <c r="J121" s="69"/>
      <c r="K121" s="69"/>
      <c r="L121" s="69"/>
      <c r="M121" s="18"/>
      <c r="N121" s="18"/>
      <c r="O121" s="18"/>
      <c r="P121" s="18"/>
      <c r="Q121" s="18"/>
      <c r="R121" s="18"/>
      <c r="S121" s="18"/>
      <c r="T121" s="18"/>
      <c r="U121" s="18"/>
      <c r="V121" s="18"/>
      <c r="W121" s="18"/>
      <c r="X121" s="18"/>
      <c r="Y121" s="18"/>
      <c r="Z121" s="18"/>
    </row>
    <row r="122" spans="1:26" ht="14.25" customHeight="1">
      <c r="A122" s="17"/>
      <c r="B122" s="17"/>
      <c r="C122" s="69"/>
      <c r="D122" s="158"/>
      <c r="E122" s="69"/>
      <c r="F122" s="69"/>
      <c r="G122" s="69"/>
      <c r="H122" s="69"/>
      <c r="I122" s="69"/>
      <c r="J122" s="69"/>
      <c r="K122" s="69"/>
      <c r="L122" s="69"/>
      <c r="M122" s="18"/>
      <c r="N122" s="18"/>
      <c r="O122" s="18"/>
      <c r="P122" s="18"/>
      <c r="Q122" s="18"/>
      <c r="R122" s="18"/>
      <c r="S122" s="18"/>
      <c r="T122" s="18"/>
      <c r="U122" s="18"/>
      <c r="V122" s="18"/>
      <c r="W122" s="18"/>
      <c r="X122" s="18"/>
      <c r="Y122" s="18"/>
      <c r="Z122" s="18"/>
    </row>
    <row r="123" spans="1:26" ht="14.25" customHeight="1">
      <c r="A123" s="17"/>
      <c r="B123" s="17"/>
      <c r="C123" s="69"/>
      <c r="D123" s="158"/>
      <c r="E123" s="69"/>
      <c r="F123" s="69"/>
      <c r="G123" s="69"/>
      <c r="H123" s="69"/>
      <c r="I123" s="69"/>
      <c r="J123" s="69"/>
      <c r="K123" s="69"/>
      <c r="L123" s="69"/>
      <c r="M123" s="18"/>
      <c r="N123" s="18"/>
      <c r="O123" s="18"/>
      <c r="P123" s="18"/>
      <c r="Q123" s="18"/>
      <c r="R123" s="18"/>
      <c r="S123" s="18"/>
      <c r="T123" s="18"/>
      <c r="U123" s="18"/>
      <c r="V123" s="18"/>
      <c r="W123" s="18"/>
      <c r="X123" s="18"/>
      <c r="Y123" s="18"/>
      <c r="Z123" s="18"/>
    </row>
    <row r="124" spans="1:26" ht="14.25" customHeight="1">
      <c r="A124" s="17"/>
      <c r="B124" s="17"/>
      <c r="C124" s="69"/>
      <c r="D124" s="158"/>
      <c r="E124" s="69"/>
      <c r="F124" s="69"/>
      <c r="G124" s="69"/>
      <c r="H124" s="69"/>
      <c r="I124" s="69"/>
      <c r="J124" s="69"/>
      <c r="K124" s="69"/>
      <c r="L124" s="69"/>
      <c r="M124" s="18"/>
      <c r="N124" s="18"/>
      <c r="O124" s="18"/>
      <c r="P124" s="18"/>
      <c r="Q124" s="18"/>
      <c r="R124" s="18"/>
      <c r="S124" s="18"/>
      <c r="T124" s="18"/>
      <c r="U124" s="18"/>
      <c r="V124" s="18"/>
      <c r="W124" s="18"/>
      <c r="X124" s="18"/>
      <c r="Y124" s="18"/>
      <c r="Z124" s="18"/>
    </row>
    <row r="125" spans="1:26" ht="14.25" customHeight="1">
      <c r="A125" s="17"/>
      <c r="B125" s="17"/>
      <c r="C125" s="69"/>
      <c r="D125" s="158"/>
      <c r="E125" s="69"/>
      <c r="F125" s="69"/>
      <c r="G125" s="69"/>
      <c r="H125" s="69"/>
      <c r="I125" s="69"/>
      <c r="J125" s="69"/>
      <c r="K125" s="69"/>
      <c r="L125" s="69"/>
      <c r="M125" s="18"/>
      <c r="N125" s="18"/>
      <c r="O125" s="18"/>
      <c r="P125" s="18"/>
      <c r="Q125" s="18"/>
      <c r="R125" s="18"/>
      <c r="S125" s="18"/>
      <c r="T125" s="18"/>
      <c r="U125" s="18"/>
      <c r="V125" s="18"/>
      <c r="W125" s="18"/>
      <c r="X125" s="18"/>
      <c r="Y125" s="18"/>
      <c r="Z125" s="18"/>
    </row>
    <row r="126" spans="1:26" ht="14.25" customHeight="1">
      <c r="A126" s="17"/>
      <c r="B126" s="17"/>
      <c r="C126" s="69"/>
      <c r="D126" s="158"/>
      <c r="E126" s="69"/>
      <c r="F126" s="69"/>
      <c r="G126" s="69"/>
      <c r="H126" s="69"/>
      <c r="I126" s="69"/>
      <c r="J126" s="69"/>
      <c r="K126" s="69"/>
      <c r="L126" s="69"/>
      <c r="M126" s="18"/>
      <c r="N126" s="18"/>
      <c r="O126" s="18"/>
      <c r="P126" s="18"/>
      <c r="Q126" s="18"/>
      <c r="R126" s="18"/>
      <c r="S126" s="18"/>
      <c r="T126" s="18"/>
      <c r="U126" s="18"/>
      <c r="V126" s="18"/>
      <c r="W126" s="18"/>
      <c r="X126" s="18"/>
      <c r="Y126" s="18"/>
      <c r="Z126" s="18"/>
    </row>
    <row r="127" spans="1:26" ht="14.25" customHeight="1">
      <c r="A127" s="17"/>
      <c r="B127" s="17"/>
      <c r="C127" s="69"/>
      <c r="D127" s="158"/>
      <c r="E127" s="69"/>
      <c r="F127" s="69"/>
      <c r="G127" s="69"/>
      <c r="H127" s="69"/>
      <c r="I127" s="69"/>
      <c r="J127" s="69"/>
      <c r="K127" s="69"/>
      <c r="L127" s="69"/>
      <c r="M127" s="18"/>
      <c r="N127" s="18"/>
      <c r="O127" s="18"/>
      <c r="P127" s="18"/>
      <c r="Q127" s="18"/>
      <c r="R127" s="18"/>
      <c r="S127" s="18"/>
      <c r="T127" s="18"/>
      <c r="U127" s="18"/>
      <c r="V127" s="18"/>
      <c r="W127" s="18"/>
      <c r="X127" s="18"/>
      <c r="Y127" s="18"/>
      <c r="Z127" s="18"/>
    </row>
    <row r="128" spans="1:26" ht="14.25" customHeight="1">
      <c r="A128" s="17"/>
      <c r="B128" s="17"/>
      <c r="C128" s="69"/>
      <c r="D128" s="158"/>
      <c r="E128" s="69"/>
      <c r="F128" s="69"/>
      <c r="G128" s="69"/>
      <c r="H128" s="69"/>
      <c r="I128" s="69"/>
      <c r="J128" s="69"/>
      <c r="K128" s="69"/>
      <c r="L128" s="69"/>
      <c r="M128" s="18"/>
      <c r="N128" s="18"/>
      <c r="O128" s="18"/>
      <c r="P128" s="18"/>
      <c r="Q128" s="18"/>
      <c r="R128" s="18"/>
      <c r="S128" s="18"/>
      <c r="T128" s="18"/>
      <c r="U128" s="18"/>
      <c r="V128" s="18"/>
      <c r="W128" s="18"/>
      <c r="X128" s="18"/>
      <c r="Y128" s="18"/>
      <c r="Z128" s="18"/>
    </row>
    <row r="129" spans="1:26" ht="14.25" customHeight="1">
      <c r="A129" s="17"/>
      <c r="B129" s="17"/>
      <c r="C129" s="69"/>
      <c r="D129" s="158"/>
      <c r="E129" s="69"/>
      <c r="F129" s="69"/>
      <c r="G129" s="69"/>
      <c r="H129" s="69"/>
      <c r="I129" s="69"/>
      <c r="J129" s="69"/>
      <c r="K129" s="69"/>
      <c r="L129" s="69"/>
      <c r="M129" s="18"/>
      <c r="N129" s="18"/>
      <c r="O129" s="18"/>
      <c r="P129" s="18"/>
      <c r="Q129" s="18"/>
      <c r="R129" s="18"/>
      <c r="S129" s="18"/>
      <c r="T129" s="18"/>
      <c r="U129" s="18"/>
      <c r="V129" s="18"/>
      <c r="W129" s="18"/>
      <c r="X129" s="18"/>
      <c r="Y129" s="18"/>
      <c r="Z129" s="18"/>
    </row>
    <row r="130" spans="1:26" ht="14.25" customHeight="1">
      <c r="A130" s="17"/>
      <c r="B130" s="17"/>
      <c r="C130" s="69"/>
      <c r="D130" s="158"/>
      <c r="E130" s="69"/>
      <c r="F130" s="69"/>
      <c r="G130" s="69"/>
      <c r="H130" s="69"/>
      <c r="I130" s="69"/>
      <c r="J130" s="69"/>
      <c r="K130" s="69"/>
      <c r="L130" s="69"/>
      <c r="M130" s="18"/>
      <c r="N130" s="18"/>
      <c r="O130" s="18"/>
      <c r="P130" s="18"/>
      <c r="Q130" s="18"/>
      <c r="R130" s="18"/>
      <c r="S130" s="18"/>
      <c r="T130" s="18"/>
      <c r="U130" s="18"/>
      <c r="V130" s="18"/>
      <c r="W130" s="18"/>
      <c r="X130" s="18"/>
      <c r="Y130" s="18"/>
      <c r="Z130" s="18"/>
    </row>
    <row r="131" spans="1:26" ht="14.25" customHeight="1">
      <c r="A131" s="17"/>
      <c r="B131" s="17"/>
      <c r="C131" s="69"/>
      <c r="D131" s="158"/>
      <c r="E131" s="69"/>
      <c r="F131" s="69"/>
      <c r="G131" s="69"/>
      <c r="H131" s="69"/>
      <c r="I131" s="69"/>
      <c r="J131" s="69"/>
      <c r="K131" s="69"/>
      <c r="L131" s="69"/>
      <c r="M131" s="18"/>
      <c r="N131" s="18"/>
      <c r="O131" s="18"/>
      <c r="P131" s="18"/>
      <c r="Q131" s="18"/>
      <c r="R131" s="18"/>
      <c r="S131" s="18"/>
      <c r="T131" s="18"/>
      <c r="U131" s="18"/>
      <c r="V131" s="18"/>
      <c r="W131" s="18"/>
      <c r="X131" s="18"/>
      <c r="Y131" s="18"/>
      <c r="Z131" s="18"/>
    </row>
    <row r="132" spans="1:26" ht="14.25" customHeight="1">
      <c r="A132" s="17"/>
      <c r="B132" s="17"/>
      <c r="C132" s="69"/>
      <c r="D132" s="158"/>
      <c r="E132" s="69"/>
      <c r="F132" s="69"/>
      <c r="G132" s="69"/>
      <c r="H132" s="69"/>
      <c r="I132" s="69"/>
      <c r="J132" s="69"/>
      <c r="K132" s="69"/>
      <c r="L132" s="69"/>
      <c r="M132" s="18"/>
      <c r="N132" s="18"/>
      <c r="O132" s="18"/>
      <c r="P132" s="18"/>
      <c r="Q132" s="18"/>
      <c r="R132" s="18"/>
      <c r="S132" s="18"/>
      <c r="T132" s="18"/>
      <c r="U132" s="18"/>
      <c r="V132" s="18"/>
      <c r="W132" s="18"/>
      <c r="X132" s="18"/>
      <c r="Y132" s="18"/>
      <c r="Z132" s="18"/>
    </row>
    <row r="133" spans="1:26" ht="14.25" customHeight="1">
      <c r="A133" s="17"/>
      <c r="B133" s="17"/>
      <c r="C133" s="69"/>
      <c r="D133" s="158"/>
      <c r="E133" s="69"/>
      <c r="F133" s="69"/>
      <c r="G133" s="69"/>
      <c r="H133" s="69"/>
      <c r="I133" s="69"/>
      <c r="J133" s="69"/>
      <c r="K133" s="69"/>
      <c r="L133" s="69"/>
      <c r="M133" s="18"/>
      <c r="N133" s="18"/>
      <c r="O133" s="18"/>
      <c r="P133" s="18"/>
      <c r="Q133" s="18"/>
      <c r="R133" s="18"/>
      <c r="S133" s="18"/>
      <c r="T133" s="18"/>
      <c r="U133" s="18"/>
      <c r="V133" s="18"/>
      <c r="W133" s="18"/>
      <c r="X133" s="18"/>
      <c r="Y133" s="18"/>
      <c r="Z133" s="18"/>
    </row>
    <row r="134" spans="1:26" ht="14.25" customHeight="1">
      <c r="A134" s="17"/>
      <c r="B134" s="17"/>
      <c r="C134" s="69"/>
      <c r="D134" s="158"/>
      <c r="E134" s="69"/>
      <c r="F134" s="69"/>
      <c r="G134" s="69"/>
      <c r="H134" s="69"/>
      <c r="I134" s="69"/>
      <c r="J134" s="69"/>
      <c r="K134" s="69"/>
      <c r="L134" s="69"/>
      <c r="M134" s="18"/>
      <c r="N134" s="18"/>
      <c r="O134" s="18"/>
      <c r="P134" s="18"/>
      <c r="Q134" s="18"/>
      <c r="R134" s="18"/>
      <c r="S134" s="18"/>
      <c r="T134" s="18"/>
      <c r="U134" s="18"/>
      <c r="V134" s="18"/>
      <c r="W134" s="18"/>
      <c r="X134" s="18"/>
      <c r="Y134" s="18"/>
      <c r="Z134" s="18"/>
    </row>
    <row r="135" spans="1:26" ht="14.25" customHeight="1">
      <c r="A135" s="17"/>
      <c r="B135" s="17"/>
      <c r="C135" s="69"/>
      <c r="D135" s="158"/>
      <c r="E135" s="69"/>
      <c r="F135" s="69"/>
      <c r="G135" s="69"/>
      <c r="H135" s="69"/>
      <c r="I135" s="69"/>
      <c r="J135" s="69"/>
      <c r="K135" s="69"/>
      <c r="L135" s="69"/>
      <c r="M135" s="18"/>
      <c r="N135" s="18"/>
      <c r="O135" s="18"/>
      <c r="P135" s="18"/>
      <c r="Q135" s="18"/>
      <c r="R135" s="18"/>
      <c r="S135" s="18"/>
      <c r="T135" s="18"/>
      <c r="U135" s="18"/>
      <c r="V135" s="18"/>
      <c r="W135" s="18"/>
      <c r="X135" s="18"/>
      <c r="Y135" s="18"/>
      <c r="Z135" s="18"/>
    </row>
    <row r="136" spans="1:26" ht="14.25" customHeight="1">
      <c r="A136" s="17"/>
      <c r="B136" s="17"/>
      <c r="C136" s="69"/>
      <c r="D136" s="158"/>
      <c r="E136" s="69"/>
      <c r="F136" s="69"/>
      <c r="G136" s="69"/>
      <c r="H136" s="69"/>
      <c r="I136" s="69"/>
      <c r="J136" s="69"/>
      <c r="K136" s="69"/>
      <c r="L136" s="69"/>
      <c r="M136" s="18"/>
      <c r="N136" s="18"/>
      <c r="O136" s="18"/>
      <c r="P136" s="18"/>
      <c r="Q136" s="18"/>
      <c r="R136" s="18"/>
      <c r="S136" s="18"/>
      <c r="T136" s="18"/>
      <c r="U136" s="18"/>
      <c r="V136" s="18"/>
      <c r="W136" s="18"/>
      <c r="X136" s="18"/>
      <c r="Y136" s="18"/>
      <c r="Z136" s="18"/>
    </row>
    <row r="137" spans="1:26" ht="14.25" customHeight="1">
      <c r="A137" s="17"/>
      <c r="B137" s="17"/>
      <c r="C137" s="69"/>
      <c r="D137" s="158"/>
      <c r="E137" s="69"/>
      <c r="F137" s="69"/>
      <c r="G137" s="69"/>
      <c r="H137" s="69"/>
      <c r="I137" s="69"/>
      <c r="J137" s="69"/>
      <c r="K137" s="69"/>
      <c r="L137" s="69"/>
      <c r="M137" s="18"/>
      <c r="N137" s="18"/>
      <c r="O137" s="18"/>
      <c r="P137" s="18"/>
      <c r="Q137" s="18"/>
      <c r="R137" s="18"/>
      <c r="S137" s="18"/>
      <c r="T137" s="18"/>
      <c r="U137" s="18"/>
      <c r="V137" s="18"/>
      <c r="W137" s="18"/>
      <c r="X137" s="18"/>
      <c r="Y137" s="18"/>
      <c r="Z137" s="18"/>
    </row>
    <row r="138" spans="1:26" ht="14.25" customHeight="1">
      <c r="A138" s="17"/>
      <c r="B138" s="17"/>
      <c r="C138" s="69"/>
      <c r="D138" s="158"/>
      <c r="E138" s="69"/>
      <c r="F138" s="69"/>
      <c r="G138" s="69"/>
      <c r="H138" s="69"/>
      <c r="I138" s="69"/>
      <c r="J138" s="69"/>
      <c r="K138" s="69"/>
      <c r="L138" s="69"/>
      <c r="M138" s="18"/>
      <c r="N138" s="18"/>
      <c r="O138" s="18"/>
      <c r="P138" s="18"/>
      <c r="Q138" s="18"/>
      <c r="R138" s="18"/>
      <c r="S138" s="18"/>
      <c r="T138" s="18"/>
      <c r="U138" s="18"/>
      <c r="V138" s="18"/>
      <c r="W138" s="18"/>
      <c r="X138" s="18"/>
      <c r="Y138" s="18"/>
      <c r="Z138" s="18"/>
    </row>
    <row r="139" spans="1:26" ht="14.25" customHeight="1">
      <c r="A139" s="17"/>
      <c r="B139" s="17"/>
      <c r="C139" s="69"/>
      <c r="D139" s="158"/>
      <c r="E139" s="69"/>
      <c r="F139" s="69"/>
      <c r="G139" s="69"/>
      <c r="H139" s="69"/>
      <c r="I139" s="69"/>
      <c r="J139" s="69"/>
      <c r="K139" s="69"/>
      <c r="L139" s="69"/>
      <c r="M139" s="18"/>
      <c r="N139" s="18"/>
      <c r="O139" s="18"/>
      <c r="P139" s="18"/>
      <c r="Q139" s="18"/>
      <c r="R139" s="18"/>
      <c r="S139" s="18"/>
      <c r="T139" s="18"/>
      <c r="U139" s="18"/>
      <c r="V139" s="18"/>
      <c r="W139" s="18"/>
      <c r="X139" s="18"/>
      <c r="Y139" s="18"/>
      <c r="Z139" s="18"/>
    </row>
    <row r="140" spans="1:26" ht="14.25" customHeight="1">
      <c r="A140" s="17"/>
      <c r="B140" s="17"/>
      <c r="C140" s="69"/>
      <c r="D140" s="158"/>
      <c r="E140" s="69"/>
      <c r="F140" s="69"/>
      <c r="G140" s="69"/>
      <c r="H140" s="69"/>
      <c r="I140" s="69"/>
      <c r="J140" s="69"/>
      <c r="K140" s="69"/>
      <c r="L140" s="69"/>
      <c r="M140" s="18"/>
      <c r="N140" s="18"/>
      <c r="O140" s="18"/>
      <c r="P140" s="18"/>
      <c r="Q140" s="18"/>
      <c r="R140" s="18"/>
      <c r="S140" s="18"/>
      <c r="T140" s="18"/>
      <c r="U140" s="18"/>
      <c r="V140" s="18"/>
      <c r="W140" s="18"/>
      <c r="X140" s="18"/>
      <c r="Y140" s="18"/>
      <c r="Z140" s="18"/>
    </row>
    <row r="141" spans="1:26" ht="14.25" customHeight="1">
      <c r="A141" s="17"/>
      <c r="B141" s="17"/>
      <c r="C141" s="69"/>
      <c r="D141" s="158"/>
      <c r="E141" s="69"/>
      <c r="F141" s="69"/>
      <c r="G141" s="69"/>
      <c r="H141" s="69"/>
      <c r="I141" s="69"/>
      <c r="J141" s="69"/>
      <c r="K141" s="69"/>
      <c r="L141" s="69"/>
      <c r="M141" s="18"/>
      <c r="N141" s="18"/>
      <c r="O141" s="18"/>
      <c r="P141" s="18"/>
      <c r="Q141" s="18"/>
      <c r="R141" s="18"/>
      <c r="S141" s="18"/>
      <c r="T141" s="18"/>
      <c r="U141" s="18"/>
      <c r="V141" s="18"/>
      <c r="W141" s="18"/>
      <c r="X141" s="18"/>
      <c r="Y141" s="18"/>
      <c r="Z141" s="18"/>
    </row>
    <row r="142" spans="1:26" ht="14.25" customHeight="1">
      <c r="A142" s="17"/>
      <c r="B142" s="17"/>
      <c r="C142" s="69"/>
      <c r="D142" s="158"/>
      <c r="E142" s="69"/>
      <c r="F142" s="69"/>
      <c r="G142" s="69"/>
      <c r="H142" s="69"/>
      <c r="I142" s="69"/>
      <c r="J142" s="69"/>
      <c r="K142" s="69"/>
      <c r="L142" s="69"/>
      <c r="M142" s="18"/>
      <c r="N142" s="18"/>
      <c r="O142" s="18"/>
      <c r="P142" s="18"/>
      <c r="Q142" s="18"/>
      <c r="R142" s="18"/>
      <c r="S142" s="18"/>
      <c r="T142" s="18"/>
      <c r="U142" s="18"/>
      <c r="V142" s="18"/>
      <c r="W142" s="18"/>
      <c r="X142" s="18"/>
      <c r="Y142" s="18"/>
      <c r="Z142" s="18"/>
    </row>
    <row r="143" spans="1:26" ht="14.25" customHeight="1">
      <c r="A143" s="17"/>
      <c r="B143" s="17"/>
      <c r="C143" s="69"/>
      <c r="D143" s="158"/>
      <c r="E143" s="69"/>
      <c r="F143" s="69"/>
      <c r="G143" s="69"/>
      <c r="H143" s="69"/>
      <c r="I143" s="69"/>
      <c r="J143" s="69"/>
      <c r="K143" s="69"/>
      <c r="L143" s="69"/>
      <c r="M143" s="18"/>
      <c r="N143" s="18"/>
      <c r="O143" s="18"/>
      <c r="P143" s="18"/>
      <c r="Q143" s="18"/>
      <c r="R143" s="18"/>
      <c r="S143" s="18"/>
      <c r="T143" s="18"/>
      <c r="U143" s="18"/>
      <c r="V143" s="18"/>
      <c r="W143" s="18"/>
      <c r="X143" s="18"/>
      <c r="Y143" s="18"/>
      <c r="Z143" s="18"/>
    </row>
    <row r="144" spans="1:26" ht="14.25" customHeight="1">
      <c r="A144" s="17"/>
      <c r="B144" s="17"/>
      <c r="C144" s="69"/>
      <c r="D144" s="158"/>
      <c r="E144" s="69"/>
      <c r="F144" s="69"/>
      <c r="G144" s="69"/>
      <c r="H144" s="69"/>
      <c r="I144" s="69"/>
      <c r="J144" s="69"/>
      <c r="K144" s="69"/>
      <c r="L144" s="69"/>
      <c r="M144" s="18"/>
      <c r="N144" s="18"/>
      <c r="O144" s="18"/>
      <c r="P144" s="18"/>
      <c r="Q144" s="18"/>
      <c r="R144" s="18"/>
      <c r="S144" s="18"/>
      <c r="T144" s="18"/>
      <c r="U144" s="18"/>
      <c r="V144" s="18"/>
      <c r="W144" s="18"/>
      <c r="X144" s="18"/>
      <c r="Y144" s="18"/>
      <c r="Z144" s="18"/>
    </row>
    <row r="145" spans="1:26" ht="14.25" customHeight="1">
      <c r="A145" s="17"/>
      <c r="B145" s="17"/>
      <c r="C145" s="69"/>
      <c r="D145" s="158"/>
      <c r="E145" s="69"/>
      <c r="F145" s="69"/>
      <c r="G145" s="69"/>
      <c r="H145" s="69"/>
      <c r="I145" s="69"/>
      <c r="J145" s="69"/>
      <c r="K145" s="69"/>
      <c r="L145" s="69"/>
      <c r="M145" s="18"/>
      <c r="N145" s="18"/>
      <c r="O145" s="18"/>
      <c r="P145" s="18"/>
      <c r="Q145" s="18"/>
      <c r="R145" s="18"/>
      <c r="S145" s="18"/>
      <c r="T145" s="18"/>
      <c r="U145" s="18"/>
      <c r="V145" s="18"/>
      <c r="W145" s="18"/>
      <c r="X145" s="18"/>
      <c r="Y145" s="18"/>
      <c r="Z145" s="18"/>
    </row>
    <row r="146" spans="1:26" ht="14.25" customHeight="1">
      <c r="A146" s="17"/>
      <c r="B146" s="17"/>
      <c r="C146" s="69"/>
      <c r="D146" s="158"/>
      <c r="E146" s="69"/>
      <c r="F146" s="69"/>
      <c r="G146" s="69"/>
      <c r="H146" s="69"/>
      <c r="I146" s="69"/>
      <c r="J146" s="69"/>
      <c r="K146" s="69"/>
      <c r="L146" s="69"/>
      <c r="M146" s="18"/>
      <c r="N146" s="18"/>
      <c r="O146" s="18"/>
      <c r="P146" s="18"/>
      <c r="Q146" s="18"/>
      <c r="R146" s="18"/>
      <c r="S146" s="18"/>
      <c r="T146" s="18"/>
      <c r="U146" s="18"/>
      <c r="V146" s="18"/>
      <c r="W146" s="18"/>
      <c r="X146" s="18"/>
      <c r="Y146" s="18"/>
      <c r="Z146" s="18"/>
    </row>
    <row r="147" spans="1:26" ht="14.25" customHeight="1">
      <c r="A147" s="17"/>
      <c r="B147" s="17"/>
      <c r="C147" s="69"/>
      <c r="D147" s="158"/>
      <c r="E147" s="69"/>
      <c r="F147" s="69"/>
      <c r="G147" s="69"/>
      <c r="H147" s="69"/>
      <c r="I147" s="69"/>
      <c r="J147" s="69"/>
      <c r="K147" s="69"/>
      <c r="L147" s="69"/>
      <c r="M147" s="18"/>
      <c r="N147" s="18"/>
      <c r="O147" s="18"/>
      <c r="P147" s="18"/>
      <c r="Q147" s="18"/>
      <c r="R147" s="18"/>
      <c r="S147" s="18"/>
      <c r="T147" s="18"/>
      <c r="U147" s="18"/>
      <c r="V147" s="18"/>
      <c r="W147" s="18"/>
      <c r="X147" s="18"/>
      <c r="Y147" s="18"/>
      <c r="Z147" s="18"/>
    </row>
    <row r="148" spans="1:26" ht="14.25" customHeight="1">
      <c r="A148" s="17"/>
      <c r="B148" s="17"/>
      <c r="C148" s="69"/>
      <c r="D148" s="158"/>
      <c r="E148" s="69"/>
      <c r="F148" s="69"/>
      <c r="G148" s="69"/>
      <c r="H148" s="69"/>
      <c r="I148" s="69"/>
      <c r="J148" s="69"/>
      <c r="K148" s="69"/>
      <c r="L148" s="69"/>
      <c r="M148" s="18"/>
      <c r="N148" s="18"/>
      <c r="O148" s="18"/>
      <c r="P148" s="18"/>
      <c r="Q148" s="18"/>
      <c r="R148" s="18"/>
      <c r="S148" s="18"/>
      <c r="T148" s="18"/>
      <c r="U148" s="18"/>
      <c r="V148" s="18"/>
      <c r="W148" s="18"/>
      <c r="X148" s="18"/>
      <c r="Y148" s="18"/>
      <c r="Z148" s="18"/>
    </row>
    <row r="149" spans="1:26" ht="14.25" customHeight="1">
      <c r="A149" s="17"/>
      <c r="B149" s="17"/>
      <c r="C149" s="69"/>
      <c r="D149" s="158"/>
      <c r="E149" s="69"/>
      <c r="F149" s="69"/>
      <c r="G149" s="69"/>
      <c r="H149" s="69"/>
      <c r="I149" s="69"/>
      <c r="J149" s="69"/>
      <c r="K149" s="69"/>
      <c r="L149" s="69"/>
      <c r="M149" s="18"/>
      <c r="N149" s="18"/>
      <c r="O149" s="18"/>
      <c r="P149" s="18"/>
      <c r="Q149" s="18"/>
      <c r="R149" s="18"/>
      <c r="S149" s="18"/>
      <c r="T149" s="18"/>
      <c r="U149" s="18"/>
      <c r="V149" s="18"/>
      <c r="W149" s="18"/>
      <c r="X149" s="18"/>
      <c r="Y149" s="18"/>
      <c r="Z149" s="18"/>
    </row>
    <row r="150" spans="1:26" ht="14.25" customHeight="1">
      <c r="A150" s="17"/>
      <c r="B150" s="17"/>
      <c r="C150" s="69"/>
      <c r="D150" s="158"/>
      <c r="E150" s="69"/>
      <c r="F150" s="69"/>
      <c r="G150" s="69"/>
      <c r="H150" s="69"/>
      <c r="I150" s="69"/>
      <c r="J150" s="69"/>
      <c r="K150" s="69"/>
      <c r="L150" s="69"/>
      <c r="M150" s="18"/>
      <c r="N150" s="18"/>
      <c r="O150" s="18"/>
      <c r="P150" s="18"/>
      <c r="Q150" s="18"/>
      <c r="R150" s="18"/>
      <c r="S150" s="18"/>
      <c r="T150" s="18"/>
      <c r="U150" s="18"/>
      <c r="V150" s="18"/>
      <c r="W150" s="18"/>
      <c r="X150" s="18"/>
      <c r="Y150" s="18"/>
      <c r="Z150" s="18"/>
    </row>
    <row r="151" spans="1:26" ht="14.25" customHeight="1">
      <c r="A151" s="17"/>
      <c r="B151" s="17"/>
      <c r="C151" s="69"/>
      <c r="D151" s="158"/>
      <c r="E151" s="69"/>
      <c r="F151" s="69"/>
      <c r="G151" s="69"/>
      <c r="H151" s="69"/>
      <c r="I151" s="69"/>
      <c r="J151" s="69"/>
      <c r="K151" s="69"/>
      <c r="L151" s="69"/>
      <c r="M151" s="18"/>
      <c r="N151" s="18"/>
      <c r="O151" s="18"/>
      <c r="P151" s="18"/>
      <c r="Q151" s="18"/>
      <c r="R151" s="18"/>
      <c r="S151" s="18"/>
      <c r="T151" s="18"/>
      <c r="U151" s="18"/>
      <c r="V151" s="18"/>
      <c r="W151" s="18"/>
      <c r="X151" s="18"/>
      <c r="Y151" s="18"/>
      <c r="Z151" s="18"/>
    </row>
    <row r="152" spans="1:26" ht="14.25" customHeight="1">
      <c r="A152" s="17"/>
      <c r="B152" s="17"/>
      <c r="C152" s="69"/>
      <c r="D152" s="158"/>
      <c r="E152" s="69"/>
      <c r="F152" s="69"/>
      <c r="G152" s="69"/>
      <c r="H152" s="69"/>
      <c r="I152" s="69"/>
      <c r="J152" s="69"/>
      <c r="K152" s="69"/>
      <c r="L152" s="69"/>
      <c r="M152" s="18"/>
      <c r="N152" s="18"/>
      <c r="O152" s="18"/>
      <c r="P152" s="18"/>
      <c r="Q152" s="18"/>
      <c r="R152" s="18"/>
      <c r="S152" s="18"/>
      <c r="T152" s="18"/>
      <c r="U152" s="18"/>
      <c r="V152" s="18"/>
      <c r="W152" s="18"/>
      <c r="X152" s="18"/>
      <c r="Y152" s="18"/>
      <c r="Z152" s="18"/>
    </row>
    <row r="153" spans="1:26" ht="14.25" customHeight="1">
      <c r="A153" s="17"/>
      <c r="B153" s="17"/>
      <c r="C153" s="69"/>
      <c r="D153" s="158"/>
      <c r="E153" s="69"/>
      <c r="F153" s="69"/>
      <c r="G153" s="69"/>
      <c r="H153" s="69"/>
      <c r="I153" s="69"/>
      <c r="J153" s="69"/>
      <c r="K153" s="69"/>
      <c r="L153" s="69"/>
      <c r="M153" s="18"/>
      <c r="N153" s="18"/>
      <c r="O153" s="18"/>
      <c r="P153" s="18"/>
      <c r="Q153" s="18"/>
      <c r="R153" s="18"/>
      <c r="S153" s="18"/>
      <c r="T153" s="18"/>
      <c r="U153" s="18"/>
      <c r="V153" s="18"/>
      <c r="W153" s="18"/>
      <c r="X153" s="18"/>
      <c r="Y153" s="18"/>
      <c r="Z153" s="18"/>
    </row>
    <row r="154" spans="1:26" ht="14.25" customHeight="1">
      <c r="A154" s="17"/>
      <c r="B154" s="17"/>
      <c r="C154" s="69"/>
      <c r="D154" s="158"/>
      <c r="E154" s="69"/>
      <c r="F154" s="69"/>
      <c r="G154" s="69"/>
      <c r="H154" s="69"/>
      <c r="I154" s="69"/>
      <c r="J154" s="69"/>
      <c r="K154" s="69"/>
      <c r="L154" s="69"/>
      <c r="M154" s="18"/>
      <c r="N154" s="18"/>
      <c r="O154" s="18"/>
      <c r="P154" s="18"/>
      <c r="Q154" s="18"/>
      <c r="R154" s="18"/>
      <c r="S154" s="18"/>
      <c r="T154" s="18"/>
      <c r="U154" s="18"/>
      <c r="V154" s="18"/>
      <c r="W154" s="18"/>
      <c r="X154" s="18"/>
      <c r="Y154" s="18"/>
      <c r="Z154" s="18"/>
    </row>
    <row r="155" spans="1:26" ht="14.25" customHeight="1">
      <c r="A155" s="17"/>
      <c r="B155" s="17"/>
      <c r="C155" s="69"/>
      <c r="D155" s="158"/>
      <c r="E155" s="69"/>
      <c r="F155" s="69"/>
      <c r="G155" s="69"/>
      <c r="H155" s="69"/>
      <c r="I155" s="69"/>
      <c r="J155" s="69"/>
      <c r="K155" s="69"/>
      <c r="L155" s="69"/>
      <c r="M155" s="18"/>
      <c r="N155" s="18"/>
      <c r="O155" s="18"/>
      <c r="P155" s="18"/>
      <c r="Q155" s="18"/>
      <c r="R155" s="18"/>
      <c r="S155" s="18"/>
      <c r="T155" s="18"/>
      <c r="U155" s="18"/>
      <c r="V155" s="18"/>
      <c r="W155" s="18"/>
      <c r="X155" s="18"/>
      <c r="Y155" s="18"/>
      <c r="Z155" s="18"/>
    </row>
    <row r="156" spans="1:26" ht="14.25" customHeight="1">
      <c r="A156" s="17"/>
      <c r="B156" s="17"/>
      <c r="C156" s="69"/>
      <c r="D156" s="158"/>
      <c r="E156" s="69"/>
      <c r="F156" s="69"/>
      <c r="G156" s="69"/>
      <c r="H156" s="69"/>
      <c r="I156" s="69"/>
      <c r="J156" s="69"/>
      <c r="K156" s="69"/>
      <c r="L156" s="69"/>
      <c r="M156" s="18"/>
      <c r="N156" s="18"/>
      <c r="O156" s="18"/>
      <c r="P156" s="18"/>
      <c r="Q156" s="18"/>
      <c r="R156" s="18"/>
      <c r="S156" s="18"/>
      <c r="T156" s="18"/>
      <c r="U156" s="18"/>
      <c r="V156" s="18"/>
      <c r="W156" s="18"/>
      <c r="X156" s="18"/>
      <c r="Y156" s="18"/>
      <c r="Z156" s="18"/>
    </row>
    <row r="157" spans="1:26" ht="14.25" customHeight="1">
      <c r="A157" s="17"/>
      <c r="B157" s="17"/>
      <c r="C157" s="69"/>
      <c r="D157" s="158"/>
      <c r="E157" s="69"/>
      <c r="F157" s="69"/>
      <c r="G157" s="69"/>
      <c r="H157" s="69"/>
      <c r="I157" s="69"/>
      <c r="J157" s="69"/>
      <c r="K157" s="69"/>
      <c r="L157" s="69"/>
      <c r="M157" s="18"/>
      <c r="N157" s="18"/>
      <c r="O157" s="18"/>
      <c r="P157" s="18"/>
      <c r="Q157" s="18"/>
      <c r="R157" s="18"/>
      <c r="S157" s="18"/>
      <c r="T157" s="18"/>
      <c r="U157" s="18"/>
      <c r="V157" s="18"/>
      <c r="W157" s="18"/>
      <c r="X157" s="18"/>
      <c r="Y157" s="18"/>
      <c r="Z157" s="18"/>
    </row>
    <row r="158" spans="1:26" ht="14.25" customHeight="1">
      <c r="A158" s="17"/>
      <c r="B158" s="17"/>
      <c r="C158" s="69"/>
      <c r="D158" s="158"/>
      <c r="E158" s="69"/>
      <c r="F158" s="69"/>
      <c r="G158" s="69"/>
      <c r="H158" s="69"/>
      <c r="I158" s="69"/>
      <c r="J158" s="69"/>
      <c r="K158" s="69"/>
      <c r="L158" s="69"/>
      <c r="M158" s="18"/>
      <c r="N158" s="18"/>
      <c r="O158" s="18"/>
      <c r="P158" s="18"/>
      <c r="Q158" s="18"/>
      <c r="R158" s="18"/>
      <c r="S158" s="18"/>
      <c r="T158" s="18"/>
      <c r="U158" s="18"/>
      <c r="V158" s="18"/>
      <c r="W158" s="18"/>
      <c r="X158" s="18"/>
      <c r="Y158" s="18"/>
      <c r="Z158" s="18"/>
    </row>
    <row r="159" spans="1:26" ht="14.25" customHeight="1">
      <c r="A159" s="17"/>
      <c r="B159" s="17"/>
      <c r="C159" s="69"/>
      <c r="D159" s="158"/>
      <c r="E159" s="69"/>
      <c r="F159" s="69"/>
      <c r="G159" s="69"/>
      <c r="H159" s="69"/>
      <c r="I159" s="69"/>
      <c r="J159" s="69"/>
      <c r="K159" s="69"/>
      <c r="L159" s="69"/>
      <c r="M159" s="18"/>
      <c r="N159" s="18"/>
      <c r="O159" s="18"/>
      <c r="P159" s="18"/>
      <c r="Q159" s="18"/>
      <c r="R159" s="18"/>
      <c r="S159" s="18"/>
      <c r="T159" s="18"/>
      <c r="U159" s="18"/>
      <c r="V159" s="18"/>
      <c r="W159" s="18"/>
      <c r="X159" s="18"/>
      <c r="Y159" s="18"/>
      <c r="Z159" s="18"/>
    </row>
    <row r="160" spans="1:26" ht="14.25" customHeight="1">
      <c r="A160" s="17"/>
      <c r="B160" s="17"/>
      <c r="C160" s="69"/>
      <c r="D160" s="158"/>
      <c r="E160" s="69"/>
      <c r="F160" s="69"/>
      <c r="G160" s="69"/>
      <c r="H160" s="69"/>
      <c r="I160" s="69"/>
      <c r="J160" s="69"/>
      <c r="K160" s="69"/>
      <c r="L160" s="69"/>
      <c r="M160" s="18"/>
      <c r="N160" s="18"/>
      <c r="O160" s="18"/>
      <c r="P160" s="18"/>
      <c r="Q160" s="18"/>
      <c r="R160" s="18"/>
      <c r="S160" s="18"/>
      <c r="T160" s="18"/>
      <c r="U160" s="18"/>
      <c r="V160" s="18"/>
      <c r="W160" s="18"/>
      <c r="X160" s="18"/>
      <c r="Y160" s="18"/>
      <c r="Z160" s="18"/>
    </row>
    <row r="161" spans="1:26" ht="14.25" customHeight="1">
      <c r="A161" s="17"/>
      <c r="B161" s="17"/>
      <c r="C161" s="69"/>
      <c r="D161" s="158"/>
      <c r="E161" s="69"/>
      <c r="F161" s="69"/>
      <c r="G161" s="69"/>
      <c r="H161" s="69"/>
      <c r="I161" s="69"/>
      <c r="J161" s="69"/>
      <c r="K161" s="69"/>
      <c r="L161" s="69"/>
      <c r="M161" s="18"/>
      <c r="N161" s="18"/>
      <c r="O161" s="18"/>
      <c r="P161" s="18"/>
      <c r="Q161" s="18"/>
      <c r="R161" s="18"/>
      <c r="S161" s="18"/>
      <c r="T161" s="18"/>
      <c r="U161" s="18"/>
      <c r="V161" s="18"/>
      <c r="W161" s="18"/>
      <c r="X161" s="18"/>
      <c r="Y161" s="18"/>
      <c r="Z161" s="18"/>
    </row>
    <row r="162" spans="1:26" ht="14.25" customHeight="1">
      <c r="A162" s="17"/>
      <c r="B162" s="17"/>
      <c r="C162" s="69"/>
      <c r="D162" s="158"/>
      <c r="E162" s="69"/>
      <c r="F162" s="69"/>
      <c r="G162" s="69"/>
      <c r="H162" s="69"/>
      <c r="I162" s="69"/>
      <c r="J162" s="69"/>
      <c r="K162" s="69"/>
      <c r="L162" s="69"/>
      <c r="M162" s="18"/>
      <c r="N162" s="18"/>
      <c r="O162" s="18"/>
      <c r="P162" s="18"/>
      <c r="Q162" s="18"/>
      <c r="R162" s="18"/>
      <c r="S162" s="18"/>
      <c r="T162" s="18"/>
      <c r="U162" s="18"/>
      <c r="V162" s="18"/>
      <c r="W162" s="18"/>
      <c r="X162" s="18"/>
      <c r="Y162" s="18"/>
      <c r="Z162" s="18"/>
    </row>
    <row r="163" spans="1:26" ht="14.25" customHeight="1">
      <c r="A163" s="17"/>
      <c r="B163" s="17"/>
      <c r="C163" s="69"/>
      <c r="D163" s="158"/>
      <c r="E163" s="69"/>
      <c r="F163" s="69"/>
      <c r="G163" s="69"/>
      <c r="H163" s="69"/>
      <c r="I163" s="69"/>
      <c r="J163" s="69"/>
      <c r="K163" s="69"/>
      <c r="L163" s="69"/>
      <c r="M163" s="18"/>
      <c r="N163" s="18"/>
      <c r="O163" s="18"/>
      <c r="P163" s="18"/>
      <c r="Q163" s="18"/>
      <c r="R163" s="18"/>
      <c r="S163" s="18"/>
      <c r="T163" s="18"/>
      <c r="U163" s="18"/>
      <c r="V163" s="18"/>
      <c r="W163" s="18"/>
      <c r="X163" s="18"/>
      <c r="Y163" s="18"/>
      <c r="Z163" s="18"/>
    </row>
    <row r="164" spans="1:26" ht="14.25" customHeight="1">
      <c r="A164" s="17"/>
      <c r="B164" s="17"/>
      <c r="C164" s="69"/>
      <c r="D164" s="158"/>
      <c r="E164" s="69"/>
      <c r="F164" s="69"/>
      <c r="G164" s="69"/>
      <c r="H164" s="69"/>
      <c r="I164" s="69"/>
      <c r="J164" s="69"/>
      <c r="K164" s="69"/>
      <c r="L164" s="69"/>
      <c r="M164" s="18"/>
      <c r="N164" s="18"/>
      <c r="O164" s="18"/>
      <c r="P164" s="18"/>
      <c r="Q164" s="18"/>
      <c r="R164" s="18"/>
      <c r="S164" s="18"/>
      <c r="T164" s="18"/>
      <c r="U164" s="18"/>
      <c r="V164" s="18"/>
      <c r="W164" s="18"/>
      <c r="X164" s="18"/>
      <c r="Y164" s="18"/>
      <c r="Z164" s="18"/>
    </row>
    <row r="165" spans="1:26" ht="14.25" customHeight="1">
      <c r="A165" s="17"/>
      <c r="B165" s="17"/>
      <c r="C165" s="69"/>
      <c r="D165" s="158"/>
      <c r="E165" s="69"/>
      <c r="F165" s="69"/>
      <c r="G165" s="69"/>
      <c r="H165" s="69"/>
      <c r="I165" s="69"/>
      <c r="J165" s="69"/>
      <c r="K165" s="69"/>
      <c r="L165" s="69"/>
      <c r="M165" s="18"/>
      <c r="N165" s="18"/>
      <c r="O165" s="18"/>
      <c r="P165" s="18"/>
      <c r="Q165" s="18"/>
      <c r="R165" s="18"/>
      <c r="S165" s="18"/>
      <c r="T165" s="18"/>
      <c r="U165" s="18"/>
      <c r="V165" s="18"/>
      <c r="W165" s="18"/>
      <c r="X165" s="18"/>
      <c r="Y165" s="18"/>
      <c r="Z165" s="18"/>
    </row>
    <row r="166" spans="1:26" ht="14.25" customHeight="1">
      <c r="A166" s="17"/>
      <c r="B166" s="17"/>
      <c r="C166" s="69"/>
      <c r="D166" s="158"/>
      <c r="E166" s="69"/>
      <c r="F166" s="69"/>
      <c r="G166" s="69"/>
      <c r="H166" s="69"/>
      <c r="I166" s="69"/>
      <c r="J166" s="69"/>
      <c r="K166" s="69"/>
      <c r="L166" s="69"/>
      <c r="M166" s="18"/>
      <c r="N166" s="18"/>
      <c r="O166" s="18"/>
      <c r="P166" s="18"/>
      <c r="Q166" s="18"/>
      <c r="R166" s="18"/>
      <c r="S166" s="18"/>
      <c r="T166" s="18"/>
      <c r="U166" s="18"/>
      <c r="V166" s="18"/>
      <c r="W166" s="18"/>
      <c r="X166" s="18"/>
      <c r="Y166" s="18"/>
      <c r="Z166" s="18"/>
    </row>
    <row r="167" spans="1:26" ht="14.25" customHeight="1">
      <c r="A167" s="17"/>
      <c r="B167" s="17"/>
      <c r="C167" s="69"/>
      <c r="D167" s="158"/>
      <c r="E167" s="69"/>
      <c r="F167" s="69"/>
      <c r="G167" s="69"/>
      <c r="H167" s="69"/>
      <c r="I167" s="69"/>
      <c r="J167" s="69"/>
      <c r="K167" s="69"/>
      <c r="L167" s="69"/>
      <c r="M167" s="18"/>
      <c r="N167" s="18"/>
      <c r="O167" s="18"/>
      <c r="P167" s="18"/>
      <c r="Q167" s="18"/>
      <c r="R167" s="18"/>
      <c r="S167" s="18"/>
      <c r="T167" s="18"/>
      <c r="U167" s="18"/>
      <c r="V167" s="18"/>
      <c r="W167" s="18"/>
      <c r="X167" s="18"/>
      <c r="Y167" s="18"/>
      <c r="Z167" s="18"/>
    </row>
    <row r="168" spans="1:26" ht="14.25" customHeight="1">
      <c r="A168" s="17"/>
      <c r="B168" s="17"/>
      <c r="C168" s="69"/>
      <c r="D168" s="158"/>
      <c r="E168" s="69"/>
      <c r="F168" s="69"/>
      <c r="G168" s="69"/>
      <c r="H168" s="69"/>
      <c r="I168" s="69"/>
      <c r="J168" s="69"/>
      <c r="K168" s="69"/>
      <c r="L168" s="69"/>
      <c r="M168" s="18"/>
      <c r="N168" s="18"/>
      <c r="O168" s="18"/>
      <c r="P168" s="18"/>
      <c r="Q168" s="18"/>
      <c r="R168" s="18"/>
      <c r="S168" s="18"/>
      <c r="T168" s="18"/>
      <c r="U168" s="18"/>
      <c r="V168" s="18"/>
      <c r="W168" s="18"/>
      <c r="X168" s="18"/>
      <c r="Y168" s="18"/>
      <c r="Z168" s="18"/>
    </row>
    <row r="169" spans="1:26" ht="14.25" customHeight="1">
      <c r="A169" s="17"/>
      <c r="B169" s="17"/>
      <c r="C169" s="69"/>
      <c r="D169" s="158"/>
      <c r="E169" s="69"/>
      <c r="F169" s="69"/>
      <c r="G169" s="69"/>
      <c r="H169" s="69"/>
      <c r="I169" s="69"/>
      <c r="J169" s="69"/>
      <c r="K169" s="69"/>
      <c r="L169" s="69"/>
      <c r="M169" s="18"/>
      <c r="N169" s="18"/>
      <c r="O169" s="18"/>
      <c r="P169" s="18"/>
      <c r="Q169" s="18"/>
      <c r="R169" s="18"/>
      <c r="S169" s="18"/>
      <c r="T169" s="18"/>
      <c r="U169" s="18"/>
      <c r="V169" s="18"/>
      <c r="W169" s="18"/>
      <c r="X169" s="18"/>
      <c r="Y169" s="18"/>
      <c r="Z169" s="18"/>
    </row>
    <row r="170" spans="1:26" ht="14.25" customHeight="1">
      <c r="A170" s="17"/>
      <c r="B170" s="17"/>
      <c r="C170" s="69"/>
      <c r="D170" s="158"/>
      <c r="E170" s="69"/>
      <c r="F170" s="69"/>
      <c r="G170" s="69"/>
      <c r="H170" s="69"/>
      <c r="I170" s="69"/>
      <c r="J170" s="69"/>
      <c r="K170" s="69"/>
      <c r="L170" s="69"/>
      <c r="M170" s="18"/>
      <c r="N170" s="18"/>
      <c r="O170" s="18"/>
      <c r="P170" s="18"/>
      <c r="Q170" s="18"/>
      <c r="R170" s="18"/>
      <c r="S170" s="18"/>
      <c r="T170" s="18"/>
      <c r="U170" s="18"/>
      <c r="V170" s="18"/>
      <c r="W170" s="18"/>
      <c r="X170" s="18"/>
      <c r="Y170" s="18"/>
      <c r="Z170" s="18"/>
    </row>
    <row r="171" spans="1:26" ht="14.25" customHeight="1">
      <c r="A171" s="17"/>
      <c r="B171" s="17"/>
      <c r="C171" s="69"/>
      <c r="D171" s="158"/>
      <c r="E171" s="69"/>
      <c r="F171" s="69"/>
      <c r="G171" s="69"/>
      <c r="H171" s="69"/>
      <c r="I171" s="69"/>
      <c r="J171" s="69"/>
      <c r="K171" s="69"/>
      <c r="L171" s="69"/>
      <c r="M171" s="18"/>
      <c r="N171" s="18"/>
      <c r="O171" s="18"/>
      <c r="P171" s="18"/>
      <c r="Q171" s="18"/>
      <c r="R171" s="18"/>
      <c r="S171" s="18"/>
      <c r="T171" s="18"/>
      <c r="U171" s="18"/>
      <c r="V171" s="18"/>
      <c r="W171" s="18"/>
      <c r="X171" s="18"/>
      <c r="Y171" s="18"/>
      <c r="Z171" s="18"/>
    </row>
    <row r="172" spans="1:26" ht="14.25" customHeight="1">
      <c r="A172" s="17"/>
      <c r="B172" s="17"/>
      <c r="C172" s="69"/>
      <c r="D172" s="158"/>
      <c r="E172" s="69"/>
      <c r="F172" s="69"/>
      <c r="G172" s="69"/>
      <c r="H172" s="69"/>
      <c r="I172" s="69"/>
      <c r="J172" s="69"/>
      <c r="K172" s="69"/>
      <c r="L172" s="69"/>
      <c r="M172" s="18"/>
      <c r="N172" s="18"/>
      <c r="O172" s="18"/>
      <c r="P172" s="18"/>
      <c r="Q172" s="18"/>
      <c r="R172" s="18"/>
      <c r="S172" s="18"/>
      <c r="T172" s="18"/>
      <c r="U172" s="18"/>
      <c r="V172" s="18"/>
      <c r="W172" s="18"/>
      <c r="X172" s="18"/>
      <c r="Y172" s="18"/>
      <c r="Z172" s="18"/>
    </row>
    <row r="173" spans="1:26" ht="14.25" customHeight="1">
      <c r="A173" s="17"/>
      <c r="B173" s="17"/>
      <c r="C173" s="69"/>
      <c r="D173" s="158"/>
      <c r="E173" s="69"/>
      <c r="F173" s="69"/>
      <c r="G173" s="69"/>
      <c r="H173" s="69"/>
      <c r="I173" s="69"/>
      <c r="J173" s="69"/>
      <c r="K173" s="69"/>
      <c r="L173" s="69"/>
      <c r="M173" s="18"/>
      <c r="N173" s="18"/>
      <c r="O173" s="18"/>
      <c r="P173" s="18"/>
      <c r="Q173" s="18"/>
      <c r="R173" s="18"/>
      <c r="S173" s="18"/>
      <c r="T173" s="18"/>
      <c r="U173" s="18"/>
      <c r="V173" s="18"/>
      <c r="W173" s="18"/>
      <c r="X173" s="18"/>
      <c r="Y173" s="18"/>
      <c r="Z173" s="18"/>
    </row>
    <row r="174" spans="1:26" ht="14.25" customHeight="1">
      <c r="A174" s="17"/>
      <c r="B174" s="17"/>
      <c r="C174" s="69"/>
      <c r="D174" s="158"/>
      <c r="E174" s="69"/>
      <c r="F174" s="69"/>
      <c r="G174" s="69"/>
      <c r="H174" s="69"/>
      <c r="I174" s="69"/>
      <c r="J174" s="69"/>
      <c r="K174" s="69"/>
      <c r="L174" s="69"/>
      <c r="M174" s="18"/>
      <c r="N174" s="18"/>
      <c r="O174" s="18"/>
      <c r="P174" s="18"/>
      <c r="Q174" s="18"/>
      <c r="R174" s="18"/>
      <c r="S174" s="18"/>
      <c r="T174" s="18"/>
      <c r="U174" s="18"/>
      <c r="V174" s="18"/>
      <c r="W174" s="18"/>
      <c r="X174" s="18"/>
      <c r="Y174" s="18"/>
      <c r="Z174" s="18"/>
    </row>
    <row r="175" spans="1:26" ht="14.25" customHeight="1">
      <c r="A175" s="17"/>
      <c r="B175" s="17"/>
      <c r="C175" s="69"/>
      <c r="D175" s="158"/>
      <c r="E175" s="69"/>
      <c r="F175" s="69"/>
      <c r="G175" s="69"/>
      <c r="H175" s="69"/>
      <c r="I175" s="69"/>
      <c r="J175" s="69"/>
      <c r="K175" s="69"/>
      <c r="L175" s="69"/>
      <c r="M175" s="18"/>
      <c r="N175" s="18"/>
      <c r="O175" s="18"/>
      <c r="P175" s="18"/>
      <c r="Q175" s="18"/>
      <c r="R175" s="18"/>
      <c r="S175" s="18"/>
      <c r="T175" s="18"/>
      <c r="U175" s="18"/>
      <c r="V175" s="18"/>
      <c r="W175" s="18"/>
      <c r="X175" s="18"/>
      <c r="Y175" s="18"/>
      <c r="Z175" s="18"/>
    </row>
    <row r="176" spans="1:26" ht="14.25" customHeight="1">
      <c r="A176" s="17"/>
      <c r="B176" s="17"/>
      <c r="C176" s="69"/>
      <c r="D176" s="158"/>
      <c r="E176" s="69"/>
      <c r="F176" s="69"/>
      <c r="G176" s="69"/>
      <c r="H176" s="69"/>
      <c r="I176" s="69"/>
      <c r="J176" s="69"/>
      <c r="K176" s="69"/>
      <c r="L176" s="69"/>
      <c r="M176" s="18"/>
      <c r="N176" s="18"/>
      <c r="O176" s="18"/>
      <c r="P176" s="18"/>
      <c r="Q176" s="18"/>
      <c r="R176" s="18"/>
      <c r="S176" s="18"/>
      <c r="T176" s="18"/>
      <c r="U176" s="18"/>
      <c r="V176" s="18"/>
      <c r="W176" s="18"/>
      <c r="X176" s="18"/>
      <c r="Y176" s="18"/>
      <c r="Z176" s="18"/>
    </row>
    <row r="177" spans="1:26" ht="14.25" customHeight="1">
      <c r="A177" s="17"/>
      <c r="B177" s="17"/>
      <c r="C177" s="69"/>
      <c r="D177" s="158"/>
      <c r="E177" s="69"/>
      <c r="F177" s="69"/>
      <c r="G177" s="69"/>
      <c r="H177" s="69"/>
      <c r="I177" s="69"/>
      <c r="J177" s="69"/>
      <c r="K177" s="69"/>
      <c r="L177" s="69"/>
      <c r="M177" s="18"/>
      <c r="N177" s="18"/>
      <c r="O177" s="18"/>
      <c r="P177" s="18"/>
      <c r="Q177" s="18"/>
      <c r="R177" s="18"/>
      <c r="S177" s="18"/>
      <c r="T177" s="18"/>
      <c r="U177" s="18"/>
      <c r="V177" s="18"/>
      <c r="W177" s="18"/>
      <c r="X177" s="18"/>
      <c r="Y177" s="18"/>
      <c r="Z177" s="18"/>
    </row>
    <row r="178" spans="1:26" ht="14.25" customHeight="1">
      <c r="A178" s="17"/>
      <c r="B178" s="17"/>
      <c r="C178" s="69"/>
      <c r="D178" s="158"/>
      <c r="E178" s="69"/>
      <c r="F178" s="69"/>
      <c r="G178" s="69"/>
      <c r="H178" s="69"/>
      <c r="I178" s="69"/>
      <c r="J178" s="69"/>
      <c r="K178" s="69"/>
      <c r="L178" s="69"/>
      <c r="M178" s="18"/>
      <c r="N178" s="18"/>
      <c r="O178" s="18"/>
      <c r="P178" s="18"/>
      <c r="Q178" s="18"/>
      <c r="R178" s="18"/>
      <c r="S178" s="18"/>
      <c r="T178" s="18"/>
      <c r="U178" s="18"/>
      <c r="V178" s="18"/>
      <c r="W178" s="18"/>
      <c r="X178" s="18"/>
      <c r="Y178" s="18"/>
      <c r="Z178" s="18"/>
    </row>
    <row r="179" spans="1:26" ht="14.25" customHeight="1">
      <c r="A179" s="17"/>
      <c r="B179" s="17"/>
      <c r="C179" s="69"/>
      <c r="D179" s="158"/>
      <c r="E179" s="69"/>
      <c r="F179" s="69"/>
      <c r="G179" s="69"/>
      <c r="H179" s="69"/>
      <c r="I179" s="69"/>
      <c r="J179" s="69"/>
      <c r="K179" s="69"/>
      <c r="L179" s="69"/>
      <c r="M179" s="18"/>
      <c r="N179" s="18"/>
      <c r="O179" s="18"/>
      <c r="P179" s="18"/>
      <c r="Q179" s="18"/>
      <c r="R179" s="18"/>
      <c r="S179" s="18"/>
      <c r="T179" s="18"/>
      <c r="U179" s="18"/>
      <c r="V179" s="18"/>
      <c r="W179" s="18"/>
      <c r="X179" s="18"/>
      <c r="Y179" s="18"/>
      <c r="Z179" s="18"/>
    </row>
    <row r="180" spans="1:26" ht="14.25" customHeight="1">
      <c r="A180" s="17"/>
      <c r="B180" s="17"/>
      <c r="C180" s="69"/>
      <c r="D180" s="158"/>
      <c r="E180" s="69"/>
      <c r="F180" s="69"/>
      <c r="G180" s="69"/>
      <c r="H180" s="69"/>
      <c r="I180" s="69"/>
      <c r="J180" s="69"/>
      <c r="K180" s="69"/>
      <c r="L180" s="69"/>
      <c r="M180" s="18"/>
      <c r="N180" s="18"/>
      <c r="O180" s="18"/>
      <c r="P180" s="18"/>
      <c r="Q180" s="18"/>
      <c r="R180" s="18"/>
      <c r="S180" s="18"/>
      <c r="T180" s="18"/>
      <c r="U180" s="18"/>
      <c r="V180" s="18"/>
      <c r="W180" s="18"/>
      <c r="X180" s="18"/>
      <c r="Y180" s="18"/>
      <c r="Z180" s="18"/>
    </row>
    <row r="181" spans="1:26" ht="14.25" customHeight="1">
      <c r="A181" s="17"/>
      <c r="B181" s="17"/>
      <c r="C181" s="69"/>
      <c r="D181" s="158"/>
      <c r="E181" s="69"/>
      <c r="F181" s="69"/>
      <c r="G181" s="69"/>
      <c r="H181" s="69"/>
      <c r="I181" s="69"/>
      <c r="J181" s="69"/>
      <c r="K181" s="69"/>
      <c r="L181" s="69"/>
      <c r="M181" s="18"/>
      <c r="N181" s="18"/>
      <c r="O181" s="18"/>
      <c r="P181" s="18"/>
      <c r="Q181" s="18"/>
      <c r="R181" s="18"/>
      <c r="S181" s="18"/>
      <c r="T181" s="18"/>
      <c r="U181" s="18"/>
      <c r="V181" s="18"/>
      <c r="W181" s="18"/>
      <c r="X181" s="18"/>
      <c r="Y181" s="18"/>
      <c r="Z181" s="18"/>
    </row>
    <row r="182" spans="1:26" ht="14.25" customHeight="1">
      <c r="A182" s="17"/>
      <c r="B182" s="17"/>
      <c r="C182" s="69"/>
      <c r="D182" s="158"/>
      <c r="E182" s="69"/>
      <c r="F182" s="69"/>
      <c r="G182" s="69"/>
      <c r="H182" s="69"/>
      <c r="I182" s="69"/>
      <c r="J182" s="69"/>
      <c r="K182" s="69"/>
      <c r="L182" s="69"/>
      <c r="M182" s="18"/>
      <c r="N182" s="18"/>
      <c r="O182" s="18"/>
      <c r="P182" s="18"/>
      <c r="Q182" s="18"/>
      <c r="R182" s="18"/>
      <c r="S182" s="18"/>
      <c r="T182" s="18"/>
      <c r="U182" s="18"/>
      <c r="V182" s="18"/>
      <c r="W182" s="18"/>
      <c r="X182" s="18"/>
      <c r="Y182" s="18"/>
      <c r="Z182" s="18"/>
    </row>
    <row r="183" spans="1:26" ht="14.25" customHeight="1">
      <c r="A183" s="17"/>
      <c r="B183" s="17"/>
      <c r="C183" s="69"/>
      <c r="D183" s="158"/>
      <c r="E183" s="69"/>
      <c r="F183" s="69"/>
      <c r="G183" s="69"/>
      <c r="H183" s="69"/>
      <c r="I183" s="69"/>
      <c r="J183" s="69"/>
      <c r="K183" s="69"/>
      <c r="L183" s="69"/>
      <c r="M183" s="18"/>
      <c r="N183" s="18"/>
      <c r="O183" s="18"/>
      <c r="P183" s="18"/>
      <c r="Q183" s="18"/>
      <c r="R183" s="18"/>
      <c r="S183" s="18"/>
      <c r="T183" s="18"/>
      <c r="U183" s="18"/>
      <c r="V183" s="18"/>
      <c r="W183" s="18"/>
      <c r="X183" s="18"/>
      <c r="Y183" s="18"/>
      <c r="Z183" s="18"/>
    </row>
    <row r="184" spans="1:26" ht="14.25" customHeight="1">
      <c r="A184" s="17"/>
      <c r="B184" s="17"/>
      <c r="C184" s="69"/>
      <c r="D184" s="158"/>
      <c r="E184" s="69"/>
      <c r="F184" s="69"/>
      <c r="G184" s="69"/>
      <c r="H184" s="69"/>
      <c r="I184" s="69"/>
      <c r="J184" s="69"/>
      <c r="K184" s="69"/>
      <c r="L184" s="69"/>
      <c r="M184" s="18"/>
      <c r="N184" s="18"/>
      <c r="O184" s="18"/>
      <c r="P184" s="18"/>
      <c r="Q184" s="18"/>
      <c r="R184" s="18"/>
      <c r="S184" s="18"/>
      <c r="T184" s="18"/>
      <c r="U184" s="18"/>
      <c r="V184" s="18"/>
      <c r="W184" s="18"/>
      <c r="X184" s="18"/>
      <c r="Y184" s="18"/>
      <c r="Z184" s="18"/>
    </row>
    <row r="185" spans="1:26" ht="14.25" customHeight="1">
      <c r="A185" s="17"/>
      <c r="B185" s="17"/>
      <c r="C185" s="69"/>
      <c r="D185" s="158"/>
      <c r="E185" s="69"/>
      <c r="F185" s="69"/>
      <c r="G185" s="69"/>
      <c r="H185" s="69"/>
      <c r="I185" s="69"/>
      <c r="J185" s="69"/>
      <c r="K185" s="69"/>
      <c r="L185" s="69"/>
      <c r="M185" s="18"/>
      <c r="N185" s="18"/>
      <c r="O185" s="18"/>
      <c r="P185" s="18"/>
      <c r="Q185" s="18"/>
      <c r="R185" s="18"/>
      <c r="S185" s="18"/>
      <c r="T185" s="18"/>
      <c r="U185" s="18"/>
      <c r="V185" s="18"/>
      <c r="W185" s="18"/>
      <c r="X185" s="18"/>
      <c r="Y185" s="18"/>
      <c r="Z185" s="18"/>
    </row>
    <row r="186" spans="1:26" ht="14.25" customHeight="1">
      <c r="A186" s="17"/>
      <c r="B186" s="17"/>
      <c r="C186" s="69"/>
      <c r="D186" s="158"/>
      <c r="E186" s="69"/>
      <c r="F186" s="69"/>
      <c r="G186" s="69"/>
      <c r="H186" s="69"/>
      <c r="I186" s="69"/>
      <c r="J186" s="69"/>
      <c r="K186" s="69"/>
      <c r="L186" s="69"/>
      <c r="M186" s="18"/>
      <c r="N186" s="18"/>
      <c r="O186" s="18"/>
      <c r="P186" s="18"/>
      <c r="Q186" s="18"/>
      <c r="R186" s="18"/>
      <c r="S186" s="18"/>
      <c r="T186" s="18"/>
      <c r="U186" s="18"/>
      <c r="V186" s="18"/>
      <c r="W186" s="18"/>
      <c r="X186" s="18"/>
      <c r="Y186" s="18"/>
      <c r="Z186" s="18"/>
    </row>
    <row r="187" spans="1:26" ht="14.25" customHeight="1">
      <c r="A187" s="17"/>
      <c r="B187" s="17"/>
      <c r="C187" s="69"/>
      <c r="D187" s="158"/>
      <c r="E187" s="69"/>
      <c r="F187" s="69"/>
      <c r="G187" s="69"/>
      <c r="H187" s="69"/>
      <c r="I187" s="69"/>
      <c r="J187" s="69"/>
      <c r="K187" s="69"/>
      <c r="L187" s="69"/>
      <c r="M187" s="18"/>
      <c r="N187" s="18"/>
      <c r="O187" s="18"/>
      <c r="P187" s="18"/>
      <c r="Q187" s="18"/>
      <c r="R187" s="18"/>
      <c r="S187" s="18"/>
      <c r="T187" s="18"/>
      <c r="U187" s="18"/>
      <c r="V187" s="18"/>
      <c r="W187" s="18"/>
      <c r="X187" s="18"/>
      <c r="Y187" s="18"/>
      <c r="Z187" s="18"/>
    </row>
    <row r="188" spans="1:26" ht="14.25" customHeight="1">
      <c r="A188" s="17"/>
      <c r="B188" s="17"/>
      <c r="C188" s="69"/>
      <c r="D188" s="158"/>
      <c r="E188" s="69"/>
      <c r="F188" s="69"/>
      <c r="G188" s="69"/>
      <c r="H188" s="69"/>
      <c r="I188" s="69"/>
      <c r="J188" s="69"/>
      <c r="K188" s="69"/>
      <c r="L188" s="69"/>
      <c r="M188" s="18"/>
      <c r="N188" s="18"/>
      <c r="O188" s="18"/>
      <c r="P188" s="18"/>
      <c r="Q188" s="18"/>
      <c r="R188" s="18"/>
      <c r="S188" s="18"/>
      <c r="T188" s="18"/>
      <c r="U188" s="18"/>
      <c r="V188" s="18"/>
      <c r="W188" s="18"/>
      <c r="X188" s="18"/>
      <c r="Y188" s="18"/>
      <c r="Z188" s="18"/>
    </row>
    <row r="189" spans="1:26" ht="14.25" customHeight="1">
      <c r="A189" s="17"/>
      <c r="B189" s="17"/>
      <c r="C189" s="69"/>
      <c r="D189" s="158"/>
      <c r="E189" s="69"/>
      <c r="F189" s="69"/>
      <c r="G189" s="69"/>
      <c r="H189" s="69"/>
      <c r="I189" s="69"/>
      <c r="J189" s="69"/>
      <c r="K189" s="69"/>
      <c r="L189" s="69"/>
      <c r="M189" s="18"/>
      <c r="N189" s="18"/>
      <c r="O189" s="18"/>
      <c r="P189" s="18"/>
      <c r="Q189" s="18"/>
      <c r="R189" s="18"/>
      <c r="S189" s="18"/>
      <c r="T189" s="18"/>
      <c r="U189" s="18"/>
      <c r="V189" s="18"/>
      <c r="W189" s="18"/>
      <c r="X189" s="18"/>
      <c r="Y189" s="18"/>
      <c r="Z189" s="18"/>
    </row>
    <row r="190" spans="1:26" ht="14.25" customHeight="1">
      <c r="A190" s="17"/>
      <c r="B190" s="17"/>
      <c r="C190" s="69"/>
      <c r="D190" s="158"/>
      <c r="E190" s="69"/>
      <c r="F190" s="69"/>
      <c r="G190" s="69"/>
      <c r="H190" s="69"/>
      <c r="I190" s="69"/>
      <c r="J190" s="69"/>
      <c r="K190" s="69"/>
      <c r="L190" s="69"/>
      <c r="M190" s="18"/>
      <c r="N190" s="18"/>
      <c r="O190" s="18"/>
      <c r="P190" s="18"/>
      <c r="Q190" s="18"/>
      <c r="R190" s="18"/>
      <c r="S190" s="18"/>
      <c r="T190" s="18"/>
      <c r="U190" s="18"/>
      <c r="V190" s="18"/>
      <c r="W190" s="18"/>
      <c r="X190" s="18"/>
      <c r="Y190" s="18"/>
      <c r="Z190" s="18"/>
    </row>
    <row r="191" spans="1:26" ht="14.25" customHeight="1">
      <c r="A191" s="17"/>
      <c r="B191" s="17"/>
      <c r="C191" s="69"/>
      <c r="D191" s="158"/>
      <c r="E191" s="69"/>
      <c r="F191" s="69"/>
      <c r="G191" s="69"/>
      <c r="H191" s="69"/>
      <c r="I191" s="69"/>
      <c r="J191" s="69"/>
      <c r="K191" s="69"/>
      <c r="L191" s="69"/>
      <c r="M191" s="18"/>
      <c r="N191" s="18"/>
      <c r="O191" s="18"/>
      <c r="P191" s="18"/>
      <c r="Q191" s="18"/>
      <c r="R191" s="18"/>
      <c r="S191" s="18"/>
      <c r="T191" s="18"/>
      <c r="U191" s="18"/>
      <c r="V191" s="18"/>
      <c r="W191" s="18"/>
      <c r="X191" s="18"/>
      <c r="Y191" s="18"/>
      <c r="Z191" s="18"/>
    </row>
    <row r="192" spans="1:26" ht="14.25" customHeight="1">
      <c r="A192" s="17"/>
      <c r="B192" s="17"/>
      <c r="C192" s="69"/>
      <c r="D192" s="158"/>
      <c r="E192" s="69"/>
      <c r="F192" s="69"/>
      <c r="G192" s="69"/>
      <c r="H192" s="69"/>
      <c r="I192" s="69"/>
      <c r="J192" s="69"/>
      <c r="K192" s="69"/>
      <c r="L192" s="69"/>
      <c r="M192" s="18"/>
      <c r="N192" s="18"/>
      <c r="O192" s="18"/>
      <c r="P192" s="18"/>
      <c r="Q192" s="18"/>
      <c r="R192" s="18"/>
      <c r="S192" s="18"/>
      <c r="T192" s="18"/>
      <c r="U192" s="18"/>
      <c r="V192" s="18"/>
      <c r="W192" s="18"/>
      <c r="X192" s="18"/>
      <c r="Y192" s="18"/>
      <c r="Z192" s="18"/>
    </row>
    <row r="193" spans="1:26" ht="14.25" customHeight="1">
      <c r="A193" s="17"/>
      <c r="B193" s="17"/>
      <c r="C193" s="69"/>
      <c r="D193" s="158"/>
      <c r="E193" s="69"/>
      <c r="F193" s="69"/>
      <c r="G193" s="69"/>
      <c r="H193" s="69"/>
      <c r="I193" s="69"/>
      <c r="J193" s="69"/>
      <c r="K193" s="69"/>
      <c r="L193" s="69"/>
      <c r="M193" s="18"/>
      <c r="N193" s="18"/>
      <c r="O193" s="18"/>
      <c r="P193" s="18"/>
      <c r="Q193" s="18"/>
      <c r="R193" s="18"/>
      <c r="S193" s="18"/>
      <c r="T193" s="18"/>
      <c r="U193" s="18"/>
      <c r="V193" s="18"/>
      <c r="W193" s="18"/>
      <c r="X193" s="18"/>
      <c r="Y193" s="18"/>
      <c r="Z193" s="18"/>
    </row>
    <row r="194" spans="1:26" ht="14.25" customHeight="1">
      <c r="A194" s="17"/>
      <c r="B194" s="17"/>
      <c r="C194" s="69"/>
      <c r="D194" s="158"/>
      <c r="E194" s="69"/>
      <c r="F194" s="69"/>
      <c r="G194" s="69"/>
      <c r="H194" s="69"/>
      <c r="I194" s="69"/>
      <c r="J194" s="69"/>
      <c r="K194" s="69"/>
      <c r="L194" s="69"/>
      <c r="M194" s="18"/>
      <c r="N194" s="18"/>
      <c r="O194" s="18"/>
      <c r="P194" s="18"/>
      <c r="Q194" s="18"/>
      <c r="R194" s="18"/>
      <c r="S194" s="18"/>
      <c r="T194" s="18"/>
      <c r="U194" s="18"/>
      <c r="V194" s="18"/>
      <c r="W194" s="18"/>
      <c r="X194" s="18"/>
      <c r="Y194" s="18"/>
      <c r="Z194" s="18"/>
    </row>
    <row r="195" spans="1:26" ht="14.25" customHeight="1">
      <c r="A195" s="17"/>
      <c r="B195" s="17"/>
      <c r="C195" s="69"/>
      <c r="D195" s="158"/>
      <c r="E195" s="69"/>
      <c r="F195" s="69"/>
      <c r="G195" s="69"/>
      <c r="H195" s="69"/>
      <c r="I195" s="69"/>
      <c r="J195" s="69"/>
      <c r="K195" s="69"/>
      <c r="L195" s="69"/>
      <c r="M195" s="18"/>
      <c r="N195" s="18"/>
      <c r="O195" s="18"/>
      <c r="P195" s="18"/>
      <c r="Q195" s="18"/>
      <c r="R195" s="18"/>
      <c r="S195" s="18"/>
      <c r="T195" s="18"/>
      <c r="U195" s="18"/>
      <c r="V195" s="18"/>
      <c r="W195" s="18"/>
      <c r="X195" s="18"/>
      <c r="Y195" s="18"/>
      <c r="Z195" s="18"/>
    </row>
    <row r="196" spans="1:26" ht="14.25" customHeight="1">
      <c r="A196" s="17"/>
      <c r="B196" s="17"/>
      <c r="C196" s="69"/>
      <c r="D196" s="158"/>
      <c r="E196" s="69"/>
      <c r="F196" s="69"/>
      <c r="G196" s="69"/>
      <c r="H196" s="69"/>
      <c r="I196" s="69"/>
      <c r="J196" s="69"/>
      <c r="K196" s="69"/>
      <c r="L196" s="69"/>
      <c r="M196" s="18"/>
      <c r="N196" s="18"/>
      <c r="O196" s="18"/>
      <c r="P196" s="18"/>
      <c r="Q196" s="18"/>
      <c r="R196" s="18"/>
      <c r="S196" s="18"/>
      <c r="T196" s="18"/>
      <c r="U196" s="18"/>
      <c r="V196" s="18"/>
      <c r="W196" s="18"/>
      <c r="X196" s="18"/>
      <c r="Y196" s="18"/>
      <c r="Z196" s="18"/>
    </row>
    <row r="197" spans="1:26" ht="14.25" customHeight="1">
      <c r="A197" s="17"/>
      <c r="B197" s="17"/>
      <c r="C197" s="69"/>
      <c r="D197" s="158"/>
      <c r="E197" s="69"/>
      <c r="F197" s="69"/>
      <c r="G197" s="69"/>
      <c r="H197" s="69"/>
      <c r="I197" s="69"/>
      <c r="J197" s="69"/>
      <c r="K197" s="69"/>
      <c r="L197" s="69"/>
      <c r="M197" s="18"/>
      <c r="N197" s="18"/>
      <c r="O197" s="18"/>
      <c r="P197" s="18"/>
      <c r="Q197" s="18"/>
      <c r="R197" s="18"/>
      <c r="S197" s="18"/>
      <c r="T197" s="18"/>
      <c r="U197" s="18"/>
      <c r="V197" s="18"/>
      <c r="W197" s="18"/>
      <c r="X197" s="18"/>
      <c r="Y197" s="18"/>
      <c r="Z197" s="18"/>
    </row>
    <row r="198" spans="1:26" ht="14.25" customHeight="1">
      <c r="A198" s="17"/>
      <c r="B198" s="17"/>
      <c r="C198" s="69"/>
      <c r="D198" s="158"/>
      <c r="E198" s="69"/>
      <c r="F198" s="69"/>
      <c r="G198" s="69"/>
      <c r="H198" s="69"/>
      <c r="I198" s="69"/>
      <c r="J198" s="69"/>
      <c r="K198" s="69"/>
      <c r="L198" s="69"/>
      <c r="M198" s="18"/>
      <c r="N198" s="18"/>
      <c r="O198" s="18"/>
      <c r="P198" s="18"/>
      <c r="Q198" s="18"/>
      <c r="R198" s="18"/>
      <c r="S198" s="18"/>
      <c r="T198" s="18"/>
      <c r="U198" s="18"/>
      <c r="V198" s="18"/>
      <c r="W198" s="18"/>
      <c r="X198" s="18"/>
      <c r="Y198" s="18"/>
      <c r="Z198" s="18"/>
    </row>
    <row r="199" spans="1:26" ht="14.25" customHeight="1">
      <c r="A199" s="17"/>
      <c r="B199" s="17"/>
      <c r="C199" s="69"/>
      <c r="D199" s="158"/>
      <c r="E199" s="69"/>
      <c r="F199" s="69"/>
      <c r="G199" s="69"/>
      <c r="H199" s="69"/>
      <c r="I199" s="69"/>
      <c r="J199" s="69"/>
      <c r="K199" s="69"/>
      <c r="L199" s="69"/>
      <c r="M199" s="18"/>
      <c r="N199" s="18"/>
      <c r="O199" s="18"/>
      <c r="P199" s="18"/>
      <c r="Q199" s="18"/>
      <c r="R199" s="18"/>
      <c r="S199" s="18"/>
      <c r="T199" s="18"/>
      <c r="U199" s="18"/>
      <c r="V199" s="18"/>
      <c r="W199" s="18"/>
      <c r="X199" s="18"/>
      <c r="Y199" s="18"/>
      <c r="Z199" s="18"/>
    </row>
    <row r="200" spans="1:26" ht="14.25" customHeight="1">
      <c r="A200" s="17"/>
      <c r="B200" s="17"/>
      <c r="C200" s="69"/>
      <c r="D200" s="158"/>
      <c r="E200" s="69"/>
      <c r="F200" s="69"/>
      <c r="G200" s="69"/>
      <c r="H200" s="69"/>
      <c r="I200" s="69"/>
      <c r="J200" s="69"/>
      <c r="K200" s="69"/>
      <c r="L200" s="69"/>
      <c r="M200" s="18"/>
      <c r="N200" s="18"/>
      <c r="O200" s="18"/>
      <c r="P200" s="18"/>
      <c r="Q200" s="18"/>
      <c r="R200" s="18"/>
      <c r="S200" s="18"/>
      <c r="T200" s="18"/>
      <c r="U200" s="18"/>
      <c r="V200" s="18"/>
      <c r="W200" s="18"/>
      <c r="X200" s="18"/>
      <c r="Y200" s="18"/>
      <c r="Z200" s="18"/>
    </row>
    <row r="201" spans="1:26" ht="14.25" customHeight="1">
      <c r="A201" s="17"/>
      <c r="B201" s="17"/>
      <c r="C201" s="69"/>
      <c r="D201" s="158"/>
      <c r="E201" s="69"/>
      <c r="F201" s="69"/>
      <c r="G201" s="69"/>
      <c r="H201" s="69"/>
      <c r="I201" s="69"/>
      <c r="J201" s="69"/>
      <c r="K201" s="69"/>
      <c r="L201" s="69"/>
      <c r="M201" s="18"/>
      <c r="N201" s="18"/>
      <c r="O201" s="18"/>
      <c r="P201" s="18"/>
      <c r="Q201" s="18"/>
      <c r="R201" s="18"/>
      <c r="S201" s="18"/>
      <c r="T201" s="18"/>
      <c r="U201" s="18"/>
      <c r="V201" s="18"/>
      <c r="W201" s="18"/>
      <c r="X201" s="18"/>
      <c r="Y201" s="18"/>
      <c r="Z201" s="18"/>
    </row>
    <row r="202" spans="1:26" ht="14.25" customHeight="1">
      <c r="A202" s="17"/>
      <c r="B202" s="17"/>
      <c r="C202" s="69"/>
      <c r="D202" s="158"/>
      <c r="E202" s="69"/>
      <c r="F202" s="69"/>
      <c r="G202" s="69"/>
      <c r="H202" s="69"/>
      <c r="I202" s="69"/>
      <c r="J202" s="69"/>
      <c r="K202" s="69"/>
      <c r="L202" s="69"/>
      <c r="M202" s="18"/>
      <c r="N202" s="18"/>
      <c r="O202" s="18"/>
      <c r="P202" s="18"/>
      <c r="Q202" s="18"/>
      <c r="R202" s="18"/>
      <c r="S202" s="18"/>
      <c r="T202" s="18"/>
      <c r="U202" s="18"/>
      <c r="V202" s="18"/>
      <c r="W202" s="18"/>
      <c r="X202" s="18"/>
      <c r="Y202" s="18"/>
      <c r="Z202" s="18"/>
    </row>
    <row r="203" spans="1:26" ht="14.25" customHeight="1">
      <c r="A203" s="17"/>
      <c r="B203" s="17"/>
      <c r="C203" s="69"/>
      <c r="D203" s="158"/>
      <c r="E203" s="69"/>
      <c r="F203" s="69"/>
      <c r="G203" s="69"/>
      <c r="H203" s="69"/>
      <c r="I203" s="69"/>
      <c r="J203" s="69"/>
      <c r="K203" s="69"/>
      <c r="L203" s="69"/>
      <c r="M203" s="18"/>
      <c r="N203" s="18"/>
      <c r="O203" s="18"/>
      <c r="P203" s="18"/>
      <c r="Q203" s="18"/>
      <c r="R203" s="18"/>
      <c r="S203" s="18"/>
      <c r="T203" s="18"/>
      <c r="U203" s="18"/>
      <c r="V203" s="18"/>
      <c r="W203" s="18"/>
      <c r="X203" s="18"/>
      <c r="Y203" s="18"/>
      <c r="Z203" s="18"/>
    </row>
    <row r="204" spans="1:26" ht="14.25" customHeight="1">
      <c r="A204" s="17"/>
      <c r="B204" s="17"/>
      <c r="C204" s="69"/>
      <c r="D204" s="158"/>
      <c r="E204" s="69"/>
      <c r="F204" s="69"/>
      <c r="G204" s="69"/>
      <c r="H204" s="69"/>
      <c r="I204" s="69"/>
      <c r="J204" s="69"/>
      <c r="K204" s="69"/>
      <c r="L204" s="69"/>
      <c r="M204" s="18"/>
      <c r="N204" s="18"/>
      <c r="O204" s="18"/>
      <c r="P204" s="18"/>
      <c r="Q204" s="18"/>
      <c r="R204" s="18"/>
      <c r="S204" s="18"/>
      <c r="T204" s="18"/>
      <c r="U204" s="18"/>
      <c r="V204" s="18"/>
      <c r="W204" s="18"/>
      <c r="X204" s="18"/>
      <c r="Y204" s="18"/>
      <c r="Z204" s="18"/>
    </row>
    <row r="205" spans="1:26" ht="14.25" customHeight="1">
      <c r="A205" s="17"/>
      <c r="B205" s="17"/>
      <c r="C205" s="69"/>
      <c r="D205" s="158"/>
      <c r="E205" s="69"/>
      <c r="F205" s="69"/>
      <c r="G205" s="69"/>
      <c r="H205" s="69"/>
      <c r="I205" s="69"/>
      <c r="J205" s="69"/>
      <c r="K205" s="69"/>
      <c r="L205" s="69"/>
      <c r="M205" s="18"/>
      <c r="N205" s="18"/>
      <c r="O205" s="18"/>
      <c r="P205" s="18"/>
      <c r="Q205" s="18"/>
      <c r="R205" s="18"/>
      <c r="S205" s="18"/>
      <c r="T205" s="18"/>
      <c r="U205" s="18"/>
      <c r="V205" s="18"/>
      <c r="W205" s="18"/>
      <c r="X205" s="18"/>
      <c r="Y205" s="18"/>
      <c r="Z205" s="18"/>
    </row>
    <row r="206" spans="1:26" ht="14.25" customHeight="1">
      <c r="A206" s="17"/>
      <c r="B206" s="17"/>
      <c r="C206" s="69"/>
      <c r="D206" s="158"/>
      <c r="E206" s="69"/>
      <c r="F206" s="69"/>
      <c r="G206" s="69"/>
      <c r="H206" s="69"/>
      <c r="I206" s="69"/>
      <c r="J206" s="69"/>
      <c r="K206" s="69"/>
      <c r="L206" s="69"/>
      <c r="M206" s="18"/>
      <c r="N206" s="18"/>
      <c r="O206" s="18"/>
      <c r="P206" s="18"/>
      <c r="Q206" s="18"/>
      <c r="R206" s="18"/>
      <c r="S206" s="18"/>
      <c r="T206" s="18"/>
      <c r="U206" s="18"/>
      <c r="V206" s="18"/>
      <c r="W206" s="18"/>
      <c r="X206" s="18"/>
      <c r="Y206" s="18"/>
      <c r="Z206" s="18"/>
    </row>
    <row r="207" spans="1:26" ht="14.25" customHeight="1">
      <c r="A207" s="17"/>
      <c r="B207" s="17"/>
      <c r="C207" s="69"/>
      <c r="D207" s="158"/>
      <c r="E207" s="69"/>
      <c r="F207" s="69"/>
      <c r="G207" s="69"/>
      <c r="H207" s="69"/>
      <c r="I207" s="69"/>
      <c r="J207" s="69"/>
      <c r="K207" s="69"/>
      <c r="L207" s="69"/>
      <c r="M207" s="18"/>
      <c r="N207" s="18"/>
      <c r="O207" s="18"/>
      <c r="P207" s="18"/>
      <c r="Q207" s="18"/>
      <c r="R207" s="18"/>
      <c r="S207" s="18"/>
      <c r="T207" s="18"/>
      <c r="U207" s="18"/>
      <c r="V207" s="18"/>
      <c r="W207" s="18"/>
      <c r="X207" s="18"/>
      <c r="Y207" s="18"/>
      <c r="Z207" s="18"/>
    </row>
    <row r="208" spans="1:26" ht="14.25" customHeight="1">
      <c r="A208" s="17"/>
      <c r="B208" s="17"/>
      <c r="C208" s="69"/>
      <c r="D208" s="158"/>
      <c r="E208" s="69"/>
      <c r="F208" s="69"/>
      <c r="G208" s="69"/>
      <c r="H208" s="69"/>
      <c r="I208" s="69"/>
      <c r="J208" s="69"/>
      <c r="K208" s="69"/>
      <c r="L208" s="69"/>
      <c r="M208" s="18"/>
      <c r="N208" s="18"/>
      <c r="O208" s="18"/>
      <c r="P208" s="18"/>
      <c r="Q208" s="18"/>
      <c r="R208" s="18"/>
      <c r="S208" s="18"/>
      <c r="T208" s="18"/>
      <c r="U208" s="18"/>
      <c r="V208" s="18"/>
      <c r="W208" s="18"/>
      <c r="X208" s="18"/>
      <c r="Y208" s="18"/>
      <c r="Z208" s="18"/>
    </row>
    <row r="209" spans="1:26" ht="14.25" customHeight="1">
      <c r="A209" s="17"/>
      <c r="B209" s="17"/>
      <c r="C209" s="69"/>
      <c r="D209" s="158"/>
      <c r="E209" s="69"/>
      <c r="F209" s="69"/>
      <c r="G209" s="69"/>
      <c r="H209" s="69"/>
      <c r="I209" s="69"/>
      <c r="J209" s="69"/>
      <c r="K209" s="69"/>
      <c r="L209" s="69"/>
      <c r="M209" s="18"/>
      <c r="N209" s="18"/>
      <c r="O209" s="18"/>
      <c r="P209" s="18"/>
      <c r="Q209" s="18"/>
      <c r="R209" s="18"/>
      <c r="S209" s="18"/>
      <c r="T209" s="18"/>
      <c r="U209" s="18"/>
      <c r="V209" s="18"/>
      <c r="W209" s="18"/>
      <c r="X209" s="18"/>
      <c r="Y209" s="18"/>
      <c r="Z209" s="18"/>
    </row>
    <row r="210" spans="1:26" ht="14.25" customHeight="1">
      <c r="A210" s="17"/>
      <c r="B210" s="17"/>
      <c r="C210" s="69"/>
      <c r="D210" s="158"/>
      <c r="E210" s="69"/>
      <c r="F210" s="69"/>
      <c r="G210" s="69"/>
      <c r="H210" s="69"/>
      <c r="I210" s="69"/>
      <c r="J210" s="69"/>
      <c r="K210" s="69"/>
      <c r="L210" s="69"/>
      <c r="M210" s="18"/>
      <c r="N210" s="18"/>
      <c r="O210" s="18"/>
      <c r="P210" s="18"/>
      <c r="Q210" s="18"/>
      <c r="R210" s="18"/>
      <c r="S210" s="18"/>
      <c r="T210" s="18"/>
      <c r="U210" s="18"/>
      <c r="V210" s="18"/>
      <c r="W210" s="18"/>
      <c r="X210" s="18"/>
      <c r="Y210" s="18"/>
      <c r="Z210" s="18"/>
    </row>
    <row r="211" spans="1:26" ht="14.25" customHeight="1">
      <c r="A211" s="17"/>
      <c r="B211" s="17"/>
      <c r="C211" s="69"/>
      <c r="D211" s="158"/>
      <c r="E211" s="69"/>
      <c r="F211" s="69"/>
      <c r="G211" s="69"/>
      <c r="H211" s="69"/>
      <c r="I211" s="69"/>
      <c r="J211" s="69"/>
      <c r="K211" s="69"/>
      <c r="L211" s="69"/>
      <c r="M211" s="18"/>
      <c r="N211" s="18"/>
      <c r="O211" s="18"/>
      <c r="P211" s="18"/>
      <c r="Q211" s="18"/>
      <c r="R211" s="18"/>
      <c r="S211" s="18"/>
      <c r="T211" s="18"/>
      <c r="U211" s="18"/>
      <c r="V211" s="18"/>
      <c r="W211" s="18"/>
      <c r="X211" s="18"/>
      <c r="Y211" s="18"/>
      <c r="Z211" s="18"/>
    </row>
    <row r="212" spans="1:26" ht="14.25" customHeight="1">
      <c r="A212" s="17"/>
      <c r="B212" s="17"/>
      <c r="C212" s="69"/>
      <c r="D212" s="158"/>
      <c r="E212" s="69"/>
      <c r="F212" s="69"/>
      <c r="G212" s="69"/>
      <c r="H212" s="69"/>
      <c r="I212" s="69"/>
      <c r="J212" s="69"/>
      <c r="K212" s="69"/>
      <c r="L212" s="69"/>
      <c r="M212" s="18"/>
      <c r="N212" s="18"/>
      <c r="O212" s="18"/>
      <c r="P212" s="18"/>
      <c r="Q212" s="18"/>
      <c r="R212" s="18"/>
      <c r="S212" s="18"/>
      <c r="T212" s="18"/>
      <c r="U212" s="18"/>
      <c r="V212" s="18"/>
      <c r="W212" s="18"/>
      <c r="X212" s="18"/>
      <c r="Y212" s="18"/>
      <c r="Z212" s="18"/>
    </row>
    <row r="213" spans="1:26" ht="14.25" customHeight="1">
      <c r="A213" s="17"/>
      <c r="B213" s="17"/>
      <c r="C213" s="69"/>
      <c r="D213" s="158"/>
      <c r="E213" s="69"/>
      <c r="F213" s="69"/>
      <c r="G213" s="69"/>
      <c r="H213" s="69"/>
      <c r="I213" s="69"/>
      <c r="J213" s="69"/>
      <c r="K213" s="69"/>
      <c r="L213" s="69"/>
      <c r="M213" s="18"/>
      <c r="N213" s="18"/>
      <c r="O213" s="18"/>
      <c r="P213" s="18"/>
      <c r="Q213" s="18"/>
      <c r="R213" s="18"/>
      <c r="S213" s="18"/>
      <c r="T213" s="18"/>
      <c r="U213" s="18"/>
      <c r="V213" s="18"/>
      <c r="W213" s="18"/>
      <c r="X213" s="18"/>
      <c r="Y213" s="18"/>
      <c r="Z213" s="18"/>
    </row>
    <row r="214" spans="1:26" ht="14.25" customHeight="1">
      <c r="A214" s="17"/>
      <c r="B214" s="17"/>
      <c r="C214" s="69"/>
      <c r="D214" s="158"/>
      <c r="E214" s="69"/>
      <c r="F214" s="69"/>
      <c r="G214" s="69"/>
      <c r="H214" s="69"/>
      <c r="I214" s="69"/>
      <c r="J214" s="69"/>
      <c r="K214" s="69"/>
      <c r="L214" s="69"/>
      <c r="M214" s="18"/>
      <c r="N214" s="18"/>
      <c r="O214" s="18"/>
      <c r="P214" s="18"/>
      <c r="Q214" s="18"/>
      <c r="R214" s="18"/>
      <c r="S214" s="18"/>
      <c r="T214" s="18"/>
      <c r="U214" s="18"/>
      <c r="V214" s="18"/>
      <c r="W214" s="18"/>
      <c r="X214" s="18"/>
      <c r="Y214" s="18"/>
      <c r="Z214" s="18"/>
    </row>
    <row r="215" spans="1:26" ht="14.25" customHeight="1">
      <c r="A215" s="17"/>
      <c r="B215" s="17"/>
      <c r="C215" s="69"/>
      <c r="D215" s="158"/>
      <c r="E215" s="69"/>
      <c r="F215" s="69"/>
      <c r="G215" s="69"/>
      <c r="H215" s="69"/>
      <c r="I215" s="69"/>
      <c r="J215" s="69"/>
      <c r="K215" s="69"/>
      <c r="L215" s="69"/>
      <c r="M215" s="18"/>
      <c r="N215" s="18"/>
      <c r="O215" s="18"/>
      <c r="P215" s="18"/>
      <c r="Q215" s="18"/>
      <c r="R215" s="18"/>
      <c r="S215" s="18"/>
      <c r="T215" s="18"/>
      <c r="U215" s="18"/>
      <c r="V215" s="18"/>
      <c r="W215" s="18"/>
      <c r="X215" s="18"/>
      <c r="Y215" s="18"/>
      <c r="Z215" s="18"/>
    </row>
    <row r="216" spans="1:26" ht="14.25" customHeight="1">
      <c r="A216" s="17"/>
      <c r="B216" s="17"/>
      <c r="C216" s="69"/>
      <c r="D216" s="158"/>
      <c r="E216" s="69"/>
      <c r="F216" s="69"/>
      <c r="G216" s="69"/>
      <c r="H216" s="69"/>
      <c r="I216" s="69"/>
      <c r="J216" s="69"/>
      <c r="K216" s="69"/>
      <c r="L216" s="69"/>
      <c r="M216" s="18"/>
      <c r="N216" s="18"/>
      <c r="O216" s="18"/>
      <c r="P216" s="18"/>
      <c r="Q216" s="18"/>
      <c r="R216" s="18"/>
      <c r="S216" s="18"/>
      <c r="T216" s="18"/>
      <c r="U216" s="18"/>
      <c r="V216" s="18"/>
      <c r="W216" s="18"/>
      <c r="X216" s="18"/>
      <c r="Y216" s="18"/>
      <c r="Z216" s="18"/>
    </row>
    <row r="217" spans="1:26" ht="14.25" customHeight="1">
      <c r="A217" s="17"/>
      <c r="B217" s="17"/>
      <c r="C217" s="69"/>
      <c r="D217" s="158"/>
      <c r="E217" s="69"/>
      <c r="F217" s="69"/>
      <c r="G217" s="69"/>
      <c r="H217" s="69"/>
      <c r="I217" s="69"/>
      <c r="J217" s="69"/>
      <c r="K217" s="69"/>
      <c r="L217" s="69"/>
      <c r="M217" s="18"/>
      <c r="N217" s="18"/>
      <c r="O217" s="18"/>
      <c r="P217" s="18"/>
      <c r="Q217" s="18"/>
      <c r="R217" s="18"/>
      <c r="S217" s="18"/>
      <c r="T217" s="18"/>
      <c r="U217" s="18"/>
      <c r="V217" s="18"/>
      <c r="W217" s="18"/>
      <c r="X217" s="18"/>
      <c r="Y217" s="18"/>
      <c r="Z217" s="18"/>
    </row>
    <row r="218" spans="1:26" ht="14.25" customHeight="1">
      <c r="A218" s="17"/>
      <c r="B218" s="17"/>
      <c r="C218" s="69"/>
      <c r="D218" s="158"/>
      <c r="E218" s="69"/>
      <c r="F218" s="69"/>
      <c r="G218" s="69"/>
      <c r="H218" s="69"/>
      <c r="I218" s="69"/>
      <c r="J218" s="69"/>
      <c r="K218" s="69"/>
      <c r="L218" s="69"/>
      <c r="M218" s="18"/>
      <c r="N218" s="18"/>
      <c r="O218" s="18"/>
      <c r="P218" s="18"/>
      <c r="Q218" s="18"/>
      <c r="R218" s="18"/>
      <c r="S218" s="18"/>
      <c r="T218" s="18"/>
      <c r="U218" s="18"/>
      <c r="V218" s="18"/>
      <c r="W218" s="18"/>
      <c r="X218" s="18"/>
      <c r="Y218" s="18"/>
      <c r="Z218" s="18"/>
    </row>
    <row r="219" spans="1:26" ht="14.25" customHeight="1">
      <c r="A219" s="17"/>
      <c r="B219" s="17"/>
      <c r="C219" s="69"/>
      <c r="D219" s="158"/>
      <c r="E219" s="69"/>
      <c r="F219" s="69"/>
      <c r="G219" s="69"/>
      <c r="H219" s="69"/>
      <c r="I219" s="69"/>
      <c r="J219" s="69"/>
      <c r="K219" s="69"/>
      <c r="L219" s="69"/>
      <c r="M219" s="18"/>
      <c r="N219" s="18"/>
      <c r="O219" s="18"/>
      <c r="P219" s="18"/>
      <c r="Q219" s="18"/>
      <c r="R219" s="18"/>
      <c r="S219" s="18"/>
      <c r="T219" s="18"/>
      <c r="U219" s="18"/>
      <c r="V219" s="18"/>
      <c r="W219" s="18"/>
      <c r="X219" s="18"/>
      <c r="Y219" s="18"/>
      <c r="Z219" s="18"/>
    </row>
    <row r="220" spans="1:26" ht="14.25" customHeight="1">
      <c r="A220" s="17"/>
      <c r="B220" s="17"/>
      <c r="C220" s="69"/>
      <c r="D220" s="158"/>
      <c r="E220" s="69"/>
      <c r="F220" s="69"/>
      <c r="G220" s="69"/>
      <c r="H220" s="69"/>
      <c r="I220" s="69"/>
      <c r="J220" s="69"/>
      <c r="K220" s="69"/>
      <c r="L220" s="69"/>
      <c r="M220" s="18"/>
      <c r="N220" s="18"/>
      <c r="O220" s="18"/>
      <c r="P220" s="18"/>
      <c r="Q220" s="18"/>
      <c r="R220" s="18"/>
      <c r="S220" s="18"/>
      <c r="T220" s="18"/>
      <c r="U220" s="18"/>
      <c r="V220" s="18"/>
      <c r="W220" s="18"/>
      <c r="X220" s="18"/>
      <c r="Y220" s="18"/>
      <c r="Z220" s="18"/>
    </row>
    <row r="221" spans="1:26" ht="14.25" customHeight="1">
      <c r="A221" s="17"/>
      <c r="B221" s="17"/>
      <c r="C221" s="69"/>
      <c r="D221" s="158"/>
      <c r="E221" s="69"/>
      <c r="F221" s="69"/>
      <c r="G221" s="69"/>
      <c r="H221" s="69"/>
      <c r="I221" s="69"/>
      <c r="J221" s="69"/>
      <c r="K221" s="69"/>
      <c r="L221" s="69"/>
      <c r="M221" s="18"/>
      <c r="N221" s="18"/>
      <c r="O221" s="18"/>
      <c r="P221" s="18"/>
      <c r="Q221" s="18"/>
      <c r="R221" s="18"/>
      <c r="S221" s="18"/>
      <c r="T221" s="18"/>
      <c r="U221" s="18"/>
      <c r="V221" s="18"/>
      <c r="W221" s="18"/>
      <c r="X221" s="18"/>
      <c r="Y221" s="18"/>
      <c r="Z221" s="18"/>
    </row>
    <row r="222" spans="1:26" ht="14.25" customHeight="1">
      <c r="A222" s="17"/>
      <c r="B222" s="17"/>
      <c r="C222" s="69"/>
      <c r="D222" s="158"/>
      <c r="E222" s="69"/>
      <c r="F222" s="69"/>
      <c r="G222" s="69"/>
      <c r="H222" s="69"/>
      <c r="I222" s="69"/>
      <c r="J222" s="69"/>
      <c r="K222" s="69"/>
      <c r="L222" s="69"/>
      <c r="M222" s="18"/>
      <c r="N222" s="18"/>
      <c r="O222" s="18"/>
      <c r="P222" s="18"/>
      <c r="Q222" s="18"/>
      <c r="R222" s="18"/>
      <c r="S222" s="18"/>
      <c r="T222" s="18"/>
      <c r="U222" s="18"/>
      <c r="V222" s="18"/>
      <c r="W222" s="18"/>
      <c r="X222" s="18"/>
      <c r="Y222" s="18"/>
      <c r="Z222" s="18"/>
    </row>
    <row r="223" spans="1:26" ht="14.25" customHeight="1">
      <c r="A223" s="17"/>
      <c r="B223" s="17"/>
      <c r="C223" s="69"/>
      <c r="D223" s="158"/>
      <c r="E223" s="69"/>
      <c r="F223" s="69"/>
      <c r="G223" s="69"/>
      <c r="H223" s="69"/>
      <c r="I223" s="69"/>
      <c r="J223" s="69"/>
      <c r="K223" s="69"/>
      <c r="L223" s="69"/>
      <c r="M223" s="18"/>
      <c r="N223" s="18"/>
      <c r="O223" s="18"/>
      <c r="P223" s="18"/>
      <c r="Q223" s="18"/>
      <c r="R223" s="18"/>
      <c r="S223" s="18"/>
      <c r="T223" s="18"/>
      <c r="U223" s="18"/>
      <c r="V223" s="18"/>
      <c r="W223" s="18"/>
      <c r="X223" s="18"/>
      <c r="Y223" s="18"/>
      <c r="Z223" s="18"/>
    </row>
    <row r="224" spans="1:26" ht="14.25" customHeight="1">
      <c r="A224" s="17"/>
      <c r="B224" s="17"/>
      <c r="C224" s="69"/>
      <c r="D224" s="158"/>
      <c r="E224" s="69"/>
      <c r="F224" s="69"/>
      <c r="G224" s="69"/>
      <c r="H224" s="69"/>
      <c r="I224" s="69"/>
      <c r="J224" s="69"/>
      <c r="K224" s="69"/>
      <c r="L224" s="69"/>
      <c r="M224" s="18"/>
      <c r="N224" s="18"/>
      <c r="O224" s="18"/>
      <c r="P224" s="18"/>
      <c r="Q224" s="18"/>
      <c r="R224" s="18"/>
      <c r="S224" s="18"/>
      <c r="T224" s="18"/>
      <c r="U224" s="18"/>
      <c r="V224" s="18"/>
      <c r="W224" s="18"/>
      <c r="X224" s="18"/>
      <c r="Y224" s="18"/>
      <c r="Z224" s="18"/>
    </row>
    <row r="225" spans="1:26" ht="14.25" customHeight="1">
      <c r="A225" s="17"/>
      <c r="B225" s="17"/>
      <c r="C225" s="69"/>
      <c r="D225" s="158"/>
      <c r="E225" s="69"/>
      <c r="F225" s="69"/>
      <c r="G225" s="69"/>
      <c r="H225" s="69"/>
      <c r="I225" s="69"/>
      <c r="J225" s="69"/>
      <c r="K225" s="69"/>
      <c r="L225" s="69"/>
      <c r="M225" s="18"/>
      <c r="N225" s="18"/>
      <c r="O225" s="18"/>
      <c r="P225" s="18"/>
      <c r="Q225" s="18"/>
      <c r="R225" s="18"/>
      <c r="S225" s="18"/>
      <c r="T225" s="18"/>
      <c r="U225" s="18"/>
      <c r="V225" s="18"/>
      <c r="W225" s="18"/>
      <c r="X225" s="18"/>
      <c r="Y225" s="18"/>
      <c r="Z225" s="18"/>
    </row>
    <row r="226" spans="1:26" ht="14.25" customHeight="1">
      <c r="A226" s="17"/>
      <c r="B226" s="17"/>
      <c r="C226" s="69"/>
      <c r="D226" s="158"/>
      <c r="E226" s="69"/>
      <c r="F226" s="69"/>
      <c r="G226" s="69"/>
      <c r="H226" s="69"/>
      <c r="I226" s="69"/>
      <c r="J226" s="69"/>
      <c r="K226" s="69"/>
      <c r="L226" s="69"/>
      <c r="M226" s="18"/>
      <c r="N226" s="18"/>
      <c r="O226" s="18"/>
      <c r="P226" s="18"/>
      <c r="Q226" s="18"/>
      <c r="R226" s="18"/>
      <c r="S226" s="18"/>
      <c r="T226" s="18"/>
      <c r="U226" s="18"/>
      <c r="V226" s="18"/>
      <c r="W226" s="18"/>
      <c r="X226" s="18"/>
      <c r="Y226" s="18"/>
      <c r="Z226" s="18"/>
    </row>
    <row r="227" spans="1:26" ht="14.25" customHeight="1">
      <c r="A227" s="17"/>
      <c r="B227" s="17"/>
      <c r="C227" s="69"/>
      <c r="D227" s="158"/>
      <c r="E227" s="69"/>
      <c r="F227" s="69"/>
      <c r="G227" s="69"/>
      <c r="H227" s="69"/>
      <c r="I227" s="69"/>
      <c r="J227" s="69"/>
      <c r="K227" s="69"/>
      <c r="L227" s="69"/>
      <c r="M227" s="18"/>
      <c r="N227" s="18"/>
      <c r="O227" s="18"/>
      <c r="P227" s="18"/>
      <c r="Q227" s="18"/>
      <c r="R227" s="18"/>
      <c r="S227" s="18"/>
      <c r="T227" s="18"/>
      <c r="U227" s="18"/>
      <c r="V227" s="18"/>
      <c r="W227" s="18"/>
      <c r="X227" s="18"/>
      <c r="Y227" s="18"/>
      <c r="Z227" s="18"/>
    </row>
    <row r="228" spans="1:26" ht="14.25" customHeight="1">
      <c r="A228" s="17"/>
      <c r="B228" s="17"/>
      <c r="C228" s="69"/>
      <c r="D228" s="158"/>
      <c r="E228" s="69"/>
      <c r="F228" s="69"/>
      <c r="G228" s="69"/>
      <c r="H228" s="69"/>
      <c r="I228" s="69"/>
      <c r="J228" s="69"/>
      <c r="K228" s="69"/>
      <c r="L228" s="69"/>
      <c r="M228" s="18"/>
      <c r="N228" s="18"/>
      <c r="O228" s="18"/>
      <c r="P228" s="18"/>
      <c r="Q228" s="18"/>
      <c r="R228" s="18"/>
      <c r="S228" s="18"/>
      <c r="T228" s="18"/>
      <c r="U228" s="18"/>
      <c r="V228" s="18"/>
      <c r="W228" s="18"/>
      <c r="X228" s="18"/>
      <c r="Y228" s="18"/>
      <c r="Z228" s="18"/>
    </row>
    <row r="229" spans="1:26" ht="14.25" customHeight="1">
      <c r="A229" s="17"/>
      <c r="B229" s="17"/>
      <c r="C229" s="69"/>
      <c r="D229" s="158"/>
      <c r="E229" s="69"/>
      <c r="F229" s="69"/>
      <c r="G229" s="69"/>
      <c r="H229" s="69"/>
      <c r="I229" s="69"/>
      <c r="J229" s="69"/>
      <c r="K229" s="69"/>
      <c r="L229" s="69"/>
      <c r="M229" s="18"/>
      <c r="N229" s="18"/>
      <c r="O229" s="18"/>
      <c r="P229" s="18"/>
      <c r="Q229" s="18"/>
      <c r="R229" s="18"/>
      <c r="S229" s="18"/>
      <c r="T229" s="18"/>
      <c r="U229" s="18"/>
      <c r="V229" s="18"/>
      <c r="W229" s="18"/>
      <c r="X229" s="18"/>
      <c r="Y229" s="18"/>
      <c r="Z229" s="18"/>
    </row>
    <row r="230" spans="1:26" ht="14.25" customHeight="1">
      <c r="A230" s="17"/>
      <c r="B230" s="17"/>
      <c r="C230" s="69"/>
      <c r="D230" s="158"/>
      <c r="E230" s="69"/>
      <c r="F230" s="69"/>
      <c r="G230" s="69"/>
      <c r="H230" s="69"/>
      <c r="I230" s="69"/>
      <c r="J230" s="69"/>
      <c r="K230" s="69"/>
      <c r="L230" s="69"/>
      <c r="M230" s="18"/>
      <c r="N230" s="18"/>
      <c r="O230" s="18"/>
      <c r="P230" s="18"/>
      <c r="Q230" s="18"/>
      <c r="R230" s="18"/>
      <c r="S230" s="18"/>
      <c r="T230" s="18"/>
      <c r="U230" s="18"/>
      <c r="V230" s="18"/>
      <c r="W230" s="18"/>
      <c r="X230" s="18"/>
      <c r="Y230" s="18"/>
      <c r="Z230" s="18"/>
    </row>
    <row r="231" spans="1:26" ht="14.25" customHeight="1">
      <c r="A231" s="17"/>
      <c r="B231" s="17"/>
      <c r="C231" s="69"/>
      <c r="D231" s="158"/>
      <c r="E231" s="69"/>
      <c r="F231" s="69"/>
      <c r="G231" s="69"/>
      <c r="H231" s="69"/>
      <c r="I231" s="69"/>
      <c r="J231" s="69"/>
      <c r="K231" s="69"/>
      <c r="L231" s="69"/>
      <c r="M231" s="18"/>
      <c r="N231" s="18"/>
      <c r="O231" s="18"/>
      <c r="P231" s="18"/>
      <c r="Q231" s="18"/>
      <c r="R231" s="18"/>
      <c r="S231" s="18"/>
      <c r="T231" s="18"/>
      <c r="U231" s="18"/>
      <c r="V231" s="18"/>
      <c r="W231" s="18"/>
      <c r="X231" s="18"/>
      <c r="Y231" s="18"/>
      <c r="Z231" s="18"/>
    </row>
    <row r="232" spans="1:26" ht="14.25" customHeight="1">
      <c r="A232" s="17"/>
      <c r="B232" s="17"/>
      <c r="C232" s="69"/>
      <c r="D232" s="158"/>
      <c r="E232" s="69"/>
      <c r="F232" s="69"/>
      <c r="G232" s="69"/>
      <c r="H232" s="69"/>
      <c r="I232" s="69"/>
      <c r="J232" s="69"/>
      <c r="K232" s="69"/>
      <c r="L232" s="69"/>
      <c r="M232" s="18"/>
      <c r="N232" s="18"/>
      <c r="O232" s="18"/>
      <c r="P232" s="18"/>
      <c r="Q232" s="18"/>
      <c r="R232" s="18"/>
      <c r="S232" s="18"/>
      <c r="T232" s="18"/>
      <c r="U232" s="18"/>
      <c r="V232" s="18"/>
      <c r="W232" s="18"/>
      <c r="X232" s="18"/>
      <c r="Y232" s="18"/>
      <c r="Z232" s="18"/>
    </row>
    <row r="233" spans="1:26" ht="14.25" customHeight="1">
      <c r="A233" s="17"/>
      <c r="B233" s="17"/>
      <c r="C233" s="69"/>
      <c r="D233" s="158"/>
      <c r="E233" s="69"/>
      <c r="F233" s="69"/>
      <c r="G233" s="69"/>
      <c r="H233" s="69"/>
      <c r="I233" s="69"/>
      <c r="J233" s="69"/>
      <c r="K233" s="69"/>
      <c r="L233" s="69"/>
      <c r="M233" s="18"/>
      <c r="N233" s="18"/>
      <c r="O233" s="18"/>
      <c r="P233" s="18"/>
      <c r="Q233" s="18"/>
      <c r="R233" s="18"/>
      <c r="S233" s="18"/>
      <c r="T233" s="18"/>
      <c r="U233" s="18"/>
      <c r="V233" s="18"/>
      <c r="W233" s="18"/>
      <c r="X233" s="18"/>
      <c r="Y233" s="18"/>
      <c r="Z233" s="18"/>
    </row>
    <row r="234" spans="1:26" ht="14.25" customHeight="1">
      <c r="A234" s="17"/>
      <c r="B234" s="17"/>
      <c r="C234" s="69"/>
      <c r="D234" s="158"/>
      <c r="E234" s="69"/>
      <c r="F234" s="69"/>
      <c r="G234" s="69"/>
      <c r="H234" s="69"/>
      <c r="I234" s="69"/>
      <c r="J234" s="69"/>
      <c r="K234" s="69"/>
      <c r="L234" s="69"/>
      <c r="M234" s="18"/>
      <c r="N234" s="18"/>
      <c r="O234" s="18"/>
      <c r="P234" s="18"/>
      <c r="Q234" s="18"/>
      <c r="R234" s="18"/>
      <c r="S234" s="18"/>
      <c r="T234" s="18"/>
      <c r="U234" s="18"/>
      <c r="V234" s="18"/>
      <c r="W234" s="18"/>
      <c r="X234" s="18"/>
      <c r="Y234" s="18"/>
      <c r="Z234" s="18"/>
    </row>
    <row r="235" spans="1:26" ht="14.25" customHeight="1">
      <c r="A235" s="17"/>
      <c r="B235" s="17"/>
      <c r="C235" s="69"/>
      <c r="D235" s="158"/>
      <c r="E235" s="69"/>
      <c r="F235" s="69"/>
      <c r="G235" s="69"/>
      <c r="H235" s="69"/>
      <c r="I235" s="69"/>
      <c r="J235" s="69"/>
      <c r="K235" s="69"/>
      <c r="L235" s="69"/>
      <c r="M235" s="18"/>
      <c r="N235" s="18"/>
      <c r="O235" s="18"/>
      <c r="P235" s="18"/>
      <c r="Q235" s="18"/>
      <c r="R235" s="18"/>
      <c r="S235" s="18"/>
      <c r="T235" s="18"/>
      <c r="U235" s="18"/>
      <c r="V235" s="18"/>
      <c r="W235" s="18"/>
      <c r="X235" s="18"/>
      <c r="Y235" s="18"/>
      <c r="Z235" s="18"/>
    </row>
    <row r="236" spans="1:26" ht="14.25" customHeight="1">
      <c r="A236" s="17"/>
      <c r="B236" s="17"/>
      <c r="C236" s="69"/>
      <c r="D236" s="158"/>
      <c r="E236" s="69"/>
      <c r="F236" s="69"/>
      <c r="G236" s="69"/>
      <c r="H236" s="69"/>
      <c r="I236" s="69"/>
      <c r="J236" s="69"/>
      <c r="K236" s="69"/>
      <c r="L236" s="69"/>
      <c r="M236" s="18"/>
      <c r="N236" s="18"/>
      <c r="O236" s="18"/>
      <c r="P236" s="18"/>
      <c r="Q236" s="18"/>
      <c r="R236" s="18"/>
      <c r="S236" s="18"/>
      <c r="T236" s="18"/>
      <c r="U236" s="18"/>
      <c r="V236" s="18"/>
      <c r="W236" s="18"/>
      <c r="X236" s="18"/>
      <c r="Y236" s="18"/>
      <c r="Z236" s="18"/>
    </row>
    <row r="237" spans="1:26" ht="14.25" customHeight="1">
      <c r="A237" s="17"/>
      <c r="B237" s="17"/>
      <c r="C237" s="69"/>
      <c r="D237" s="158"/>
      <c r="E237" s="69"/>
      <c r="F237" s="69"/>
      <c r="G237" s="69"/>
      <c r="H237" s="69"/>
      <c r="I237" s="69"/>
      <c r="J237" s="69"/>
      <c r="K237" s="69"/>
      <c r="L237" s="69"/>
      <c r="M237" s="18"/>
      <c r="N237" s="18"/>
      <c r="O237" s="18"/>
      <c r="P237" s="18"/>
      <c r="Q237" s="18"/>
      <c r="R237" s="18"/>
      <c r="S237" s="18"/>
      <c r="T237" s="18"/>
      <c r="U237" s="18"/>
      <c r="V237" s="18"/>
      <c r="W237" s="18"/>
      <c r="X237" s="18"/>
      <c r="Y237" s="18"/>
      <c r="Z237" s="18"/>
    </row>
    <row r="238" spans="1:26" ht="14.25" customHeight="1">
      <c r="A238" s="17"/>
      <c r="B238" s="17"/>
      <c r="C238" s="69"/>
      <c r="D238" s="158"/>
      <c r="E238" s="69"/>
      <c r="F238" s="69"/>
      <c r="G238" s="69"/>
      <c r="H238" s="69"/>
      <c r="I238" s="69"/>
      <c r="J238" s="69"/>
      <c r="K238" s="69"/>
      <c r="L238" s="69"/>
      <c r="M238" s="18"/>
      <c r="N238" s="18"/>
      <c r="O238" s="18"/>
      <c r="P238" s="18"/>
      <c r="Q238" s="18"/>
      <c r="R238" s="18"/>
      <c r="S238" s="18"/>
      <c r="T238" s="18"/>
      <c r="U238" s="18"/>
      <c r="V238" s="18"/>
      <c r="W238" s="18"/>
      <c r="X238" s="18"/>
      <c r="Y238" s="18"/>
      <c r="Z238" s="18"/>
    </row>
    <row r="239" spans="1:26" ht="14.25" customHeight="1">
      <c r="A239" s="17"/>
      <c r="B239" s="17"/>
      <c r="C239" s="69"/>
      <c r="D239" s="158"/>
      <c r="E239" s="69"/>
      <c r="F239" s="69"/>
      <c r="G239" s="69"/>
      <c r="H239" s="69"/>
      <c r="I239" s="69"/>
      <c r="J239" s="69"/>
      <c r="K239" s="69"/>
      <c r="L239" s="69"/>
      <c r="M239" s="18"/>
      <c r="N239" s="18"/>
      <c r="O239" s="18"/>
      <c r="P239" s="18"/>
      <c r="Q239" s="18"/>
      <c r="R239" s="18"/>
      <c r="S239" s="18"/>
      <c r="T239" s="18"/>
      <c r="U239" s="18"/>
      <c r="V239" s="18"/>
      <c r="W239" s="18"/>
      <c r="X239" s="18"/>
      <c r="Y239" s="18"/>
      <c r="Z239" s="18"/>
    </row>
    <row r="240" spans="1:26" ht="14.25" customHeight="1">
      <c r="A240" s="17"/>
      <c r="B240" s="17"/>
      <c r="C240" s="69"/>
      <c r="D240" s="158"/>
      <c r="E240" s="69"/>
      <c r="F240" s="69"/>
      <c r="G240" s="69"/>
      <c r="H240" s="69"/>
      <c r="I240" s="69"/>
      <c r="J240" s="69"/>
      <c r="K240" s="69"/>
      <c r="L240" s="69"/>
      <c r="M240" s="18"/>
      <c r="N240" s="18"/>
      <c r="O240" s="18"/>
      <c r="P240" s="18"/>
      <c r="Q240" s="18"/>
      <c r="R240" s="18"/>
      <c r="S240" s="18"/>
      <c r="T240" s="18"/>
      <c r="U240" s="18"/>
      <c r="V240" s="18"/>
      <c r="W240" s="18"/>
      <c r="X240" s="18"/>
      <c r="Y240" s="18"/>
      <c r="Z240" s="18"/>
    </row>
    <row r="241" spans="1:26" ht="14.25" customHeight="1">
      <c r="A241" s="17"/>
      <c r="B241" s="17"/>
      <c r="C241" s="69"/>
      <c r="D241" s="158"/>
      <c r="E241" s="69"/>
      <c r="F241" s="69"/>
      <c r="G241" s="69"/>
      <c r="H241" s="69"/>
      <c r="I241" s="69"/>
      <c r="J241" s="69"/>
      <c r="K241" s="69"/>
      <c r="L241" s="69"/>
      <c r="M241" s="18"/>
      <c r="N241" s="18"/>
      <c r="O241" s="18"/>
      <c r="P241" s="18"/>
      <c r="Q241" s="18"/>
      <c r="R241" s="18"/>
      <c r="S241" s="18"/>
      <c r="T241" s="18"/>
      <c r="U241" s="18"/>
      <c r="V241" s="18"/>
      <c r="W241" s="18"/>
      <c r="X241" s="18"/>
      <c r="Y241" s="18"/>
      <c r="Z241" s="18"/>
    </row>
    <row r="242" spans="1:26" ht="14.25" customHeight="1">
      <c r="A242" s="17"/>
      <c r="B242" s="17"/>
      <c r="C242" s="69"/>
      <c r="D242" s="158"/>
      <c r="E242" s="69"/>
      <c r="F242" s="69"/>
      <c r="G242" s="69"/>
      <c r="H242" s="69"/>
      <c r="I242" s="69"/>
      <c r="J242" s="69"/>
      <c r="K242" s="69"/>
      <c r="L242" s="69"/>
      <c r="M242" s="18"/>
      <c r="N242" s="18"/>
      <c r="O242" s="18"/>
      <c r="P242" s="18"/>
      <c r="Q242" s="18"/>
      <c r="R242" s="18"/>
      <c r="S242" s="18"/>
      <c r="T242" s="18"/>
      <c r="U242" s="18"/>
      <c r="V242" s="18"/>
      <c r="W242" s="18"/>
      <c r="X242" s="18"/>
      <c r="Y242" s="18"/>
      <c r="Z242" s="18"/>
    </row>
    <row r="243" spans="1:26" ht="14.25" customHeight="1">
      <c r="A243" s="17"/>
      <c r="B243" s="17"/>
      <c r="C243" s="69"/>
      <c r="D243" s="158"/>
      <c r="E243" s="69"/>
      <c r="F243" s="69"/>
      <c r="G243" s="69"/>
      <c r="H243" s="69"/>
      <c r="I243" s="69"/>
      <c r="J243" s="69"/>
      <c r="K243" s="69"/>
      <c r="L243" s="69"/>
      <c r="M243" s="18"/>
      <c r="N243" s="18"/>
      <c r="O243" s="18"/>
      <c r="P243" s="18"/>
      <c r="Q243" s="18"/>
      <c r="R243" s="18"/>
      <c r="S243" s="18"/>
      <c r="T243" s="18"/>
      <c r="U243" s="18"/>
      <c r="V243" s="18"/>
      <c r="W243" s="18"/>
      <c r="X243" s="18"/>
      <c r="Y243" s="18"/>
      <c r="Z243" s="18"/>
    </row>
    <row r="244" spans="1:26" ht="14.25" customHeight="1">
      <c r="A244" s="17"/>
      <c r="B244" s="17"/>
      <c r="C244" s="69"/>
      <c r="D244" s="158"/>
      <c r="E244" s="69"/>
      <c r="F244" s="69"/>
      <c r="G244" s="69"/>
      <c r="H244" s="69"/>
      <c r="I244" s="69"/>
      <c r="J244" s="69"/>
      <c r="K244" s="69"/>
      <c r="L244" s="69"/>
      <c r="M244" s="18"/>
      <c r="N244" s="18"/>
      <c r="O244" s="18"/>
      <c r="P244" s="18"/>
      <c r="Q244" s="18"/>
      <c r="R244" s="18"/>
      <c r="S244" s="18"/>
      <c r="T244" s="18"/>
      <c r="U244" s="18"/>
      <c r="V244" s="18"/>
      <c r="W244" s="18"/>
      <c r="X244" s="18"/>
      <c r="Y244" s="18"/>
      <c r="Z244" s="18"/>
    </row>
    <row r="245" spans="1:26" ht="14.25" customHeight="1">
      <c r="A245" s="17"/>
      <c r="B245" s="17"/>
      <c r="C245" s="69"/>
      <c r="D245" s="158"/>
      <c r="E245" s="69"/>
      <c r="F245" s="69"/>
      <c r="G245" s="69"/>
      <c r="H245" s="69"/>
      <c r="I245" s="69"/>
      <c r="J245" s="69"/>
      <c r="K245" s="69"/>
      <c r="L245" s="69"/>
      <c r="M245" s="18"/>
      <c r="N245" s="18"/>
      <c r="O245" s="18"/>
      <c r="P245" s="18"/>
      <c r="Q245" s="18"/>
      <c r="R245" s="18"/>
      <c r="S245" s="18"/>
      <c r="T245" s="18"/>
      <c r="U245" s="18"/>
      <c r="V245" s="18"/>
      <c r="W245" s="18"/>
      <c r="X245" s="18"/>
      <c r="Y245" s="18"/>
      <c r="Z245" s="18"/>
    </row>
    <row r="246" spans="1:26" ht="14.25" customHeight="1">
      <c r="A246" s="17"/>
      <c r="B246" s="17"/>
      <c r="C246" s="69"/>
      <c r="D246" s="158"/>
      <c r="E246" s="69"/>
      <c r="F246" s="69"/>
      <c r="G246" s="69"/>
      <c r="H246" s="69"/>
      <c r="I246" s="69"/>
      <c r="J246" s="69"/>
      <c r="K246" s="69"/>
      <c r="L246" s="69"/>
      <c r="M246" s="18"/>
      <c r="N246" s="18"/>
      <c r="O246" s="18"/>
      <c r="P246" s="18"/>
      <c r="Q246" s="18"/>
      <c r="R246" s="18"/>
      <c r="S246" s="18"/>
      <c r="T246" s="18"/>
      <c r="U246" s="18"/>
      <c r="V246" s="18"/>
      <c r="W246" s="18"/>
      <c r="X246" s="18"/>
      <c r="Y246" s="18"/>
      <c r="Z246" s="18"/>
    </row>
    <row r="247" spans="1:26" ht="14.25" customHeight="1">
      <c r="A247" s="17"/>
      <c r="B247" s="17"/>
      <c r="C247" s="69"/>
      <c r="D247" s="158"/>
      <c r="E247" s="69"/>
      <c r="F247" s="69"/>
      <c r="G247" s="69"/>
      <c r="H247" s="69"/>
      <c r="I247" s="69"/>
      <c r="J247" s="69"/>
      <c r="K247" s="69"/>
      <c r="L247" s="69"/>
      <c r="M247" s="18"/>
      <c r="N247" s="18"/>
      <c r="O247" s="18"/>
      <c r="P247" s="18"/>
      <c r="Q247" s="18"/>
      <c r="R247" s="18"/>
      <c r="S247" s="18"/>
      <c r="T247" s="18"/>
      <c r="U247" s="18"/>
      <c r="V247" s="18"/>
      <c r="W247" s="18"/>
      <c r="X247" s="18"/>
      <c r="Y247" s="18"/>
      <c r="Z247" s="18"/>
    </row>
    <row r="248" spans="1:26" ht="14.25" customHeight="1">
      <c r="A248" s="17"/>
      <c r="B248" s="17"/>
      <c r="C248" s="69"/>
      <c r="D248" s="158"/>
      <c r="E248" s="69"/>
      <c r="F248" s="69"/>
      <c r="G248" s="69"/>
      <c r="H248" s="69"/>
      <c r="I248" s="69"/>
      <c r="J248" s="69"/>
      <c r="K248" s="69"/>
      <c r="L248" s="69"/>
      <c r="M248" s="18"/>
      <c r="N248" s="18"/>
      <c r="O248" s="18"/>
      <c r="P248" s="18"/>
      <c r="Q248" s="18"/>
      <c r="R248" s="18"/>
      <c r="S248" s="18"/>
      <c r="T248" s="18"/>
      <c r="U248" s="18"/>
      <c r="V248" s="18"/>
      <c r="W248" s="18"/>
      <c r="X248" s="18"/>
      <c r="Y248" s="18"/>
      <c r="Z248" s="18"/>
    </row>
    <row r="249" spans="1:26" ht="14.25" customHeight="1">
      <c r="A249" s="17"/>
      <c r="B249" s="17"/>
      <c r="C249" s="69"/>
      <c r="D249" s="158"/>
      <c r="E249" s="69"/>
      <c r="F249" s="69"/>
      <c r="G249" s="69"/>
      <c r="H249" s="69"/>
      <c r="I249" s="69"/>
      <c r="J249" s="69"/>
      <c r="K249" s="69"/>
      <c r="L249" s="69"/>
      <c r="M249" s="18"/>
      <c r="N249" s="18"/>
      <c r="O249" s="18"/>
      <c r="P249" s="18"/>
      <c r="Q249" s="18"/>
      <c r="R249" s="18"/>
      <c r="S249" s="18"/>
      <c r="T249" s="18"/>
      <c r="U249" s="18"/>
      <c r="V249" s="18"/>
      <c r="W249" s="18"/>
      <c r="X249" s="18"/>
      <c r="Y249" s="18"/>
      <c r="Z249" s="18"/>
    </row>
    <row r="250" spans="1:26" ht="14.25" customHeight="1">
      <c r="A250" s="17"/>
      <c r="B250" s="17"/>
      <c r="C250" s="69"/>
      <c r="D250" s="158"/>
      <c r="E250" s="69"/>
      <c r="F250" s="69"/>
      <c r="G250" s="69"/>
      <c r="H250" s="69"/>
      <c r="I250" s="69"/>
      <c r="J250" s="69"/>
      <c r="K250" s="69"/>
      <c r="L250" s="69"/>
      <c r="M250" s="18"/>
      <c r="N250" s="18"/>
      <c r="O250" s="18"/>
      <c r="P250" s="18"/>
      <c r="Q250" s="18"/>
      <c r="R250" s="18"/>
      <c r="S250" s="18"/>
      <c r="T250" s="18"/>
      <c r="U250" s="18"/>
      <c r="V250" s="18"/>
      <c r="W250" s="18"/>
      <c r="X250" s="18"/>
      <c r="Y250" s="18"/>
      <c r="Z250" s="18"/>
    </row>
    <row r="251" spans="1:26" ht="14.25" customHeight="1">
      <c r="A251" s="17"/>
      <c r="B251" s="17"/>
      <c r="C251" s="69"/>
      <c r="D251" s="158"/>
      <c r="E251" s="69"/>
      <c r="F251" s="69"/>
      <c r="G251" s="69"/>
      <c r="H251" s="69"/>
      <c r="I251" s="69"/>
      <c r="J251" s="69"/>
      <c r="K251" s="69"/>
      <c r="L251" s="69"/>
      <c r="M251" s="18"/>
      <c r="N251" s="18"/>
      <c r="O251" s="18"/>
      <c r="P251" s="18"/>
      <c r="Q251" s="18"/>
      <c r="R251" s="18"/>
      <c r="S251" s="18"/>
      <c r="T251" s="18"/>
      <c r="U251" s="18"/>
      <c r="V251" s="18"/>
      <c r="W251" s="18"/>
      <c r="X251" s="18"/>
      <c r="Y251" s="18"/>
      <c r="Z251" s="18"/>
    </row>
    <row r="252" spans="1:26" ht="14.25" customHeight="1">
      <c r="A252" s="17"/>
      <c r="B252" s="17"/>
      <c r="C252" s="69"/>
      <c r="D252" s="158"/>
      <c r="E252" s="69"/>
      <c r="F252" s="69"/>
      <c r="G252" s="69"/>
      <c r="H252" s="69"/>
      <c r="I252" s="69"/>
      <c r="J252" s="69"/>
      <c r="K252" s="69"/>
      <c r="L252" s="69"/>
      <c r="M252" s="18"/>
      <c r="N252" s="18"/>
      <c r="O252" s="18"/>
      <c r="P252" s="18"/>
      <c r="Q252" s="18"/>
      <c r="R252" s="18"/>
      <c r="S252" s="18"/>
      <c r="T252" s="18"/>
      <c r="U252" s="18"/>
      <c r="V252" s="18"/>
      <c r="W252" s="18"/>
      <c r="X252" s="18"/>
      <c r="Y252" s="18"/>
      <c r="Z252" s="18"/>
    </row>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M7:N7"/>
    <mergeCell ref="I46:L46"/>
    <mergeCell ref="D47:G47"/>
    <mergeCell ref="I47:L47"/>
    <mergeCell ref="D52:G52"/>
    <mergeCell ref="I52:L52"/>
    <mergeCell ref="H7:H8"/>
    <mergeCell ref="I7:I8"/>
    <mergeCell ref="J7:L7"/>
    <mergeCell ref="A4:L4"/>
    <mergeCell ref="A5:L5"/>
    <mergeCell ref="A7:A8"/>
    <mergeCell ref="B7:B8"/>
    <mergeCell ref="C7:C8"/>
    <mergeCell ref="D7:D8"/>
    <mergeCell ref="E7:E8"/>
    <mergeCell ref="F7:F8"/>
    <mergeCell ref="G7:G8"/>
    <mergeCell ref="A1:C1"/>
    <mergeCell ref="I1:L1"/>
    <mergeCell ref="A2:C2"/>
    <mergeCell ref="J2:L2"/>
    <mergeCell ref="A3:M3"/>
  </mergeCells>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V989"/>
  <sheetViews>
    <sheetView topLeftCell="A5" zoomScale="60" zoomScaleNormal="60" workbookViewId="0">
      <selection activeCell="L12" sqref="L12"/>
    </sheetView>
  </sheetViews>
  <sheetFormatPr defaultColWidth="14.42578125" defaultRowHeight="15" customHeight="1"/>
  <cols>
    <col min="1" max="1" width="5.85546875" customWidth="1"/>
    <col min="2" max="2" width="54.140625" customWidth="1"/>
    <col min="3" max="3" width="32.85546875" customWidth="1"/>
    <col min="4" max="4" width="9.7109375" customWidth="1"/>
    <col min="5" max="5" width="11.7109375" customWidth="1"/>
    <col min="6" max="6" width="7.140625" customWidth="1"/>
    <col min="7" max="7" width="12.85546875" customWidth="1"/>
    <col min="8" max="8" width="28.42578125" customWidth="1"/>
    <col min="9" max="9" width="32.85546875" customWidth="1"/>
    <col min="10" max="10" width="12.5703125" customWidth="1"/>
    <col min="11" max="11" width="8.7109375" customWidth="1"/>
    <col min="12" max="12" width="13.28515625" customWidth="1"/>
    <col min="13" max="22" width="8.7109375" customWidth="1"/>
  </cols>
  <sheetData>
    <row r="1" spans="1:22" ht="15.75">
      <c r="A1" s="26"/>
      <c r="B1" s="26"/>
      <c r="C1" s="242"/>
      <c r="D1" s="26"/>
      <c r="E1" s="25"/>
      <c r="F1" s="26"/>
      <c r="G1" s="26"/>
      <c r="H1" s="26"/>
      <c r="I1" s="26"/>
      <c r="J1" s="26"/>
      <c r="K1" s="7"/>
      <c r="L1" s="7"/>
      <c r="M1" s="7"/>
      <c r="N1" s="7"/>
      <c r="O1" s="7"/>
      <c r="P1" s="7"/>
      <c r="Q1" s="7"/>
      <c r="R1" s="7"/>
      <c r="S1" s="7"/>
      <c r="T1" s="7"/>
      <c r="U1" s="7"/>
      <c r="V1" s="7"/>
    </row>
    <row r="2" spans="1:22" ht="15.75">
      <c r="A2" s="26"/>
      <c r="B2" s="26"/>
      <c r="C2" s="242"/>
      <c r="D2" s="26"/>
      <c r="E2" s="25"/>
      <c r="F2" s="26"/>
      <c r="G2" s="26"/>
      <c r="H2" s="26"/>
      <c r="I2" s="26"/>
      <c r="J2" s="26"/>
      <c r="K2" s="7"/>
      <c r="L2" s="7"/>
      <c r="M2" s="7"/>
      <c r="N2" s="7"/>
      <c r="O2" s="7"/>
      <c r="P2" s="7"/>
      <c r="Q2" s="7"/>
      <c r="R2" s="7"/>
      <c r="S2" s="7"/>
      <c r="T2" s="7"/>
      <c r="U2" s="7"/>
      <c r="V2" s="7"/>
    </row>
    <row r="3" spans="1:22" ht="15.75">
      <c r="A3" s="26"/>
      <c r="B3" s="26"/>
      <c r="C3" s="242"/>
      <c r="D3" s="26"/>
      <c r="E3" s="25"/>
      <c r="F3" s="26"/>
      <c r="G3" s="26"/>
      <c r="H3" s="26"/>
      <c r="I3" s="26"/>
      <c r="J3" s="26" t="s">
        <v>3</v>
      </c>
      <c r="K3" s="7"/>
      <c r="L3" s="7"/>
      <c r="M3" s="7"/>
      <c r="N3" s="7"/>
      <c r="O3" s="7"/>
      <c r="P3" s="7"/>
      <c r="Q3" s="7"/>
      <c r="R3" s="7"/>
      <c r="S3" s="7"/>
      <c r="T3" s="7"/>
      <c r="U3" s="7"/>
      <c r="V3" s="7"/>
    </row>
    <row r="4" spans="1:22" ht="21.75" customHeight="1">
      <c r="A4" s="580" t="s">
        <v>341</v>
      </c>
      <c r="B4" s="543"/>
      <c r="C4" s="556" t="s">
        <v>342</v>
      </c>
      <c r="D4" s="543"/>
      <c r="E4" s="543"/>
      <c r="F4" s="543"/>
      <c r="G4" s="543"/>
      <c r="H4" s="543"/>
      <c r="I4" s="543"/>
      <c r="J4" s="243" t="s">
        <v>222</v>
      </c>
      <c r="K4" s="7"/>
      <c r="L4" s="7"/>
      <c r="M4" s="7"/>
      <c r="N4" s="7"/>
      <c r="O4" s="7"/>
      <c r="P4" s="7"/>
      <c r="Q4" s="7"/>
      <c r="R4" s="7"/>
      <c r="S4" s="7"/>
      <c r="T4" s="7"/>
      <c r="U4" s="7"/>
      <c r="V4" s="7"/>
    </row>
    <row r="5" spans="1:22" ht="21.75" customHeight="1">
      <c r="A5" s="581" t="s">
        <v>1</v>
      </c>
      <c r="B5" s="543"/>
      <c r="C5" s="543"/>
      <c r="D5" s="543"/>
      <c r="E5" s="543"/>
      <c r="F5" s="543"/>
      <c r="G5" s="543"/>
      <c r="H5" s="543"/>
      <c r="I5" s="543"/>
      <c r="J5" s="244"/>
      <c r="K5" s="7"/>
      <c r="L5" s="7"/>
      <c r="M5" s="7"/>
      <c r="N5" s="7"/>
      <c r="O5" s="7"/>
      <c r="P5" s="7"/>
      <c r="Q5" s="7"/>
      <c r="R5" s="7"/>
      <c r="S5" s="7"/>
      <c r="T5" s="7"/>
      <c r="U5" s="7"/>
      <c r="V5" s="7"/>
    </row>
    <row r="6" spans="1:22" ht="15.75">
      <c r="A6" s="244"/>
      <c r="B6" s="244"/>
      <c r="C6" s="244"/>
      <c r="D6" s="244"/>
      <c r="E6" s="244"/>
      <c r="F6" s="244"/>
      <c r="G6" s="244"/>
      <c r="H6" s="244"/>
      <c r="I6" s="244"/>
      <c r="J6" s="244"/>
      <c r="K6" s="7"/>
      <c r="L6" s="7"/>
      <c r="M6" s="7"/>
      <c r="N6" s="7"/>
      <c r="O6" s="7"/>
      <c r="P6" s="7"/>
      <c r="Q6" s="7"/>
      <c r="R6" s="7"/>
      <c r="S6" s="7"/>
      <c r="T6" s="7"/>
      <c r="U6" s="7"/>
      <c r="V6" s="7"/>
    </row>
    <row r="7" spans="1:22" ht="63">
      <c r="A7" s="245" t="s">
        <v>4</v>
      </c>
      <c r="B7" s="246" t="s">
        <v>343</v>
      </c>
      <c r="C7" s="246" t="s">
        <v>344</v>
      </c>
      <c r="D7" s="246" t="s">
        <v>345</v>
      </c>
      <c r="E7" s="246" t="s">
        <v>346</v>
      </c>
      <c r="F7" s="246" t="s">
        <v>347</v>
      </c>
      <c r="G7" s="246" t="s">
        <v>348</v>
      </c>
      <c r="H7" s="246" t="s">
        <v>349</v>
      </c>
      <c r="I7" s="246" t="s">
        <v>350</v>
      </c>
      <c r="J7" s="246" t="s">
        <v>351</v>
      </c>
      <c r="K7" s="7"/>
      <c r="L7" s="7"/>
      <c r="M7" s="7"/>
      <c r="N7" s="7"/>
      <c r="O7" s="7"/>
      <c r="P7" s="7"/>
      <c r="Q7" s="7"/>
      <c r="R7" s="7"/>
      <c r="S7" s="7"/>
      <c r="T7" s="7"/>
      <c r="U7" s="7"/>
      <c r="V7" s="7"/>
    </row>
    <row r="8" spans="1:22" ht="15.75">
      <c r="A8" s="247" t="s">
        <v>46</v>
      </c>
      <c r="B8" s="248" t="s">
        <v>47</v>
      </c>
      <c r="C8" s="248" t="s">
        <v>48</v>
      </c>
      <c r="D8" s="248" t="s">
        <v>49</v>
      </c>
      <c r="E8" s="248" t="s">
        <v>50</v>
      </c>
      <c r="F8" s="248" t="s">
        <v>51</v>
      </c>
      <c r="G8" s="248" t="s">
        <v>52</v>
      </c>
      <c r="H8" s="248" t="s">
        <v>53</v>
      </c>
      <c r="I8" s="248" t="s">
        <v>54</v>
      </c>
      <c r="J8" s="248" t="s">
        <v>55</v>
      </c>
      <c r="K8" s="249"/>
      <c r="L8" s="249"/>
      <c r="M8" s="249"/>
      <c r="N8" s="249"/>
      <c r="O8" s="249"/>
      <c r="P8" s="249"/>
      <c r="Q8" s="249"/>
      <c r="R8" s="249"/>
      <c r="S8" s="249"/>
      <c r="T8" s="249"/>
      <c r="U8" s="249"/>
      <c r="V8" s="249"/>
    </row>
    <row r="9" spans="1:22" ht="15.75">
      <c r="A9" s="250">
        <v>1</v>
      </c>
      <c r="B9" s="251" t="s">
        <v>352</v>
      </c>
      <c r="C9" s="251" t="s">
        <v>353</v>
      </c>
      <c r="D9" s="252" t="s">
        <v>330</v>
      </c>
      <c r="E9" s="253" t="s">
        <v>354</v>
      </c>
      <c r="F9" s="252">
        <v>4</v>
      </c>
      <c r="G9" s="251" t="s">
        <v>337</v>
      </c>
      <c r="H9" s="251" t="s">
        <v>355</v>
      </c>
      <c r="I9" s="251" t="s">
        <v>356</v>
      </c>
      <c r="J9" s="254">
        <v>45458</v>
      </c>
      <c r="K9" s="7"/>
      <c r="L9" s="7"/>
      <c r="M9" s="7"/>
      <c r="N9" s="7"/>
      <c r="O9" s="7"/>
      <c r="P9" s="7"/>
      <c r="Q9" s="7"/>
      <c r="R9" s="7"/>
      <c r="S9" s="7"/>
      <c r="T9" s="7"/>
      <c r="U9" s="7"/>
      <c r="V9" s="7"/>
    </row>
    <row r="10" spans="1:22" ht="31.5">
      <c r="A10" s="250">
        <v>2</v>
      </c>
      <c r="B10" s="251" t="s">
        <v>357</v>
      </c>
      <c r="C10" s="251" t="s">
        <v>160</v>
      </c>
      <c r="D10" s="252" t="s">
        <v>330</v>
      </c>
      <c r="E10" s="251" t="s">
        <v>358</v>
      </c>
      <c r="F10" s="252">
        <v>3</v>
      </c>
      <c r="G10" s="251" t="s">
        <v>359</v>
      </c>
      <c r="H10" s="251" t="s">
        <v>360</v>
      </c>
      <c r="I10" s="251" t="s">
        <v>361</v>
      </c>
      <c r="J10" s="255" t="s">
        <v>362</v>
      </c>
      <c r="K10" s="256"/>
      <c r="L10" s="7"/>
      <c r="M10" s="7"/>
      <c r="N10" s="7"/>
      <c r="O10" s="7"/>
      <c r="P10" s="7"/>
      <c r="Q10" s="7"/>
      <c r="R10" s="7"/>
      <c r="S10" s="7"/>
      <c r="T10" s="7"/>
      <c r="U10" s="7"/>
      <c r="V10" s="7"/>
    </row>
    <row r="11" spans="1:22" ht="15.75">
      <c r="A11" s="250">
        <v>3</v>
      </c>
      <c r="B11" s="251" t="s">
        <v>363</v>
      </c>
      <c r="C11" s="257" t="s">
        <v>159</v>
      </c>
      <c r="D11" s="252" t="s">
        <v>330</v>
      </c>
      <c r="E11" s="251" t="s">
        <v>364</v>
      </c>
      <c r="F11" s="252">
        <v>4</v>
      </c>
      <c r="G11" s="251" t="s">
        <v>359</v>
      </c>
      <c r="H11" s="251" t="s">
        <v>161</v>
      </c>
      <c r="I11" s="251" t="s">
        <v>365</v>
      </c>
      <c r="J11" s="258" t="s">
        <v>366</v>
      </c>
      <c r="K11" s="7"/>
      <c r="L11" s="7"/>
      <c r="M11" s="7"/>
      <c r="N11" s="7"/>
      <c r="O11" s="7"/>
      <c r="P11" s="7"/>
      <c r="Q11" s="7"/>
      <c r="R11" s="7"/>
      <c r="S11" s="7"/>
      <c r="T11" s="7"/>
      <c r="U11" s="7"/>
      <c r="V11" s="7"/>
    </row>
    <row r="12" spans="1:22" ht="31.5">
      <c r="A12" s="250">
        <v>4</v>
      </c>
      <c r="B12" s="251" t="s">
        <v>367</v>
      </c>
      <c r="C12" s="259" t="s">
        <v>155</v>
      </c>
      <c r="D12" s="252" t="s">
        <v>330</v>
      </c>
      <c r="E12" s="260" t="s">
        <v>368</v>
      </c>
      <c r="F12" s="252">
        <v>4</v>
      </c>
      <c r="G12" s="251" t="s">
        <v>338</v>
      </c>
      <c r="H12" s="251" t="s">
        <v>369</v>
      </c>
      <c r="I12" s="251"/>
      <c r="J12" s="258" t="s">
        <v>366</v>
      </c>
      <c r="K12" s="7"/>
      <c r="L12" s="261"/>
      <c r="M12" s="7"/>
      <c r="N12" s="7"/>
      <c r="O12" s="7"/>
      <c r="P12" s="7"/>
      <c r="Q12" s="7"/>
      <c r="R12" s="7"/>
      <c r="S12" s="7"/>
      <c r="T12" s="7"/>
      <c r="U12" s="7"/>
      <c r="V12" s="7"/>
    </row>
    <row r="13" spans="1:22" ht="15.75">
      <c r="A13" s="250">
        <v>5</v>
      </c>
      <c r="B13" s="251" t="s">
        <v>370</v>
      </c>
      <c r="C13" s="257" t="s">
        <v>150</v>
      </c>
      <c r="D13" s="252" t="s">
        <v>330</v>
      </c>
      <c r="E13" s="251" t="s">
        <v>371</v>
      </c>
      <c r="F13" s="252">
        <v>3</v>
      </c>
      <c r="G13" s="251" t="s">
        <v>372</v>
      </c>
      <c r="H13" s="251" t="s">
        <v>373</v>
      </c>
      <c r="I13" s="251" t="s">
        <v>374</v>
      </c>
      <c r="J13" s="255" t="s">
        <v>375</v>
      </c>
      <c r="K13" s="7"/>
      <c r="L13" s="7"/>
      <c r="M13" s="7"/>
      <c r="N13" s="7"/>
      <c r="O13" s="7"/>
      <c r="P13" s="7"/>
      <c r="Q13" s="7"/>
      <c r="R13" s="7"/>
      <c r="S13" s="7"/>
      <c r="T13" s="7"/>
      <c r="U13" s="7"/>
      <c r="V13" s="7"/>
    </row>
    <row r="14" spans="1:22" ht="63">
      <c r="A14" s="250">
        <v>6</v>
      </c>
      <c r="B14" s="242" t="s">
        <v>376</v>
      </c>
      <c r="C14" s="257" t="s">
        <v>377</v>
      </c>
      <c r="D14" s="252" t="s">
        <v>330</v>
      </c>
      <c r="E14" s="242" t="s">
        <v>378</v>
      </c>
      <c r="F14" s="252">
        <v>5</v>
      </c>
      <c r="G14" s="251" t="s">
        <v>170</v>
      </c>
      <c r="H14" s="242" t="s">
        <v>379</v>
      </c>
      <c r="I14" s="251" t="s">
        <v>380</v>
      </c>
      <c r="J14" s="255" t="s">
        <v>381</v>
      </c>
      <c r="K14" s="7"/>
      <c r="L14" s="7"/>
      <c r="M14" s="7"/>
      <c r="N14" s="7"/>
      <c r="O14" s="7"/>
      <c r="P14" s="7"/>
      <c r="Q14" s="7"/>
      <c r="R14" s="7"/>
      <c r="S14" s="7"/>
      <c r="T14" s="7"/>
      <c r="U14" s="7"/>
      <c r="V14" s="7"/>
    </row>
    <row r="15" spans="1:22" ht="31.5">
      <c r="A15" s="250">
        <v>7</v>
      </c>
      <c r="B15" s="251" t="s">
        <v>382</v>
      </c>
      <c r="C15" s="257" t="s">
        <v>383</v>
      </c>
      <c r="D15" s="252" t="s">
        <v>330</v>
      </c>
      <c r="E15" s="251" t="s">
        <v>384</v>
      </c>
      <c r="F15" s="252">
        <v>3</v>
      </c>
      <c r="G15" s="251" t="s">
        <v>385</v>
      </c>
      <c r="H15" s="251" t="s">
        <v>386</v>
      </c>
      <c r="I15" s="251" t="s">
        <v>387</v>
      </c>
      <c r="J15" s="262">
        <v>45472</v>
      </c>
      <c r="K15" s="7"/>
      <c r="L15" s="7"/>
      <c r="M15" s="7"/>
      <c r="N15" s="7"/>
      <c r="O15" s="7"/>
      <c r="P15" s="7"/>
      <c r="Q15" s="7"/>
      <c r="R15" s="7"/>
      <c r="S15" s="7"/>
      <c r="T15" s="7"/>
      <c r="U15" s="7"/>
      <c r="V15" s="7"/>
    </row>
    <row r="16" spans="1:22" ht="31.5">
      <c r="A16" s="250">
        <v>8</v>
      </c>
      <c r="B16" s="251" t="s">
        <v>388</v>
      </c>
      <c r="C16" s="257" t="s">
        <v>162</v>
      </c>
      <c r="D16" s="252" t="s">
        <v>330</v>
      </c>
      <c r="E16" s="251" t="s">
        <v>389</v>
      </c>
      <c r="F16" s="252">
        <v>4</v>
      </c>
      <c r="G16" s="251" t="s">
        <v>339</v>
      </c>
      <c r="H16" s="251" t="s">
        <v>390</v>
      </c>
      <c r="I16" s="251" t="s">
        <v>391</v>
      </c>
      <c r="J16" s="262">
        <v>45469</v>
      </c>
      <c r="K16" s="7"/>
      <c r="L16" s="7"/>
      <c r="M16" s="7"/>
      <c r="N16" s="7"/>
      <c r="O16" s="7"/>
      <c r="P16" s="7"/>
      <c r="Q16" s="7"/>
      <c r="R16" s="7"/>
      <c r="S16" s="7"/>
      <c r="T16" s="7"/>
      <c r="U16" s="7"/>
      <c r="V16" s="7"/>
    </row>
    <row r="17" spans="1:22" ht="31.5">
      <c r="A17" s="250">
        <v>9</v>
      </c>
      <c r="B17" s="251" t="s">
        <v>392</v>
      </c>
      <c r="C17" s="257" t="s">
        <v>393</v>
      </c>
      <c r="D17" s="252" t="s">
        <v>330</v>
      </c>
      <c r="E17" s="251" t="s">
        <v>394</v>
      </c>
      <c r="F17" s="252">
        <v>5</v>
      </c>
      <c r="G17" s="251" t="s">
        <v>339</v>
      </c>
      <c r="H17" s="251" t="s">
        <v>395</v>
      </c>
      <c r="I17" s="251" t="s">
        <v>396</v>
      </c>
      <c r="J17" s="254">
        <v>45627</v>
      </c>
      <c r="K17" s="13"/>
      <c r="L17" s="13"/>
      <c r="M17" s="13"/>
      <c r="N17" s="13"/>
      <c r="O17" s="13"/>
      <c r="P17" s="13"/>
      <c r="Q17" s="11"/>
      <c r="R17" s="11"/>
      <c r="S17" s="11"/>
      <c r="T17" s="11"/>
      <c r="U17" s="11"/>
      <c r="V17" s="11"/>
    </row>
    <row r="18" spans="1:22" ht="46.5" customHeight="1">
      <c r="A18" s="250">
        <v>10</v>
      </c>
      <c r="B18" s="251" t="s">
        <v>397</v>
      </c>
      <c r="C18" s="251" t="s">
        <v>398</v>
      </c>
      <c r="D18" s="252" t="s">
        <v>17</v>
      </c>
      <c r="E18" s="251" t="s">
        <v>399</v>
      </c>
      <c r="F18" s="252" t="s">
        <v>400</v>
      </c>
      <c r="G18" s="251" t="s">
        <v>340</v>
      </c>
      <c r="H18" s="251" t="s">
        <v>401</v>
      </c>
      <c r="I18" s="251" t="s">
        <v>402</v>
      </c>
      <c r="J18" s="254">
        <v>45471</v>
      </c>
      <c r="K18" s="7"/>
      <c r="L18" s="7"/>
      <c r="M18" s="7"/>
      <c r="N18" s="7"/>
      <c r="O18" s="7"/>
      <c r="P18" s="7"/>
      <c r="Q18" s="7"/>
      <c r="R18" s="7"/>
      <c r="S18" s="7"/>
      <c r="T18" s="7"/>
      <c r="U18" s="7"/>
      <c r="V18" s="7"/>
    </row>
    <row r="19" spans="1:22" ht="54.75" customHeight="1">
      <c r="A19" s="250">
        <v>11</v>
      </c>
      <c r="B19" s="251" t="s">
        <v>403</v>
      </c>
      <c r="C19" s="251" t="s">
        <v>163</v>
      </c>
      <c r="D19" s="252" t="s">
        <v>17</v>
      </c>
      <c r="E19" s="14" t="s">
        <v>404</v>
      </c>
      <c r="F19" s="252" t="s">
        <v>400</v>
      </c>
      <c r="G19" s="251" t="s">
        <v>405</v>
      </c>
      <c r="H19" s="251" t="s">
        <v>406</v>
      </c>
      <c r="I19" s="251" t="s">
        <v>407</v>
      </c>
      <c r="J19" s="262">
        <v>45408</v>
      </c>
      <c r="K19" s="7"/>
      <c r="L19" s="7"/>
      <c r="M19" s="7"/>
      <c r="N19" s="7"/>
      <c r="O19" s="7"/>
      <c r="P19" s="7"/>
      <c r="Q19" s="7"/>
      <c r="R19" s="7"/>
      <c r="S19" s="7"/>
      <c r="T19" s="7"/>
      <c r="U19" s="7"/>
      <c r="V19" s="7"/>
    </row>
    <row r="20" spans="1:22" ht="15.75" customHeight="1">
      <c r="A20" s="250">
        <v>12</v>
      </c>
      <c r="B20" s="251" t="s">
        <v>408</v>
      </c>
      <c r="C20" s="251" t="s">
        <v>153</v>
      </c>
      <c r="D20" s="252" t="s">
        <v>330</v>
      </c>
      <c r="E20" s="259" t="s">
        <v>409</v>
      </c>
      <c r="F20" s="252">
        <v>5</v>
      </c>
      <c r="G20" s="251" t="s">
        <v>410</v>
      </c>
      <c r="H20" s="251" t="s">
        <v>411</v>
      </c>
      <c r="I20" s="251" t="s">
        <v>412</v>
      </c>
      <c r="J20" s="254">
        <v>45657</v>
      </c>
      <c r="K20" s="7"/>
      <c r="L20" s="7"/>
      <c r="M20" s="7"/>
      <c r="N20" s="7"/>
      <c r="O20" s="7"/>
      <c r="P20" s="7"/>
      <c r="Q20" s="7"/>
      <c r="R20" s="7"/>
      <c r="S20" s="7"/>
      <c r="T20" s="7"/>
      <c r="U20" s="7"/>
      <c r="V20" s="7"/>
    </row>
    <row r="21" spans="1:22" ht="15.75" customHeight="1">
      <c r="A21" s="250">
        <v>13</v>
      </c>
      <c r="B21" s="253" t="s">
        <v>413</v>
      </c>
      <c r="C21" s="263" t="s">
        <v>414</v>
      </c>
      <c r="D21" s="264" t="s">
        <v>329</v>
      </c>
      <c r="E21" s="265" t="s">
        <v>415</v>
      </c>
      <c r="F21" s="264">
        <v>3</v>
      </c>
      <c r="G21" s="265" t="s">
        <v>340</v>
      </c>
      <c r="H21" s="265" t="s">
        <v>416</v>
      </c>
      <c r="I21" s="266" t="s">
        <v>417</v>
      </c>
      <c r="J21" s="267">
        <v>45444</v>
      </c>
      <c r="K21" s="7"/>
      <c r="L21" s="7"/>
      <c r="M21" s="7"/>
      <c r="N21" s="7"/>
      <c r="O21" s="7"/>
      <c r="P21" s="7"/>
      <c r="Q21" s="7"/>
      <c r="R21" s="7"/>
      <c r="S21" s="7"/>
      <c r="T21" s="7"/>
      <c r="U21" s="7"/>
      <c r="V21" s="7"/>
    </row>
    <row r="22" spans="1:22" ht="15.75" customHeight="1">
      <c r="A22" s="268"/>
      <c r="B22" s="5" t="s">
        <v>418</v>
      </c>
      <c r="C22" s="582" t="s">
        <v>419</v>
      </c>
      <c r="D22" s="550"/>
      <c r="E22" s="550"/>
      <c r="F22" s="550"/>
      <c r="G22" s="550"/>
      <c r="H22" s="550"/>
      <c r="I22" s="550"/>
      <c r="J22" s="551"/>
      <c r="K22" s="7"/>
      <c r="L22" s="7"/>
      <c r="M22" s="7"/>
      <c r="N22" s="7"/>
      <c r="O22" s="7"/>
      <c r="P22" s="7"/>
      <c r="Q22" s="7"/>
      <c r="R22" s="7"/>
      <c r="S22" s="7"/>
      <c r="T22" s="7"/>
      <c r="U22" s="7"/>
      <c r="V22" s="7"/>
    </row>
    <row r="23" spans="1:22" ht="15.75" customHeight="1">
      <c r="A23" s="7"/>
      <c r="B23" s="7"/>
      <c r="C23" s="12"/>
      <c r="D23" s="269"/>
      <c r="E23" s="269"/>
      <c r="F23" s="544" t="s">
        <v>420</v>
      </c>
      <c r="G23" s="543"/>
      <c r="H23" s="543"/>
      <c r="I23" s="543"/>
      <c r="J23" s="543"/>
      <c r="K23" s="7"/>
      <c r="L23" s="7"/>
      <c r="M23" s="7"/>
      <c r="N23" s="7"/>
      <c r="O23" s="7"/>
      <c r="P23" s="7"/>
      <c r="Q23" s="7"/>
      <c r="R23" s="7"/>
      <c r="S23" s="7"/>
      <c r="T23" s="7"/>
      <c r="U23" s="7"/>
      <c r="V23" s="7"/>
    </row>
    <row r="24" spans="1:22" ht="15.75" customHeight="1">
      <c r="A24" s="7"/>
      <c r="B24" s="546" t="s">
        <v>421</v>
      </c>
      <c r="C24" s="543"/>
      <c r="D24" s="554"/>
      <c r="E24" s="543"/>
      <c r="F24" s="546" t="s">
        <v>15</v>
      </c>
      <c r="G24" s="543"/>
      <c r="H24" s="543"/>
      <c r="I24" s="543"/>
      <c r="J24" s="543"/>
      <c r="K24" s="7"/>
      <c r="L24" s="7"/>
      <c r="M24" s="7"/>
      <c r="N24" s="7"/>
      <c r="O24" s="7"/>
      <c r="P24" s="7"/>
      <c r="Q24" s="7"/>
      <c r="R24" s="7"/>
      <c r="S24" s="7"/>
      <c r="T24" s="7"/>
      <c r="U24" s="7"/>
      <c r="V24" s="7"/>
    </row>
    <row r="25" spans="1:22" ht="15.75" customHeight="1">
      <c r="A25" s="7"/>
      <c r="B25" s="545" t="s">
        <v>422</v>
      </c>
      <c r="C25" s="543"/>
      <c r="D25" s="6"/>
      <c r="E25" s="7"/>
      <c r="F25" s="7"/>
      <c r="G25" s="12"/>
      <c r="H25" s="7"/>
      <c r="I25" s="7"/>
      <c r="J25" s="7"/>
      <c r="K25" s="7"/>
      <c r="L25" s="7"/>
      <c r="M25" s="7"/>
      <c r="N25" s="7"/>
      <c r="O25" s="7"/>
      <c r="P25" s="7"/>
      <c r="Q25" s="7"/>
      <c r="R25" s="7"/>
      <c r="S25" s="7"/>
      <c r="T25" s="7"/>
      <c r="U25" s="7"/>
      <c r="V25" s="7"/>
    </row>
    <row r="26" spans="1:22" ht="15.75" customHeight="1">
      <c r="A26" s="12"/>
      <c r="B26" s="12"/>
      <c r="C26" s="9"/>
      <c r="D26" s="236"/>
      <c r="E26" s="9"/>
      <c r="F26" s="9"/>
      <c r="G26" s="9"/>
      <c r="H26" s="9"/>
      <c r="I26" s="9"/>
      <c r="J26" s="12"/>
      <c r="K26" s="7"/>
      <c r="L26" s="7"/>
      <c r="M26" s="7"/>
      <c r="N26" s="7"/>
      <c r="O26" s="7"/>
      <c r="P26" s="7"/>
      <c r="Q26" s="7"/>
      <c r="R26" s="7"/>
      <c r="S26" s="7"/>
      <c r="T26" s="7"/>
      <c r="U26" s="7"/>
      <c r="V26" s="7"/>
    </row>
    <row r="27" spans="1:22" ht="15.75" customHeight="1">
      <c r="A27" s="7"/>
      <c r="B27" s="7"/>
      <c r="C27" s="7"/>
      <c r="D27" s="7"/>
      <c r="E27" s="7"/>
      <c r="F27" s="7"/>
      <c r="G27" s="7"/>
      <c r="H27" s="7"/>
      <c r="I27" s="7"/>
      <c r="J27" s="7"/>
      <c r="K27" s="7"/>
      <c r="L27" s="7"/>
      <c r="M27" s="7"/>
      <c r="N27" s="7"/>
      <c r="O27" s="7"/>
      <c r="P27" s="7"/>
      <c r="Q27" s="7"/>
      <c r="R27" s="7"/>
      <c r="S27" s="7"/>
      <c r="T27" s="7"/>
      <c r="U27" s="7"/>
      <c r="V27" s="7"/>
    </row>
    <row r="28" spans="1:22" ht="15.75" customHeight="1">
      <c r="A28" s="7"/>
      <c r="B28" s="7"/>
      <c r="C28" s="7"/>
      <c r="D28" s="7"/>
      <c r="E28" s="7"/>
      <c r="F28" s="7"/>
      <c r="G28" s="7"/>
      <c r="H28" s="7"/>
      <c r="I28" s="7"/>
      <c r="J28" s="7"/>
      <c r="K28" s="7"/>
      <c r="L28" s="7"/>
      <c r="M28" s="7"/>
      <c r="N28" s="7"/>
      <c r="O28" s="7"/>
      <c r="P28" s="7"/>
      <c r="Q28" s="7"/>
      <c r="R28" s="7"/>
      <c r="S28" s="7"/>
      <c r="T28" s="7"/>
      <c r="U28" s="7"/>
      <c r="V28" s="7"/>
    </row>
    <row r="29" spans="1:22" ht="15.75" customHeight="1">
      <c r="A29" s="7"/>
      <c r="B29" s="7"/>
      <c r="C29" s="7"/>
      <c r="D29" s="7"/>
      <c r="E29" s="7"/>
      <c r="F29" s="7"/>
      <c r="G29" s="7"/>
      <c r="H29" s="7"/>
      <c r="I29" s="7"/>
      <c r="J29" s="7"/>
      <c r="K29" s="7"/>
      <c r="L29" s="7"/>
      <c r="M29" s="7"/>
      <c r="N29" s="7"/>
      <c r="O29" s="7"/>
      <c r="P29" s="7"/>
      <c r="Q29" s="7"/>
      <c r="R29" s="7"/>
      <c r="S29" s="7"/>
      <c r="T29" s="7"/>
      <c r="U29" s="7"/>
      <c r="V29" s="7"/>
    </row>
    <row r="30" spans="1:22" ht="15.75" customHeight="1">
      <c r="A30" s="7"/>
      <c r="B30" s="7"/>
      <c r="C30" s="7"/>
      <c r="D30" s="7"/>
      <c r="E30" s="7"/>
      <c r="F30" s="546" t="s">
        <v>107</v>
      </c>
      <c r="G30" s="543"/>
      <c r="H30" s="543"/>
      <c r="I30" s="543"/>
      <c r="J30" s="543"/>
      <c r="K30" s="7"/>
      <c r="L30" s="7"/>
      <c r="M30" s="7"/>
      <c r="N30" s="7"/>
      <c r="O30" s="7"/>
      <c r="P30" s="7"/>
      <c r="Q30" s="7"/>
      <c r="R30" s="7"/>
      <c r="S30" s="7"/>
      <c r="T30" s="7"/>
      <c r="U30" s="7"/>
      <c r="V30" s="7"/>
    </row>
    <row r="31" spans="1:22" ht="15.75" customHeight="1">
      <c r="A31" s="7"/>
      <c r="B31" s="7"/>
      <c r="C31" s="7"/>
      <c r="D31" s="7"/>
      <c r="E31" s="7"/>
      <c r="F31" s="7"/>
      <c r="G31" s="7"/>
      <c r="H31" s="7"/>
      <c r="I31" s="7"/>
      <c r="J31" s="7"/>
      <c r="K31" s="7"/>
      <c r="L31" s="7"/>
      <c r="M31" s="7"/>
      <c r="N31" s="7"/>
      <c r="O31" s="7"/>
      <c r="P31" s="7"/>
      <c r="Q31" s="7"/>
      <c r="R31" s="7"/>
      <c r="S31" s="7"/>
      <c r="T31" s="7"/>
      <c r="U31" s="7"/>
      <c r="V31" s="7"/>
    </row>
    <row r="32" spans="1:22" ht="15.75" customHeight="1">
      <c r="A32" s="7"/>
      <c r="B32" s="7"/>
      <c r="C32" s="7"/>
      <c r="D32" s="7"/>
      <c r="E32" s="7"/>
      <c r="F32" s="7"/>
      <c r="G32" s="7"/>
      <c r="H32" s="7"/>
      <c r="I32" s="7"/>
      <c r="J32" s="7"/>
      <c r="K32" s="7"/>
      <c r="L32" s="7"/>
      <c r="M32" s="7"/>
      <c r="N32" s="7"/>
      <c r="O32" s="7"/>
      <c r="P32" s="7"/>
      <c r="Q32" s="7"/>
      <c r="R32" s="7"/>
      <c r="S32" s="7"/>
      <c r="T32" s="7"/>
      <c r="U32" s="7"/>
      <c r="V32" s="7"/>
    </row>
    <row r="33" spans="1:22" ht="15.75" customHeight="1">
      <c r="A33" s="7"/>
      <c r="B33" s="7"/>
      <c r="C33" s="7"/>
      <c r="D33" s="7"/>
      <c r="E33" s="7"/>
      <c r="F33" s="7"/>
      <c r="G33" s="7"/>
      <c r="H33" s="7"/>
      <c r="I33" s="7"/>
      <c r="J33" s="7"/>
      <c r="K33" s="7"/>
      <c r="L33" s="7"/>
      <c r="M33" s="7"/>
      <c r="N33" s="7"/>
      <c r="O33" s="7"/>
      <c r="P33" s="7"/>
      <c r="Q33" s="7"/>
      <c r="R33" s="7"/>
      <c r="S33" s="7"/>
      <c r="T33" s="7"/>
      <c r="U33" s="7"/>
      <c r="V33" s="7"/>
    </row>
    <row r="34" spans="1:22" ht="15.75" customHeight="1">
      <c r="A34" s="7"/>
      <c r="B34" s="7"/>
      <c r="C34" s="7"/>
      <c r="D34" s="7"/>
      <c r="E34" s="7"/>
      <c r="F34" s="7"/>
      <c r="G34" s="7"/>
      <c r="H34" s="7"/>
      <c r="I34" s="7"/>
      <c r="J34" s="7"/>
      <c r="K34" s="7"/>
      <c r="L34" s="7"/>
      <c r="M34" s="7"/>
      <c r="N34" s="7"/>
      <c r="O34" s="7"/>
      <c r="P34" s="7"/>
      <c r="Q34" s="7"/>
      <c r="R34" s="7"/>
      <c r="S34" s="7"/>
      <c r="T34" s="7"/>
      <c r="U34" s="7"/>
      <c r="V34" s="7"/>
    </row>
    <row r="35" spans="1:22" ht="15.75" customHeight="1">
      <c r="A35" s="7"/>
      <c r="B35" s="7"/>
      <c r="C35" s="7"/>
      <c r="D35" s="7"/>
      <c r="E35" s="7"/>
      <c r="F35" s="7"/>
      <c r="G35" s="7"/>
      <c r="H35" s="7"/>
      <c r="I35" s="7"/>
      <c r="J35" s="7"/>
      <c r="K35" s="7"/>
      <c r="L35" s="7"/>
      <c r="M35" s="7"/>
      <c r="N35" s="7"/>
      <c r="O35" s="7"/>
      <c r="P35" s="7"/>
      <c r="Q35" s="7"/>
      <c r="R35" s="7"/>
      <c r="S35" s="7"/>
      <c r="T35" s="7"/>
      <c r="U35" s="7"/>
      <c r="V35" s="7"/>
    </row>
    <row r="36" spans="1:22" ht="15.75" customHeight="1">
      <c r="A36" s="7"/>
      <c r="B36" s="7"/>
      <c r="C36" s="7"/>
      <c r="D36" s="7"/>
      <c r="E36" s="7"/>
      <c r="F36" s="7"/>
      <c r="G36" s="7"/>
      <c r="H36" s="7"/>
      <c r="I36" s="7"/>
      <c r="J36" s="7"/>
      <c r="K36" s="7"/>
      <c r="L36" s="7"/>
      <c r="M36" s="7"/>
      <c r="N36" s="7"/>
      <c r="O36" s="7"/>
      <c r="P36" s="7"/>
      <c r="Q36" s="7"/>
      <c r="R36" s="7"/>
      <c r="S36" s="7"/>
      <c r="T36" s="7"/>
      <c r="U36" s="7"/>
      <c r="V36" s="7"/>
    </row>
    <row r="37" spans="1:22" ht="15.75" customHeight="1">
      <c r="A37" s="7"/>
      <c r="B37" s="7"/>
      <c r="C37" s="7"/>
      <c r="D37" s="7"/>
      <c r="E37" s="7"/>
      <c r="F37" s="7"/>
      <c r="G37" s="7"/>
      <c r="H37" s="7"/>
      <c r="I37" s="7"/>
      <c r="J37" s="7"/>
      <c r="K37" s="7"/>
      <c r="L37" s="7"/>
      <c r="M37" s="7"/>
      <c r="N37" s="7"/>
      <c r="O37" s="7"/>
      <c r="P37" s="7"/>
      <c r="Q37" s="7"/>
      <c r="R37" s="7"/>
      <c r="S37" s="7"/>
      <c r="T37" s="7"/>
      <c r="U37" s="7"/>
      <c r="V37" s="7"/>
    </row>
    <row r="38" spans="1:22" ht="15.75" customHeight="1">
      <c r="A38" s="7"/>
      <c r="B38" s="7"/>
      <c r="C38" s="7"/>
      <c r="D38" s="7"/>
      <c r="E38" s="7"/>
      <c r="F38" s="7"/>
      <c r="G38" s="7"/>
      <c r="H38" s="7"/>
      <c r="I38" s="7"/>
      <c r="J38" s="7"/>
      <c r="K38" s="7"/>
      <c r="L38" s="7"/>
      <c r="M38" s="7"/>
      <c r="N38" s="7"/>
      <c r="O38" s="7"/>
      <c r="P38" s="7"/>
      <c r="Q38" s="7"/>
      <c r="R38" s="7"/>
      <c r="S38" s="7"/>
      <c r="T38" s="7"/>
      <c r="U38" s="7"/>
      <c r="V38" s="7"/>
    </row>
    <row r="39" spans="1:22" ht="15.75" customHeight="1">
      <c r="A39" s="7"/>
      <c r="B39" s="7"/>
      <c r="C39" s="7"/>
      <c r="D39" s="7"/>
      <c r="E39" s="7"/>
      <c r="F39" s="7"/>
      <c r="G39" s="7"/>
      <c r="H39" s="7"/>
      <c r="I39" s="7"/>
      <c r="J39" s="7"/>
      <c r="K39" s="7"/>
      <c r="L39" s="7"/>
      <c r="M39" s="7"/>
      <c r="N39" s="7"/>
      <c r="O39" s="7"/>
      <c r="P39" s="7"/>
      <c r="Q39" s="7"/>
      <c r="R39" s="7"/>
      <c r="S39" s="7"/>
      <c r="T39" s="7"/>
      <c r="U39" s="7"/>
      <c r="V39" s="7"/>
    </row>
    <row r="40" spans="1:22" ht="15.75" customHeight="1">
      <c r="A40" s="7"/>
      <c r="B40" s="7"/>
      <c r="C40" s="7"/>
      <c r="D40" s="7"/>
      <c r="E40" s="7"/>
      <c r="F40" s="7"/>
      <c r="G40" s="7"/>
      <c r="H40" s="7"/>
      <c r="I40" s="7"/>
      <c r="J40" s="7"/>
      <c r="K40" s="7"/>
      <c r="L40" s="7"/>
      <c r="M40" s="7"/>
      <c r="N40" s="7"/>
      <c r="O40" s="7"/>
      <c r="P40" s="7"/>
      <c r="Q40" s="7"/>
      <c r="R40" s="7"/>
      <c r="S40" s="7"/>
      <c r="T40" s="7"/>
      <c r="U40" s="7"/>
      <c r="V40" s="7"/>
    </row>
    <row r="41" spans="1:22" ht="15.75" customHeight="1">
      <c r="A41" s="7"/>
      <c r="B41" s="7"/>
      <c r="C41" s="7"/>
      <c r="D41" s="7"/>
      <c r="E41" s="7"/>
      <c r="F41" s="7"/>
      <c r="G41" s="7"/>
      <c r="H41" s="7"/>
      <c r="I41" s="7"/>
      <c r="J41" s="7"/>
      <c r="K41" s="7"/>
      <c r="L41" s="7"/>
      <c r="M41" s="7"/>
      <c r="N41" s="7"/>
      <c r="O41" s="7"/>
      <c r="P41" s="7"/>
      <c r="Q41" s="7"/>
      <c r="R41" s="7"/>
      <c r="S41" s="7"/>
      <c r="T41" s="7"/>
      <c r="U41" s="7"/>
      <c r="V41" s="7"/>
    </row>
    <row r="42" spans="1:22" ht="15.75" customHeight="1">
      <c r="A42" s="7"/>
      <c r="B42" s="7"/>
      <c r="C42" s="7"/>
      <c r="D42" s="7"/>
      <c r="E42" s="7"/>
      <c r="F42" s="7"/>
      <c r="G42" s="7"/>
      <c r="H42" s="7"/>
      <c r="I42" s="7"/>
      <c r="J42" s="7"/>
      <c r="K42" s="7"/>
      <c r="L42" s="7"/>
      <c r="M42" s="7"/>
      <c r="N42" s="7"/>
      <c r="O42" s="7"/>
      <c r="P42" s="7"/>
      <c r="Q42" s="7"/>
      <c r="R42" s="7"/>
      <c r="S42" s="7"/>
      <c r="T42" s="7"/>
      <c r="U42" s="7"/>
      <c r="V42" s="7"/>
    </row>
    <row r="43" spans="1:22" ht="15.75" customHeight="1">
      <c r="A43" s="7"/>
      <c r="B43" s="7"/>
      <c r="C43" s="7"/>
      <c r="D43" s="7"/>
      <c r="E43" s="7"/>
      <c r="F43" s="7"/>
      <c r="G43" s="7"/>
      <c r="H43" s="7"/>
      <c r="I43" s="7"/>
      <c r="J43" s="7"/>
      <c r="K43" s="7"/>
      <c r="L43" s="7"/>
      <c r="M43" s="7"/>
      <c r="N43" s="7"/>
      <c r="O43" s="7"/>
      <c r="P43" s="7"/>
      <c r="Q43" s="7"/>
      <c r="R43" s="7"/>
      <c r="S43" s="7"/>
      <c r="T43" s="7"/>
      <c r="U43" s="7"/>
      <c r="V43" s="7"/>
    </row>
    <row r="44" spans="1:22" ht="15.75" customHeight="1">
      <c r="A44" s="7"/>
      <c r="B44" s="7"/>
      <c r="C44" s="7"/>
      <c r="D44" s="7"/>
      <c r="E44" s="7"/>
      <c r="F44" s="7"/>
      <c r="G44" s="7"/>
      <c r="H44" s="7"/>
      <c r="I44" s="7"/>
      <c r="J44" s="7"/>
      <c r="K44" s="7"/>
      <c r="L44" s="7"/>
      <c r="M44" s="7"/>
      <c r="N44" s="7"/>
      <c r="O44" s="7"/>
      <c r="P44" s="7"/>
      <c r="Q44" s="7"/>
      <c r="R44" s="7"/>
      <c r="S44" s="7"/>
      <c r="T44" s="7"/>
      <c r="U44" s="7"/>
      <c r="V44" s="7"/>
    </row>
    <row r="45" spans="1:22" ht="15.75" customHeight="1">
      <c r="A45" s="7"/>
      <c r="B45" s="7"/>
      <c r="C45" s="7"/>
      <c r="D45" s="7"/>
      <c r="E45" s="7"/>
      <c r="F45" s="7"/>
      <c r="G45" s="7"/>
      <c r="H45" s="7"/>
      <c r="I45" s="7"/>
      <c r="J45" s="7"/>
      <c r="K45" s="7"/>
      <c r="L45" s="7"/>
      <c r="M45" s="7"/>
      <c r="N45" s="7"/>
      <c r="O45" s="7"/>
      <c r="P45" s="7"/>
      <c r="Q45" s="7"/>
      <c r="R45" s="7"/>
      <c r="S45" s="7"/>
      <c r="T45" s="7"/>
      <c r="U45" s="7"/>
      <c r="V45" s="7"/>
    </row>
    <row r="46" spans="1:22" ht="15.75" customHeight="1">
      <c r="A46" s="7"/>
      <c r="B46" s="7"/>
      <c r="C46" s="7"/>
      <c r="D46" s="7"/>
      <c r="E46" s="7"/>
      <c r="F46" s="7"/>
      <c r="G46" s="7"/>
      <c r="H46" s="7"/>
      <c r="I46" s="7"/>
      <c r="J46" s="7"/>
      <c r="K46" s="7"/>
      <c r="L46" s="7"/>
      <c r="M46" s="7"/>
      <c r="N46" s="7"/>
      <c r="O46" s="7"/>
      <c r="P46" s="7"/>
      <c r="Q46" s="7"/>
      <c r="R46" s="7"/>
      <c r="S46" s="7"/>
      <c r="T46" s="7"/>
      <c r="U46" s="7"/>
      <c r="V46" s="7"/>
    </row>
    <row r="47" spans="1:22" ht="15.75" customHeight="1">
      <c r="A47" s="7"/>
      <c r="B47" s="7"/>
      <c r="C47" s="7"/>
      <c r="D47" s="7"/>
      <c r="E47" s="7"/>
      <c r="F47" s="7"/>
      <c r="G47" s="7"/>
      <c r="H47" s="7"/>
      <c r="I47" s="7"/>
      <c r="J47" s="7"/>
      <c r="K47" s="7"/>
      <c r="L47" s="7"/>
      <c r="M47" s="7"/>
      <c r="N47" s="7"/>
      <c r="O47" s="7"/>
      <c r="P47" s="7"/>
      <c r="Q47" s="7"/>
      <c r="R47" s="7"/>
      <c r="S47" s="7"/>
      <c r="T47" s="7"/>
      <c r="U47" s="7"/>
      <c r="V47" s="7"/>
    </row>
    <row r="48" spans="1:22" ht="15.75" customHeight="1">
      <c r="A48" s="7"/>
      <c r="B48" s="7"/>
      <c r="C48" s="7"/>
      <c r="D48" s="7"/>
      <c r="E48" s="7"/>
      <c r="F48" s="7"/>
      <c r="G48" s="7"/>
      <c r="H48" s="7"/>
      <c r="I48" s="7"/>
      <c r="J48" s="7"/>
      <c r="K48" s="7"/>
      <c r="L48" s="7"/>
      <c r="M48" s="7"/>
      <c r="N48" s="7"/>
      <c r="O48" s="7"/>
      <c r="P48" s="7"/>
      <c r="Q48" s="7"/>
      <c r="R48" s="7"/>
      <c r="S48" s="7"/>
      <c r="T48" s="7"/>
      <c r="U48" s="7"/>
      <c r="V48" s="7"/>
    </row>
    <row r="49" spans="1:22" ht="15.75" customHeight="1">
      <c r="A49" s="7"/>
      <c r="B49" s="7"/>
      <c r="C49" s="7"/>
      <c r="D49" s="7"/>
      <c r="E49" s="7"/>
      <c r="F49" s="7"/>
      <c r="G49" s="7"/>
      <c r="H49" s="7"/>
      <c r="I49" s="7"/>
      <c r="J49" s="7"/>
      <c r="K49" s="7"/>
      <c r="L49" s="7"/>
      <c r="M49" s="7"/>
      <c r="N49" s="7"/>
      <c r="O49" s="7"/>
      <c r="P49" s="7"/>
      <c r="Q49" s="7"/>
      <c r="R49" s="7"/>
      <c r="S49" s="7"/>
      <c r="T49" s="7"/>
      <c r="U49" s="7"/>
      <c r="V49" s="7"/>
    </row>
    <row r="50" spans="1:22" ht="15.75" customHeight="1">
      <c r="A50" s="7"/>
      <c r="B50" s="7"/>
      <c r="C50" s="7"/>
      <c r="D50" s="7"/>
      <c r="E50" s="7"/>
      <c r="F50" s="7"/>
      <c r="G50" s="7"/>
      <c r="H50" s="7"/>
      <c r="I50" s="7"/>
      <c r="J50" s="7"/>
      <c r="K50" s="7"/>
      <c r="L50" s="7"/>
      <c r="M50" s="7"/>
      <c r="N50" s="7"/>
      <c r="O50" s="7"/>
      <c r="P50" s="7"/>
      <c r="Q50" s="7"/>
      <c r="R50" s="7"/>
      <c r="S50" s="7"/>
      <c r="T50" s="7"/>
      <c r="U50" s="7"/>
      <c r="V50" s="7"/>
    </row>
    <row r="51" spans="1:22" ht="15.75" customHeight="1">
      <c r="A51" s="7"/>
      <c r="B51" s="7"/>
      <c r="C51" s="7"/>
      <c r="D51" s="7"/>
      <c r="E51" s="7"/>
      <c r="F51" s="7"/>
      <c r="G51" s="7"/>
      <c r="H51" s="7"/>
      <c r="I51" s="7"/>
      <c r="J51" s="7"/>
      <c r="K51" s="7"/>
      <c r="L51" s="7"/>
      <c r="M51" s="7"/>
      <c r="N51" s="7"/>
      <c r="O51" s="7"/>
      <c r="P51" s="7"/>
      <c r="Q51" s="7"/>
      <c r="R51" s="7"/>
      <c r="S51" s="7"/>
      <c r="T51" s="7"/>
      <c r="U51" s="7"/>
      <c r="V51" s="7"/>
    </row>
    <row r="52" spans="1:22" ht="15.75" customHeight="1">
      <c r="A52" s="7"/>
      <c r="B52" s="7"/>
      <c r="C52" s="7"/>
      <c r="D52" s="7"/>
      <c r="E52" s="7"/>
      <c r="F52" s="7"/>
      <c r="G52" s="7"/>
      <c r="H52" s="7"/>
      <c r="I52" s="7"/>
      <c r="J52" s="7"/>
      <c r="K52" s="7"/>
      <c r="L52" s="7"/>
      <c r="M52" s="7"/>
      <c r="N52" s="7"/>
      <c r="O52" s="7"/>
      <c r="P52" s="7"/>
      <c r="Q52" s="7"/>
      <c r="R52" s="7"/>
      <c r="S52" s="7"/>
      <c r="T52" s="7"/>
      <c r="U52" s="7"/>
      <c r="V52" s="7"/>
    </row>
    <row r="53" spans="1:22" ht="15.75" customHeight="1">
      <c r="A53" s="7"/>
      <c r="B53" s="7"/>
      <c r="C53" s="7"/>
      <c r="D53" s="7"/>
      <c r="E53" s="7"/>
      <c r="F53" s="7"/>
      <c r="G53" s="7"/>
      <c r="H53" s="7"/>
      <c r="I53" s="7"/>
      <c r="J53" s="7"/>
      <c r="K53" s="7"/>
      <c r="L53" s="7"/>
      <c r="M53" s="7"/>
      <c r="N53" s="7"/>
      <c r="O53" s="7"/>
      <c r="P53" s="7"/>
      <c r="Q53" s="7"/>
      <c r="R53" s="7"/>
      <c r="S53" s="7"/>
      <c r="T53" s="7"/>
      <c r="U53" s="7"/>
      <c r="V53" s="7"/>
    </row>
    <row r="54" spans="1:22" ht="15.75" customHeight="1">
      <c r="A54" s="7"/>
      <c r="B54" s="7"/>
      <c r="C54" s="7"/>
      <c r="D54" s="7"/>
      <c r="E54" s="7"/>
      <c r="F54" s="7"/>
      <c r="G54" s="7"/>
      <c r="H54" s="7"/>
      <c r="I54" s="7"/>
      <c r="J54" s="7"/>
      <c r="K54" s="7"/>
      <c r="L54" s="7"/>
      <c r="M54" s="7"/>
      <c r="N54" s="7"/>
      <c r="O54" s="7"/>
      <c r="P54" s="7"/>
      <c r="Q54" s="7"/>
      <c r="R54" s="7"/>
      <c r="S54" s="7"/>
      <c r="T54" s="7"/>
      <c r="U54" s="7"/>
      <c r="V54" s="7"/>
    </row>
    <row r="55" spans="1:22" ht="15.75" customHeight="1">
      <c r="A55" s="7"/>
      <c r="B55" s="7"/>
      <c r="C55" s="7"/>
      <c r="D55" s="7"/>
      <c r="E55" s="7"/>
      <c r="F55" s="7"/>
      <c r="G55" s="7"/>
      <c r="H55" s="7"/>
      <c r="I55" s="7"/>
      <c r="J55" s="7"/>
      <c r="K55" s="7"/>
      <c r="L55" s="7"/>
      <c r="M55" s="7"/>
      <c r="N55" s="7"/>
      <c r="O55" s="7"/>
      <c r="P55" s="7"/>
      <c r="Q55" s="7"/>
      <c r="R55" s="7"/>
      <c r="S55" s="7"/>
      <c r="T55" s="7"/>
      <c r="U55" s="7"/>
      <c r="V55" s="7"/>
    </row>
    <row r="56" spans="1:22" ht="15.75" customHeight="1">
      <c r="A56" s="7"/>
      <c r="B56" s="7"/>
      <c r="C56" s="7"/>
      <c r="D56" s="7"/>
      <c r="E56" s="7"/>
      <c r="F56" s="7"/>
      <c r="G56" s="7"/>
      <c r="H56" s="7"/>
      <c r="I56" s="7"/>
      <c r="J56" s="7"/>
      <c r="K56" s="7"/>
      <c r="L56" s="7"/>
      <c r="M56" s="7"/>
      <c r="N56" s="7"/>
      <c r="O56" s="7"/>
      <c r="P56" s="7"/>
      <c r="Q56" s="7"/>
      <c r="R56" s="7"/>
      <c r="S56" s="7"/>
      <c r="T56" s="7"/>
      <c r="U56" s="7"/>
      <c r="V56" s="7"/>
    </row>
    <row r="57" spans="1:22" ht="15.75" customHeight="1">
      <c r="A57" s="7"/>
      <c r="B57" s="7"/>
      <c r="C57" s="7"/>
      <c r="D57" s="7"/>
      <c r="E57" s="7"/>
      <c r="F57" s="7"/>
      <c r="G57" s="7"/>
      <c r="H57" s="7"/>
      <c r="I57" s="7"/>
      <c r="J57" s="7"/>
      <c r="K57" s="7"/>
      <c r="L57" s="7"/>
      <c r="M57" s="7"/>
      <c r="N57" s="7"/>
      <c r="O57" s="7"/>
      <c r="P57" s="7"/>
      <c r="Q57" s="7"/>
      <c r="R57" s="7"/>
      <c r="S57" s="7"/>
      <c r="T57" s="7"/>
      <c r="U57" s="7"/>
      <c r="V57" s="7"/>
    </row>
    <row r="58" spans="1:22" ht="15.75" customHeight="1">
      <c r="A58" s="7"/>
      <c r="B58" s="7"/>
      <c r="C58" s="7"/>
      <c r="D58" s="7"/>
      <c r="E58" s="7"/>
      <c r="F58" s="7"/>
      <c r="G58" s="7"/>
      <c r="H58" s="7"/>
      <c r="I58" s="7"/>
      <c r="J58" s="7"/>
      <c r="K58" s="7"/>
      <c r="L58" s="7"/>
      <c r="M58" s="7"/>
      <c r="N58" s="7"/>
      <c r="O58" s="7"/>
      <c r="P58" s="7"/>
      <c r="Q58" s="7"/>
      <c r="R58" s="7"/>
      <c r="S58" s="7"/>
      <c r="T58" s="7"/>
      <c r="U58" s="7"/>
      <c r="V58" s="7"/>
    </row>
    <row r="59" spans="1:22" ht="15.75" customHeight="1">
      <c r="A59" s="7"/>
      <c r="B59" s="7"/>
      <c r="C59" s="7"/>
      <c r="D59" s="7"/>
      <c r="E59" s="7"/>
      <c r="F59" s="7"/>
      <c r="G59" s="7"/>
      <c r="H59" s="7"/>
      <c r="I59" s="7"/>
      <c r="J59" s="7"/>
      <c r="K59" s="7"/>
      <c r="L59" s="7"/>
      <c r="M59" s="7"/>
      <c r="N59" s="7"/>
      <c r="O59" s="7"/>
      <c r="P59" s="7"/>
      <c r="Q59" s="7"/>
      <c r="R59" s="7"/>
      <c r="S59" s="7"/>
      <c r="T59" s="7"/>
      <c r="U59" s="7"/>
      <c r="V59" s="7"/>
    </row>
    <row r="60" spans="1:22" ht="15.75" customHeight="1">
      <c r="A60" s="7"/>
      <c r="B60" s="7"/>
      <c r="C60" s="7"/>
      <c r="D60" s="7"/>
      <c r="E60" s="7"/>
      <c r="F60" s="7"/>
      <c r="G60" s="7"/>
      <c r="H60" s="7"/>
      <c r="I60" s="7"/>
      <c r="J60" s="7"/>
      <c r="K60" s="7"/>
      <c r="L60" s="7"/>
      <c r="M60" s="7"/>
      <c r="N60" s="7"/>
      <c r="O60" s="7"/>
      <c r="P60" s="7"/>
      <c r="Q60" s="7"/>
      <c r="R60" s="7"/>
      <c r="S60" s="7"/>
      <c r="T60" s="7"/>
      <c r="U60" s="7"/>
      <c r="V60" s="7"/>
    </row>
    <row r="61" spans="1:22" ht="15.75" customHeight="1">
      <c r="A61" s="7"/>
      <c r="B61" s="7"/>
      <c r="C61" s="7"/>
      <c r="D61" s="7"/>
      <c r="E61" s="7"/>
      <c r="F61" s="7"/>
      <c r="G61" s="7"/>
      <c r="H61" s="7"/>
      <c r="I61" s="7"/>
      <c r="J61" s="7"/>
      <c r="K61" s="7"/>
      <c r="L61" s="7"/>
      <c r="M61" s="7"/>
      <c r="N61" s="7"/>
      <c r="O61" s="7"/>
      <c r="P61" s="7"/>
      <c r="Q61" s="7"/>
      <c r="R61" s="7"/>
      <c r="S61" s="7"/>
      <c r="T61" s="7"/>
      <c r="U61" s="7"/>
      <c r="V61" s="7"/>
    </row>
    <row r="62" spans="1:22" ht="15.75" customHeight="1">
      <c r="A62" s="7"/>
      <c r="B62" s="7"/>
      <c r="C62" s="7"/>
      <c r="D62" s="7"/>
      <c r="E62" s="7"/>
      <c r="F62" s="7"/>
      <c r="G62" s="7"/>
      <c r="H62" s="7"/>
      <c r="I62" s="7"/>
      <c r="J62" s="7"/>
      <c r="K62" s="7"/>
      <c r="L62" s="7"/>
      <c r="M62" s="7"/>
      <c r="N62" s="7"/>
      <c r="O62" s="7"/>
      <c r="P62" s="7"/>
      <c r="Q62" s="7"/>
      <c r="R62" s="7"/>
      <c r="S62" s="7"/>
      <c r="T62" s="7"/>
      <c r="U62" s="7"/>
      <c r="V62" s="7"/>
    </row>
    <row r="63" spans="1:22" ht="15.75" customHeight="1">
      <c r="A63" s="7"/>
      <c r="B63" s="7"/>
      <c r="C63" s="7"/>
      <c r="D63" s="7"/>
      <c r="E63" s="7"/>
      <c r="F63" s="7"/>
      <c r="G63" s="7"/>
      <c r="H63" s="7"/>
      <c r="I63" s="7"/>
      <c r="J63" s="7"/>
      <c r="K63" s="7"/>
      <c r="L63" s="7"/>
      <c r="M63" s="7"/>
      <c r="N63" s="7"/>
      <c r="O63" s="7"/>
      <c r="P63" s="7"/>
      <c r="Q63" s="7"/>
      <c r="R63" s="7"/>
      <c r="S63" s="7"/>
      <c r="T63" s="7"/>
      <c r="U63" s="7"/>
      <c r="V63" s="7"/>
    </row>
    <row r="64" spans="1:22" ht="15.75" customHeight="1">
      <c r="A64" s="7"/>
      <c r="B64" s="7"/>
      <c r="C64" s="7"/>
      <c r="D64" s="7"/>
      <c r="E64" s="7"/>
      <c r="F64" s="7"/>
      <c r="G64" s="7"/>
      <c r="H64" s="7"/>
      <c r="I64" s="7"/>
      <c r="J64" s="7"/>
      <c r="K64" s="7"/>
      <c r="L64" s="7"/>
      <c r="M64" s="7"/>
      <c r="N64" s="7"/>
      <c r="O64" s="7"/>
      <c r="P64" s="7"/>
      <c r="Q64" s="7"/>
      <c r="R64" s="7"/>
      <c r="S64" s="7"/>
      <c r="T64" s="7"/>
      <c r="U64" s="7"/>
      <c r="V64" s="7"/>
    </row>
    <row r="65" spans="1:22" ht="15.75" customHeight="1">
      <c r="A65" s="7"/>
      <c r="B65" s="7"/>
      <c r="C65" s="7"/>
      <c r="D65" s="7"/>
      <c r="E65" s="7"/>
      <c r="F65" s="7"/>
      <c r="G65" s="7"/>
      <c r="H65" s="7"/>
      <c r="I65" s="7"/>
      <c r="J65" s="7"/>
      <c r="K65" s="7"/>
      <c r="L65" s="7"/>
      <c r="M65" s="7"/>
      <c r="N65" s="7"/>
      <c r="O65" s="7"/>
      <c r="P65" s="7"/>
      <c r="Q65" s="7"/>
      <c r="R65" s="7"/>
      <c r="S65" s="7"/>
      <c r="T65" s="7"/>
      <c r="U65" s="7"/>
      <c r="V65" s="7"/>
    </row>
    <row r="66" spans="1:22" ht="15.75" customHeight="1">
      <c r="A66" s="7"/>
      <c r="B66" s="7"/>
      <c r="C66" s="7"/>
      <c r="D66" s="7"/>
      <c r="E66" s="7"/>
      <c r="F66" s="7"/>
      <c r="G66" s="7"/>
      <c r="H66" s="7"/>
      <c r="I66" s="7"/>
      <c r="J66" s="7"/>
      <c r="K66" s="7"/>
      <c r="L66" s="7"/>
      <c r="M66" s="7"/>
      <c r="N66" s="7"/>
      <c r="O66" s="7"/>
      <c r="P66" s="7"/>
      <c r="Q66" s="7"/>
      <c r="R66" s="7"/>
      <c r="S66" s="7"/>
      <c r="T66" s="7"/>
      <c r="U66" s="7"/>
      <c r="V66" s="7"/>
    </row>
    <row r="67" spans="1:22" ht="15.75" customHeight="1">
      <c r="A67" s="7"/>
      <c r="B67" s="7"/>
      <c r="C67" s="7"/>
      <c r="D67" s="7"/>
      <c r="E67" s="7"/>
      <c r="F67" s="7"/>
      <c r="G67" s="7"/>
      <c r="H67" s="7"/>
      <c r="I67" s="7"/>
      <c r="J67" s="7"/>
      <c r="K67" s="7"/>
      <c r="L67" s="7"/>
      <c r="M67" s="7"/>
      <c r="N67" s="7"/>
      <c r="O67" s="7"/>
      <c r="P67" s="7"/>
      <c r="Q67" s="7"/>
      <c r="R67" s="7"/>
      <c r="S67" s="7"/>
      <c r="T67" s="7"/>
      <c r="U67" s="7"/>
      <c r="V67" s="7"/>
    </row>
    <row r="68" spans="1:22" ht="15.75" customHeight="1">
      <c r="A68" s="7"/>
      <c r="B68" s="7"/>
      <c r="C68" s="7"/>
      <c r="D68" s="7"/>
      <c r="E68" s="7"/>
      <c r="F68" s="7"/>
      <c r="G68" s="7"/>
      <c r="H68" s="7"/>
      <c r="I68" s="7"/>
      <c r="J68" s="7"/>
      <c r="K68" s="7"/>
      <c r="L68" s="7"/>
      <c r="M68" s="7"/>
      <c r="N68" s="7"/>
      <c r="O68" s="7"/>
      <c r="P68" s="7"/>
      <c r="Q68" s="7"/>
      <c r="R68" s="7"/>
      <c r="S68" s="7"/>
      <c r="T68" s="7"/>
      <c r="U68" s="7"/>
      <c r="V68" s="7"/>
    </row>
    <row r="69" spans="1:22" ht="15.75" customHeight="1">
      <c r="A69" s="7"/>
      <c r="B69" s="7"/>
      <c r="C69" s="7"/>
      <c r="D69" s="7"/>
      <c r="E69" s="7"/>
      <c r="F69" s="7"/>
      <c r="G69" s="7"/>
      <c r="H69" s="7"/>
      <c r="I69" s="7"/>
      <c r="J69" s="7"/>
      <c r="K69" s="7"/>
      <c r="L69" s="7"/>
      <c r="M69" s="7"/>
      <c r="N69" s="7"/>
      <c r="O69" s="7"/>
      <c r="P69" s="7"/>
      <c r="Q69" s="7"/>
      <c r="R69" s="7"/>
      <c r="S69" s="7"/>
      <c r="T69" s="7"/>
      <c r="U69" s="7"/>
      <c r="V69" s="7"/>
    </row>
    <row r="70" spans="1:22" ht="15.75" customHeight="1">
      <c r="A70" s="7"/>
      <c r="B70" s="7"/>
      <c r="C70" s="7"/>
      <c r="D70" s="7"/>
      <c r="E70" s="7"/>
      <c r="F70" s="7"/>
      <c r="G70" s="7"/>
      <c r="H70" s="7"/>
      <c r="I70" s="7"/>
      <c r="J70" s="7"/>
      <c r="K70" s="7"/>
      <c r="L70" s="7"/>
      <c r="M70" s="7"/>
      <c r="N70" s="7"/>
      <c r="O70" s="7"/>
      <c r="P70" s="7"/>
      <c r="Q70" s="7"/>
      <c r="R70" s="7"/>
      <c r="S70" s="7"/>
      <c r="T70" s="7"/>
      <c r="U70" s="7"/>
      <c r="V70" s="7"/>
    </row>
    <row r="71" spans="1:22" ht="15.75" customHeight="1">
      <c r="A71" s="7"/>
      <c r="B71" s="7"/>
      <c r="C71" s="7"/>
      <c r="D71" s="7"/>
      <c r="E71" s="7"/>
      <c r="F71" s="7"/>
      <c r="G71" s="7"/>
      <c r="H71" s="7"/>
      <c r="I71" s="7"/>
      <c r="J71" s="7"/>
      <c r="K71" s="7"/>
      <c r="L71" s="7"/>
      <c r="M71" s="7"/>
      <c r="N71" s="7"/>
      <c r="O71" s="7"/>
      <c r="P71" s="7"/>
      <c r="Q71" s="7"/>
      <c r="R71" s="7"/>
      <c r="S71" s="7"/>
      <c r="T71" s="7"/>
      <c r="U71" s="7"/>
      <c r="V71" s="7"/>
    </row>
    <row r="72" spans="1:22" ht="15.75" customHeight="1">
      <c r="A72" s="7"/>
      <c r="B72" s="7"/>
      <c r="C72" s="7"/>
      <c r="D72" s="7"/>
      <c r="E72" s="7"/>
      <c r="F72" s="7"/>
      <c r="G72" s="7"/>
      <c r="H72" s="7"/>
      <c r="I72" s="7"/>
      <c r="J72" s="7"/>
      <c r="K72" s="7"/>
      <c r="L72" s="7"/>
      <c r="M72" s="7"/>
      <c r="N72" s="7"/>
      <c r="O72" s="7"/>
      <c r="P72" s="7"/>
      <c r="Q72" s="7"/>
      <c r="R72" s="7"/>
      <c r="S72" s="7"/>
      <c r="T72" s="7"/>
      <c r="U72" s="7"/>
      <c r="V72" s="7"/>
    </row>
    <row r="73" spans="1:22" ht="15.75" customHeight="1">
      <c r="A73" s="7"/>
      <c r="B73" s="7"/>
      <c r="C73" s="7"/>
      <c r="D73" s="7"/>
      <c r="E73" s="7"/>
      <c r="F73" s="7"/>
      <c r="G73" s="7"/>
      <c r="H73" s="7"/>
      <c r="I73" s="7"/>
      <c r="J73" s="7"/>
      <c r="K73" s="7"/>
      <c r="L73" s="7"/>
      <c r="M73" s="7"/>
      <c r="N73" s="7"/>
      <c r="O73" s="7"/>
      <c r="P73" s="7"/>
      <c r="Q73" s="7"/>
      <c r="R73" s="7"/>
      <c r="S73" s="7"/>
      <c r="T73" s="7"/>
      <c r="U73" s="7"/>
      <c r="V73" s="7"/>
    </row>
    <row r="74" spans="1:22" ht="15.75" customHeight="1">
      <c r="A74" s="7"/>
      <c r="B74" s="7"/>
      <c r="C74" s="7"/>
      <c r="D74" s="7"/>
      <c r="E74" s="7"/>
      <c r="F74" s="7"/>
      <c r="G74" s="7"/>
      <c r="H74" s="7"/>
      <c r="I74" s="7"/>
      <c r="J74" s="7"/>
      <c r="K74" s="7"/>
      <c r="L74" s="7"/>
      <c r="M74" s="7"/>
      <c r="N74" s="7"/>
      <c r="O74" s="7"/>
      <c r="P74" s="7"/>
      <c r="Q74" s="7"/>
      <c r="R74" s="7"/>
      <c r="S74" s="7"/>
      <c r="T74" s="7"/>
      <c r="U74" s="7"/>
      <c r="V74" s="7"/>
    </row>
    <row r="75" spans="1:22" ht="15.75" customHeight="1">
      <c r="A75" s="7"/>
      <c r="B75" s="7"/>
      <c r="C75" s="7"/>
      <c r="D75" s="7"/>
      <c r="E75" s="7"/>
      <c r="F75" s="7"/>
      <c r="G75" s="7"/>
      <c r="H75" s="7"/>
      <c r="I75" s="7"/>
      <c r="J75" s="7"/>
      <c r="K75" s="7"/>
      <c r="L75" s="7"/>
      <c r="M75" s="7"/>
      <c r="N75" s="7"/>
      <c r="O75" s="7"/>
      <c r="P75" s="7"/>
      <c r="Q75" s="7"/>
      <c r="R75" s="7"/>
      <c r="S75" s="7"/>
      <c r="T75" s="7"/>
      <c r="U75" s="7"/>
      <c r="V75" s="7"/>
    </row>
    <row r="76" spans="1:22" ht="15.75" customHeight="1">
      <c r="A76" s="7"/>
      <c r="B76" s="7"/>
      <c r="C76" s="7"/>
      <c r="D76" s="7"/>
      <c r="E76" s="7"/>
      <c r="F76" s="7"/>
      <c r="G76" s="7"/>
      <c r="H76" s="7"/>
      <c r="I76" s="7"/>
      <c r="J76" s="7"/>
      <c r="K76" s="7"/>
      <c r="L76" s="7"/>
      <c r="M76" s="7"/>
      <c r="N76" s="7"/>
      <c r="O76" s="7"/>
      <c r="P76" s="7"/>
      <c r="Q76" s="7"/>
      <c r="R76" s="7"/>
      <c r="S76" s="7"/>
      <c r="T76" s="7"/>
      <c r="U76" s="7"/>
      <c r="V76" s="7"/>
    </row>
    <row r="77" spans="1:22" ht="15.75" customHeight="1">
      <c r="A77" s="7"/>
      <c r="B77" s="7"/>
      <c r="C77" s="7"/>
      <c r="D77" s="7"/>
      <c r="E77" s="7"/>
      <c r="F77" s="7"/>
      <c r="G77" s="7"/>
      <c r="H77" s="7"/>
      <c r="I77" s="7"/>
      <c r="J77" s="7"/>
      <c r="K77" s="7"/>
      <c r="L77" s="7"/>
      <c r="M77" s="7"/>
      <c r="N77" s="7"/>
      <c r="O77" s="7"/>
      <c r="P77" s="7"/>
      <c r="Q77" s="7"/>
      <c r="R77" s="7"/>
      <c r="S77" s="7"/>
      <c r="T77" s="7"/>
      <c r="U77" s="7"/>
      <c r="V77" s="7"/>
    </row>
    <row r="78" spans="1:22" ht="15.75" customHeight="1">
      <c r="A78" s="7"/>
      <c r="B78" s="7"/>
      <c r="C78" s="7"/>
      <c r="D78" s="7"/>
      <c r="E78" s="7"/>
      <c r="F78" s="7"/>
      <c r="G78" s="7"/>
      <c r="H78" s="7"/>
      <c r="I78" s="7"/>
      <c r="J78" s="7"/>
      <c r="K78" s="7"/>
      <c r="L78" s="7"/>
      <c r="M78" s="7"/>
      <c r="N78" s="7"/>
      <c r="O78" s="7"/>
      <c r="P78" s="7"/>
      <c r="Q78" s="7"/>
      <c r="R78" s="7"/>
      <c r="S78" s="7"/>
      <c r="T78" s="7"/>
      <c r="U78" s="7"/>
      <c r="V78" s="7"/>
    </row>
    <row r="79" spans="1:22" ht="15.75" customHeight="1">
      <c r="A79" s="7"/>
      <c r="B79" s="7"/>
      <c r="C79" s="7"/>
      <c r="D79" s="7"/>
      <c r="E79" s="7"/>
      <c r="F79" s="7"/>
      <c r="G79" s="7"/>
      <c r="H79" s="7"/>
      <c r="I79" s="7"/>
      <c r="J79" s="7"/>
      <c r="K79" s="7"/>
      <c r="L79" s="7"/>
      <c r="M79" s="7"/>
      <c r="N79" s="7"/>
      <c r="O79" s="7"/>
      <c r="P79" s="7"/>
      <c r="Q79" s="7"/>
      <c r="R79" s="7"/>
      <c r="S79" s="7"/>
      <c r="T79" s="7"/>
      <c r="U79" s="7"/>
      <c r="V79" s="7"/>
    </row>
    <row r="80" spans="1:22" ht="15.75" customHeight="1">
      <c r="A80" s="7"/>
      <c r="B80" s="7"/>
      <c r="C80" s="7"/>
      <c r="D80" s="7"/>
      <c r="E80" s="7"/>
      <c r="F80" s="7"/>
      <c r="G80" s="7"/>
      <c r="H80" s="7"/>
      <c r="I80" s="7"/>
      <c r="J80" s="7"/>
      <c r="K80" s="7"/>
      <c r="L80" s="7"/>
      <c r="M80" s="7"/>
      <c r="N80" s="7"/>
      <c r="O80" s="7"/>
      <c r="P80" s="7"/>
      <c r="Q80" s="7"/>
      <c r="R80" s="7"/>
      <c r="S80" s="7"/>
      <c r="T80" s="7"/>
      <c r="U80" s="7"/>
      <c r="V80" s="7"/>
    </row>
    <row r="81" spans="1:22" ht="15.75" customHeight="1">
      <c r="A81" s="7"/>
      <c r="B81" s="7"/>
      <c r="C81" s="7"/>
      <c r="D81" s="7"/>
      <c r="E81" s="7"/>
      <c r="F81" s="7"/>
      <c r="G81" s="7"/>
      <c r="H81" s="7"/>
      <c r="I81" s="7"/>
      <c r="J81" s="7"/>
      <c r="K81" s="7"/>
      <c r="L81" s="7"/>
      <c r="M81" s="7"/>
      <c r="N81" s="7"/>
      <c r="O81" s="7"/>
      <c r="P81" s="7"/>
      <c r="Q81" s="7"/>
      <c r="R81" s="7"/>
      <c r="S81" s="7"/>
      <c r="T81" s="7"/>
      <c r="U81" s="7"/>
      <c r="V81" s="7"/>
    </row>
    <row r="82" spans="1:22" ht="15.75" customHeight="1">
      <c r="A82" s="7"/>
      <c r="B82" s="7"/>
      <c r="C82" s="7"/>
      <c r="D82" s="7"/>
      <c r="E82" s="7"/>
      <c r="F82" s="7"/>
      <c r="G82" s="7"/>
      <c r="H82" s="7"/>
      <c r="I82" s="7"/>
      <c r="J82" s="7"/>
      <c r="K82" s="7"/>
      <c r="L82" s="7"/>
      <c r="M82" s="7"/>
      <c r="N82" s="7"/>
      <c r="O82" s="7"/>
      <c r="P82" s="7"/>
      <c r="Q82" s="7"/>
      <c r="R82" s="7"/>
      <c r="S82" s="7"/>
      <c r="T82" s="7"/>
      <c r="U82" s="7"/>
      <c r="V82" s="7"/>
    </row>
    <row r="83" spans="1:22" ht="15.75" customHeight="1">
      <c r="A83" s="7"/>
      <c r="B83" s="7"/>
      <c r="C83" s="7"/>
      <c r="D83" s="7"/>
      <c r="E83" s="7"/>
      <c r="F83" s="7"/>
      <c r="G83" s="7"/>
      <c r="H83" s="7"/>
      <c r="I83" s="7"/>
      <c r="J83" s="7"/>
      <c r="K83" s="7"/>
      <c r="L83" s="7"/>
      <c r="M83" s="7"/>
      <c r="N83" s="7"/>
      <c r="O83" s="7"/>
      <c r="P83" s="7"/>
      <c r="Q83" s="7"/>
      <c r="R83" s="7"/>
      <c r="S83" s="7"/>
      <c r="T83" s="7"/>
      <c r="U83" s="7"/>
      <c r="V83" s="7"/>
    </row>
    <row r="84" spans="1:22" ht="15.75" customHeight="1">
      <c r="A84" s="7"/>
      <c r="B84" s="7"/>
      <c r="C84" s="7"/>
      <c r="D84" s="7"/>
      <c r="E84" s="7"/>
      <c r="F84" s="7"/>
      <c r="G84" s="7"/>
      <c r="H84" s="7"/>
      <c r="I84" s="7"/>
      <c r="J84" s="7"/>
      <c r="K84" s="7"/>
      <c r="L84" s="7"/>
      <c r="M84" s="7"/>
      <c r="N84" s="7"/>
      <c r="O84" s="7"/>
      <c r="P84" s="7"/>
      <c r="Q84" s="7"/>
      <c r="R84" s="7"/>
      <c r="S84" s="7"/>
      <c r="T84" s="7"/>
      <c r="U84" s="7"/>
      <c r="V84" s="7"/>
    </row>
    <row r="85" spans="1:22" ht="15.75" customHeight="1">
      <c r="A85" s="7"/>
      <c r="B85" s="7"/>
      <c r="C85" s="7"/>
      <c r="D85" s="7"/>
      <c r="E85" s="7"/>
      <c r="F85" s="7"/>
      <c r="G85" s="7"/>
      <c r="H85" s="7"/>
      <c r="I85" s="7"/>
      <c r="J85" s="7"/>
      <c r="K85" s="7"/>
      <c r="L85" s="7"/>
      <c r="M85" s="7"/>
      <c r="N85" s="7"/>
      <c r="O85" s="7"/>
      <c r="P85" s="7"/>
      <c r="Q85" s="7"/>
      <c r="R85" s="7"/>
      <c r="S85" s="7"/>
      <c r="T85" s="7"/>
      <c r="U85" s="7"/>
      <c r="V85" s="7"/>
    </row>
    <row r="86" spans="1:22" ht="15.75" customHeight="1">
      <c r="A86" s="7"/>
      <c r="B86" s="7"/>
      <c r="C86" s="7"/>
      <c r="D86" s="7"/>
      <c r="E86" s="7"/>
      <c r="F86" s="7"/>
      <c r="G86" s="7"/>
      <c r="H86" s="7"/>
      <c r="I86" s="7"/>
      <c r="J86" s="7"/>
      <c r="K86" s="7"/>
      <c r="L86" s="7"/>
      <c r="M86" s="7"/>
      <c r="N86" s="7"/>
      <c r="O86" s="7"/>
      <c r="P86" s="7"/>
      <c r="Q86" s="7"/>
      <c r="R86" s="7"/>
      <c r="S86" s="7"/>
      <c r="T86" s="7"/>
      <c r="U86" s="7"/>
      <c r="V86" s="7"/>
    </row>
    <row r="87" spans="1:22" ht="15.75" customHeight="1">
      <c r="A87" s="7"/>
      <c r="B87" s="7"/>
      <c r="C87" s="7"/>
      <c r="D87" s="7"/>
      <c r="E87" s="7"/>
      <c r="F87" s="7"/>
      <c r="G87" s="7"/>
      <c r="H87" s="7"/>
      <c r="I87" s="7"/>
      <c r="J87" s="7"/>
      <c r="K87" s="7"/>
      <c r="L87" s="7"/>
      <c r="M87" s="7"/>
      <c r="N87" s="7"/>
      <c r="O87" s="7"/>
      <c r="P87" s="7"/>
      <c r="Q87" s="7"/>
      <c r="R87" s="7"/>
      <c r="S87" s="7"/>
      <c r="T87" s="7"/>
      <c r="U87" s="7"/>
      <c r="V87" s="7"/>
    </row>
    <row r="88" spans="1:22" ht="15.75" customHeight="1">
      <c r="A88" s="7"/>
      <c r="B88" s="7"/>
      <c r="C88" s="7"/>
      <c r="D88" s="7"/>
      <c r="E88" s="7"/>
      <c r="F88" s="7"/>
      <c r="G88" s="7"/>
      <c r="H88" s="7"/>
      <c r="I88" s="7"/>
      <c r="J88" s="7"/>
      <c r="K88" s="7"/>
      <c r="L88" s="7"/>
      <c r="M88" s="7"/>
      <c r="N88" s="7"/>
      <c r="O88" s="7"/>
      <c r="P88" s="7"/>
      <c r="Q88" s="7"/>
      <c r="R88" s="7"/>
      <c r="S88" s="7"/>
      <c r="T88" s="7"/>
      <c r="U88" s="7"/>
      <c r="V88" s="7"/>
    </row>
    <row r="89" spans="1:22" ht="15.75" customHeight="1">
      <c r="A89" s="7"/>
      <c r="B89" s="7"/>
      <c r="C89" s="7"/>
      <c r="D89" s="7"/>
      <c r="E89" s="7"/>
      <c r="F89" s="7"/>
      <c r="G89" s="7"/>
      <c r="H89" s="7"/>
      <c r="I89" s="7"/>
      <c r="J89" s="7"/>
      <c r="K89" s="7"/>
      <c r="L89" s="7"/>
      <c r="M89" s="7"/>
      <c r="N89" s="7"/>
      <c r="O89" s="7"/>
      <c r="P89" s="7"/>
      <c r="Q89" s="7"/>
      <c r="R89" s="7"/>
      <c r="S89" s="7"/>
      <c r="T89" s="7"/>
      <c r="U89" s="7"/>
      <c r="V89" s="7"/>
    </row>
    <row r="90" spans="1:22" ht="15.75" customHeight="1">
      <c r="A90" s="7"/>
      <c r="B90" s="7"/>
      <c r="C90" s="7"/>
      <c r="D90" s="7"/>
      <c r="E90" s="7"/>
      <c r="F90" s="7"/>
      <c r="G90" s="7"/>
      <c r="H90" s="7"/>
      <c r="I90" s="7"/>
      <c r="J90" s="7"/>
      <c r="K90" s="7"/>
      <c r="L90" s="7"/>
      <c r="M90" s="7"/>
      <c r="N90" s="7"/>
      <c r="O90" s="7"/>
      <c r="P90" s="7"/>
      <c r="Q90" s="7"/>
      <c r="R90" s="7"/>
      <c r="S90" s="7"/>
      <c r="T90" s="7"/>
      <c r="U90" s="7"/>
      <c r="V90" s="7"/>
    </row>
    <row r="91" spans="1:22" ht="15.75" customHeight="1">
      <c r="A91" s="7"/>
      <c r="B91" s="7"/>
      <c r="C91" s="7"/>
      <c r="D91" s="7"/>
      <c r="E91" s="7"/>
      <c r="F91" s="7"/>
      <c r="G91" s="7"/>
      <c r="H91" s="7"/>
      <c r="I91" s="7"/>
      <c r="J91" s="7"/>
      <c r="K91" s="7"/>
      <c r="L91" s="7"/>
      <c r="M91" s="7"/>
      <c r="N91" s="7"/>
      <c r="O91" s="7"/>
      <c r="P91" s="7"/>
      <c r="Q91" s="7"/>
      <c r="R91" s="7"/>
      <c r="S91" s="7"/>
      <c r="T91" s="7"/>
      <c r="U91" s="7"/>
      <c r="V91" s="7"/>
    </row>
    <row r="92" spans="1:22" ht="15.75" customHeight="1">
      <c r="A92" s="7"/>
      <c r="B92" s="7"/>
      <c r="C92" s="7"/>
      <c r="D92" s="7"/>
      <c r="E92" s="7"/>
      <c r="F92" s="7"/>
      <c r="G92" s="7"/>
      <c r="H92" s="7"/>
      <c r="I92" s="7"/>
      <c r="J92" s="7"/>
      <c r="K92" s="7"/>
      <c r="L92" s="7"/>
      <c r="M92" s="7"/>
      <c r="N92" s="7"/>
      <c r="O92" s="7"/>
      <c r="P92" s="7"/>
      <c r="Q92" s="7"/>
      <c r="R92" s="7"/>
      <c r="S92" s="7"/>
      <c r="T92" s="7"/>
      <c r="U92" s="7"/>
      <c r="V92" s="7"/>
    </row>
    <row r="93" spans="1:22" ht="15.75" customHeight="1">
      <c r="A93" s="7"/>
      <c r="B93" s="7"/>
      <c r="C93" s="7"/>
      <c r="D93" s="7"/>
      <c r="E93" s="7"/>
      <c r="F93" s="7"/>
      <c r="G93" s="7"/>
      <c r="H93" s="7"/>
      <c r="I93" s="7"/>
      <c r="J93" s="7"/>
      <c r="K93" s="7"/>
      <c r="L93" s="7"/>
      <c r="M93" s="7"/>
      <c r="N93" s="7"/>
      <c r="O93" s="7"/>
      <c r="P93" s="7"/>
      <c r="Q93" s="7"/>
      <c r="R93" s="7"/>
      <c r="S93" s="7"/>
      <c r="T93" s="7"/>
      <c r="U93" s="7"/>
      <c r="V93" s="7"/>
    </row>
    <row r="94" spans="1:22" ht="15.75" customHeight="1">
      <c r="A94" s="7"/>
      <c r="B94" s="7"/>
      <c r="C94" s="7"/>
      <c r="D94" s="7"/>
      <c r="E94" s="7"/>
      <c r="F94" s="7"/>
      <c r="G94" s="7"/>
      <c r="H94" s="7"/>
      <c r="I94" s="7"/>
      <c r="J94" s="7"/>
      <c r="K94" s="7"/>
      <c r="L94" s="7"/>
      <c r="M94" s="7"/>
      <c r="N94" s="7"/>
      <c r="O94" s="7"/>
      <c r="P94" s="7"/>
      <c r="Q94" s="7"/>
      <c r="R94" s="7"/>
      <c r="S94" s="7"/>
      <c r="T94" s="7"/>
      <c r="U94" s="7"/>
      <c r="V94" s="7"/>
    </row>
    <row r="95" spans="1:22" ht="15.75" customHeight="1">
      <c r="A95" s="7"/>
      <c r="B95" s="7"/>
      <c r="C95" s="7"/>
      <c r="D95" s="7"/>
      <c r="E95" s="7"/>
      <c r="F95" s="7"/>
      <c r="G95" s="7"/>
      <c r="H95" s="7"/>
      <c r="I95" s="7"/>
      <c r="J95" s="7"/>
      <c r="K95" s="7"/>
      <c r="L95" s="7"/>
      <c r="M95" s="7"/>
      <c r="N95" s="7"/>
      <c r="O95" s="7"/>
      <c r="P95" s="7"/>
      <c r="Q95" s="7"/>
      <c r="R95" s="7"/>
      <c r="S95" s="7"/>
      <c r="T95" s="7"/>
      <c r="U95" s="7"/>
      <c r="V95" s="7"/>
    </row>
    <row r="96" spans="1:22" ht="15.75" customHeight="1">
      <c r="A96" s="7"/>
      <c r="B96" s="7"/>
      <c r="C96" s="7"/>
      <c r="D96" s="7"/>
      <c r="E96" s="7"/>
      <c r="F96" s="7"/>
      <c r="G96" s="7"/>
      <c r="H96" s="7"/>
      <c r="I96" s="7"/>
      <c r="J96" s="7"/>
      <c r="K96" s="7"/>
      <c r="L96" s="7"/>
      <c r="M96" s="7"/>
      <c r="N96" s="7"/>
      <c r="O96" s="7"/>
      <c r="P96" s="7"/>
      <c r="Q96" s="7"/>
      <c r="R96" s="7"/>
      <c r="S96" s="7"/>
      <c r="T96" s="7"/>
      <c r="U96" s="7"/>
      <c r="V96" s="7"/>
    </row>
    <row r="97" spans="1:22" ht="15.75" customHeight="1">
      <c r="A97" s="7"/>
      <c r="B97" s="7"/>
      <c r="C97" s="7"/>
      <c r="D97" s="7"/>
      <c r="E97" s="7"/>
      <c r="F97" s="7"/>
      <c r="G97" s="7"/>
      <c r="H97" s="7"/>
      <c r="I97" s="7"/>
      <c r="J97" s="7"/>
      <c r="K97" s="7"/>
      <c r="L97" s="7"/>
      <c r="M97" s="7"/>
      <c r="N97" s="7"/>
      <c r="O97" s="7"/>
      <c r="P97" s="7"/>
      <c r="Q97" s="7"/>
      <c r="R97" s="7"/>
      <c r="S97" s="7"/>
      <c r="T97" s="7"/>
      <c r="U97" s="7"/>
      <c r="V97" s="7"/>
    </row>
    <row r="98" spans="1:22" ht="15.75" customHeight="1">
      <c r="A98" s="7"/>
      <c r="B98" s="7"/>
      <c r="C98" s="7"/>
      <c r="D98" s="7"/>
      <c r="E98" s="7"/>
      <c r="F98" s="7"/>
      <c r="G98" s="7"/>
      <c r="H98" s="7"/>
      <c r="I98" s="7"/>
      <c r="J98" s="7"/>
      <c r="K98" s="7"/>
      <c r="L98" s="7"/>
      <c r="M98" s="7"/>
      <c r="N98" s="7"/>
      <c r="O98" s="7"/>
      <c r="P98" s="7"/>
      <c r="Q98" s="7"/>
      <c r="R98" s="7"/>
      <c r="S98" s="7"/>
      <c r="T98" s="7"/>
      <c r="U98" s="7"/>
      <c r="V98" s="7"/>
    </row>
    <row r="99" spans="1:22" ht="15.75" customHeight="1">
      <c r="A99" s="7"/>
      <c r="B99" s="7"/>
      <c r="C99" s="7"/>
      <c r="D99" s="7"/>
      <c r="E99" s="7"/>
      <c r="F99" s="7"/>
      <c r="G99" s="7"/>
      <c r="H99" s="7"/>
      <c r="I99" s="7"/>
      <c r="J99" s="7"/>
      <c r="K99" s="7"/>
      <c r="L99" s="7"/>
      <c r="M99" s="7"/>
      <c r="N99" s="7"/>
      <c r="O99" s="7"/>
      <c r="P99" s="7"/>
      <c r="Q99" s="7"/>
      <c r="R99" s="7"/>
      <c r="S99" s="7"/>
      <c r="T99" s="7"/>
      <c r="U99" s="7"/>
      <c r="V99" s="7"/>
    </row>
    <row r="100" spans="1:22" ht="15.75" customHeight="1">
      <c r="A100" s="7"/>
      <c r="B100" s="7"/>
      <c r="C100" s="7"/>
      <c r="D100" s="7"/>
      <c r="E100" s="7"/>
      <c r="F100" s="7"/>
      <c r="G100" s="7"/>
      <c r="H100" s="7"/>
      <c r="I100" s="7"/>
      <c r="J100" s="7"/>
      <c r="K100" s="7"/>
      <c r="L100" s="7"/>
      <c r="M100" s="7"/>
      <c r="N100" s="7"/>
      <c r="O100" s="7"/>
      <c r="P100" s="7"/>
      <c r="Q100" s="7"/>
      <c r="R100" s="7"/>
      <c r="S100" s="7"/>
      <c r="T100" s="7"/>
      <c r="U100" s="7"/>
      <c r="V100" s="7"/>
    </row>
    <row r="101" spans="1:22" ht="15.75" customHeight="1">
      <c r="A101" s="7"/>
      <c r="B101" s="7"/>
      <c r="C101" s="7"/>
      <c r="D101" s="7"/>
      <c r="E101" s="7"/>
      <c r="F101" s="7"/>
      <c r="G101" s="7"/>
      <c r="H101" s="7"/>
      <c r="I101" s="7"/>
      <c r="J101" s="7"/>
      <c r="K101" s="7"/>
      <c r="L101" s="7"/>
      <c r="M101" s="7"/>
      <c r="N101" s="7"/>
      <c r="O101" s="7"/>
      <c r="P101" s="7"/>
      <c r="Q101" s="7"/>
      <c r="R101" s="7"/>
      <c r="S101" s="7"/>
      <c r="T101" s="7"/>
      <c r="U101" s="7"/>
      <c r="V101" s="7"/>
    </row>
    <row r="102" spans="1:22" ht="15.75" customHeight="1">
      <c r="A102" s="7"/>
      <c r="B102" s="7"/>
      <c r="C102" s="7"/>
      <c r="D102" s="7"/>
      <c r="E102" s="7"/>
      <c r="F102" s="7"/>
      <c r="G102" s="7"/>
      <c r="H102" s="7"/>
      <c r="I102" s="7"/>
      <c r="J102" s="7"/>
      <c r="K102" s="7"/>
      <c r="L102" s="7"/>
      <c r="M102" s="7"/>
      <c r="N102" s="7"/>
      <c r="O102" s="7"/>
      <c r="P102" s="7"/>
      <c r="Q102" s="7"/>
      <c r="R102" s="7"/>
      <c r="S102" s="7"/>
      <c r="T102" s="7"/>
      <c r="U102" s="7"/>
      <c r="V102" s="7"/>
    </row>
    <row r="103" spans="1:22" ht="15.75" customHeight="1">
      <c r="A103" s="7"/>
      <c r="B103" s="7"/>
      <c r="C103" s="7"/>
      <c r="D103" s="7"/>
      <c r="E103" s="7"/>
      <c r="F103" s="7"/>
      <c r="G103" s="7"/>
      <c r="H103" s="7"/>
      <c r="I103" s="7"/>
      <c r="J103" s="7"/>
      <c r="K103" s="7"/>
      <c r="L103" s="7"/>
      <c r="M103" s="7"/>
      <c r="N103" s="7"/>
      <c r="O103" s="7"/>
      <c r="P103" s="7"/>
      <c r="Q103" s="7"/>
      <c r="R103" s="7"/>
      <c r="S103" s="7"/>
      <c r="T103" s="7"/>
      <c r="U103" s="7"/>
      <c r="V103" s="7"/>
    </row>
    <row r="104" spans="1:22" ht="15.75" customHeight="1">
      <c r="A104" s="7"/>
      <c r="B104" s="7"/>
      <c r="C104" s="7"/>
      <c r="D104" s="7"/>
      <c r="E104" s="7"/>
      <c r="F104" s="7"/>
      <c r="G104" s="7"/>
      <c r="H104" s="7"/>
      <c r="I104" s="7"/>
      <c r="J104" s="7"/>
      <c r="K104" s="7"/>
      <c r="L104" s="7"/>
      <c r="M104" s="7"/>
      <c r="N104" s="7"/>
      <c r="O104" s="7"/>
      <c r="P104" s="7"/>
      <c r="Q104" s="7"/>
      <c r="R104" s="7"/>
      <c r="S104" s="7"/>
      <c r="T104" s="7"/>
      <c r="U104" s="7"/>
      <c r="V104" s="7"/>
    </row>
    <row r="105" spans="1:22" ht="15.75" customHeight="1">
      <c r="A105" s="7"/>
      <c r="B105" s="7"/>
      <c r="C105" s="7"/>
      <c r="D105" s="7"/>
      <c r="E105" s="7"/>
      <c r="F105" s="7"/>
      <c r="G105" s="7"/>
      <c r="H105" s="7"/>
      <c r="I105" s="7"/>
      <c r="J105" s="7"/>
      <c r="K105" s="7"/>
      <c r="L105" s="7"/>
      <c r="M105" s="7"/>
      <c r="N105" s="7"/>
      <c r="O105" s="7"/>
      <c r="P105" s="7"/>
      <c r="Q105" s="7"/>
      <c r="R105" s="7"/>
      <c r="S105" s="7"/>
      <c r="T105" s="7"/>
      <c r="U105" s="7"/>
      <c r="V105" s="7"/>
    </row>
    <row r="106" spans="1:22" ht="15.75" customHeight="1">
      <c r="A106" s="7"/>
      <c r="B106" s="7"/>
      <c r="C106" s="7"/>
      <c r="D106" s="7"/>
      <c r="E106" s="7"/>
      <c r="F106" s="7"/>
      <c r="G106" s="7"/>
      <c r="H106" s="7"/>
      <c r="I106" s="7"/>
      <c r="J106" s="7"/>
      <c r="K106" s="7"/>
      <c r="L106" s="7"/>
      <c r="M106" s="7"/>
      <c r="N106" s="7"/>
      <c r="O106" s="7"/>
      <c r="P106" s="7"/>
      <c r="Q106" s="7"/>
      <c r="R106" s="7"/>
      <c r="S106" s="7"/>
      <c r="T106" s="7"/>
      <c r="U106" s="7"/>
      <c r="V106" s="7"/>
    </row>
    <row r="107" spans="1:22" ht="15.75" customHeight="1">
      <c r="A107" s="7"/>
      <c r="B107" s="7"/>
      <c r="C107" s="7"/>
      <c r="D107" s="7"/>
      <c r="E107" s="7"/>
      <c r="F107" s="7"/>
      <c r="G107" s="7"/>
      <c r="H107" s="7"/>
      <c r="I107" s="7"/>
      <c r="J107" s="7"/>
      <c r="K107" s="7"/>
      <c r="L107" s="7"/>
      <c r="M107" s="7"/>
      <c r="N107" s="7"/>
      <c r="O107" s="7"/>
      <c r="P107" s="7"/>
      <c r="Q107" s="7"/>
      <c r="R107" s="7"/>
      <c r="S107" s="7"/>
      <c r="T107" s="7"/>
      <c r="U107" s="7"/>
      <c r="V107" s="7"/>
    </row>
    <row r="108" spans="1:22" ht="15.75" customHeight="1">
      <c r="A108" s="7"/>
      <c r="B108" s="7"/>
      <c r="C108" s="7"/>
      <c r="D108" s="7"/>
      <c r="E108" s="7"/>
      <c r="F108" s="7"/>
      <c r="G108" s="7"/>
      <c r="H108" s="7"/>
      <c r="I108" s="7"/>
      <c r="J108" s="7"/>
      <c r="K108" s="7"/>
      <c r="L108" s="7"/>
      <c r="M108" s="7"/>
      <c r="N108" s="7"/>
      <c r="O108" s="7"/>
      <c r="P108" s="7"/>
      <c r="Q108" s="7"/>
      <c r="R108" s="7"/>
      <c r="S108" s="7"/>
      <c r="T108" s="7"/>
      <c r="U108" s="7"/>
      <c r="V108" s="7"/>
    </row>
    <row r="109" spans="1:22" ht="15.75" customHeight="1">
      <c r="A109" s="7"/>
      <c r="B109" s="7"/>
      <c r="C109" s="7"/>
      <c r="D109" s="7"/>
      <c r="E109" s="7"/>
      <c r="F109" s="7"/>
      <c r="G109" s="7"/>
      <c r="H109" s="7"/>
      <c r="I109" s="7"/>
      <c r="J109" s="7"/>
      <c r="K109" s="7"/>
      <c r="L109" s="7"/>
      <c r="M109" s="7"/>
      <c r="N109" s="7"/>
      <c r="O109" s="7"/>
      <c r="P109" s="7"/>
      <c r="Q109" s="7"/>
      <c r="R109" s="7"/>
      <c r="S109" s="7"/>
      <c r="T109" s="7"/>
      <c r="U109" s="7"/>
      <c r="V109" s="7"/>
    </row>
    <row r="110" spans="1:22" ht="15.75" customHeight="1">
      <c r="A110" s="7"/>
      <c r="B110" s="7"/>
      <c r="C110" s="7"/>
      <c r="D110" s="7"/>
      <c r="E110" s="7"/>
      <c r="F110" s="7"/>
      <c r="G110" s="7"/>
      <c r="H110" s="7"/>
      <c r="I110" s="7"/>
      <c r="J110" s="7"/>
      <c r="K110" s="7"/>
      <c r="L110" s="7"/>
      <c r="M110" s="7"/>
      <c r="N110" s="7"/>
      <c r="O110" s="7"/>
      <c r="P110" s="7"/>
      <c r="Q110" s="7"/>
      <c r="R110" s="7"/>
      <c r="S110" s="7"/>
      <c r="T110" s="7"/>
      <c r="U110" s="7"/>
      <c r="V110" s="7"/>
    </row>
    <row r="111" spans="1:22" ht="15.75" customHeight="1">
      <c r="A111" s="7"/>
      <c r="B111" s="7"/>
      <c r="C111" s="7"/>
      <c r="D111" s="7"/>
      <c r="E111" s="7"/>
      <c r="F111" s="7"/>
      <c r="G111" s="7"/>
      <c r="H111" s="7"/>
      <c r="I111" s="7"/>
      <c r="J111" s="7"/>
      <c r="K111" s="7"/>
      <c r="L111" s="7"/>
      <c r="M111" s="7"/>
      <c r="N111" s="7"/>
      <c r="O111" s="7"/>
      <c r="P111" s="7"/>
      <c r="Q111" s="7"/>
      <c r="R111" s="7"/>
      <c r="S111" s="7"/>
      <c r="T111" s="7"/>
      <c r="U111" s="7"/>
      <c r="V111" s="7"/>
    </row>
    <row r="112" spans="1:22" ht="15.75" customHeight="1">
      <c r="A112" s="7"/>
      <c r="B112" s="7"/>
      <c r="C112" s="7"/>
      <c r="D112" s="7"/>
      <c r="E112" s="7"/>
      <c r="F112" s="7"/>
      <c r="G112" s="7"/>
      <c r="H112" s="7"/>
      <c r="I112" s="7"/>
      <c r="J112" s="7"/>
      <c r="K112" s="7"/>
      <c r="L112" s="7"/>
      <c r="M112" s="7"/>
      <c r="N112" s="7"/>
      <c r="O112" s="7"/>
      <c r="P112" s="7"/>
      <c r="Q112" s="7"/>
      <c r="R112" s="7"/>
      <c r="S112" s="7"/>
      <c r="T112" s="7"/>
      <c r="U112" s="7"/>
      <c r="V112" s="7"/>
    </row>
    <row r="113" spans="1:22" ht="15.75" customHeight="1">
      <c r="A113" s="7"/>
      <c r="B113" s="7"/>
      <c r="C113" s="7"/>
      <c r="D113" s="7"/>
      <c r="E113" s="7"/>
      <c r="F113" s="7"/>
      <c r="G113" s="7"/>
      <c r="H113" s="7"/>
      <c r="I113" s="7"/>
      <c r="J113" s="7"/>
      <c r="K113" s="7"/>
      <c r="L113" s="7"/>
      <c r="M113" s="7"/>
      <c r="N113" s="7"/>
      <c r="O113" s="7"/>
      <c r="P113" s="7"/>
      <c r="Q113" s="7"/>
      <c r="R113" s="7"/>
      <c r="S113" s="7"/>
      <c r="T113" s="7"/>
      <c r="U113" s="7"/>
      <c r="V113" s="7"/>
    </row>
    <row r="114" spans="1:22" ht="15.75" customHeight="1">
      <c r="A114" s="7"/>
      <c r="B114" s="7"/>
      <c r="C114" s="7"/>
      <c r="D114" s="7"/>
      <c r="E114" s="7"/>
      <c r="F114" s="7"/>
      <c r="G114" s="7"/>
      <c r="H114" s="7"/>
      <c r="I114" s="7"/>
      <c r="J114" s="7"/>
      <c r="K114" s="7"/>
      <c r="L114" s="7"/>
      <c r="M114" s="7"/>
      <c r="N114" s="7"/>
      <c r="O114" s="7"/>
      <c r="P114" s="7"/>
      <c r="Q114" s="7"/>
      <c r="R114" s="7"/>
      <c r="S114" s="7"/>
      <c r="T114" s="7"/>
      <c r="U114" s="7"/>
      <c r="V114" s="7"/>
    </row>
    <row r="115" spans="1:22" ht="15.75" customHeight="1">
      <c r="A115" s="7"/>
      <c r="B115" s="7"/>
      <c r="C115" s="7"/>
      <c r="D115" s="7"/>
      <c r="E115" s="7"/>
      <c r="F115" s="7"/>
      <c r="G115" s="7"/>
      <c r="H115" s="7"/>
      <c r="I115" s="7"/>
      <c r="J115" s="7"/>
      <c r="K115" s="7"/>
      <c r="L115" s="7"/>
      <c r="M115" s="7"/>
      <c r="N115" s="7"/>
      <c r="O115" s="7"/>
      <c r="P115" s="7"/>
      <c r="Q115" s="7"/>
      <c r="R115" s="7"/>
      <c r="S115" s="7"/>
      <c r="T115" s="7"/>
      <c r="U115" s="7"/>
      <c r="V115" s="7"/>
    </row>
    <row r="116" spans="1:22" ht="15.75" customHeight="1">
      <c r="A116" s="7"/>
      <c r="B116" s="7"/>
      <c r="C116" s="7"/>
      <c r="D116" s="7"/>
      <c r="E116" s="7"/>
      <c r="F116" s="7"/>
      <c r="G116" s="7"/>
      <c r="H116" s="7"/>
      <c r="I116" s="7"/>
      <c r="J116" s="7"/>
      <c r="K116" s="7"/>
      <c r="L116" s="7"/>
      <c r="M116" s="7"/>
      <c r="N116" s="7"/>
      <c r="O116" s="7"/>
      <c r="P116" s="7"/>
      <c r="Q116" s="7"/>
      <c r="R116" s="7"/>
      <c r="S116" s="7"/>
      <c r="T116" s="7"/>
      <c r="U116" s="7"/>
      <c r="V116" s="7"/>
    </row>
    <row r="117" spans="1:22" ht="15.75" customHeight="1">
      <c r="A117" s="7"/>
      <c r="B117" s="7"/>
      <c r="C117" s="7"/>
      <c r="D117" s="7"/>
      <c r="E117" s="7"/>
      <c r="F117" s="7"/>
      <c r="G117" s="7"/>
      <c r="H117" s="7"/>
      <c r="I117" s="7"/>
      <c r="J117" s="7"/>
      <c r="K117" s="7"/>
      <c r="L117" s="7"/>
      <c r="M117" s="7"/>
      <c r="N117" s="7"/>
      <c r="O117" s="7"/>
      <c r="P117" s="7"/>
      <c r="Q117" s="7"/>
      <c r="R117" s="7"/>
      <c r="S117" s="7"/>
      <c r="T117" s="7"/>
      <c r="U117" s="7"/>
      <c r="V117" s="7"/>
    </row>
    <row r="118" spans="1:22" ht="15.75" customHeight="1">
      <c r="A118" s="7"/>
      <c r="B118" s="7"/>
      <c r="C118" s="7"/>
      <c r="D118" s="7"/>
      <c r="E118" s="7"/>
      <c r="F118" s="7"/>
      <c r="G118" s="7"/>
      <c r="H118" s="7"/>
      <c r="I118" s="7"/>
      <c r="J118" s="7"/>
      <c r="K118" s="7"/>
      <c r="L118" s="7"/>
      <c r="M118" s="7"/>
      <c r="N118" s="7"/>
      <c r="O118" s="7"/>
      <c r="P118" s="7"/>
      <c r="Q118" s="7"/>
      <c r="R118" s="7"/>
      <c r="S118" s="7"/>
      <c r="T118" s="7"/>
      <c r="U118" s="7"/>
      <c r="V118" s="7"/>
    </row>
    <row r="119" spans="1:22" ht="15.75" customHeight="1">
      <c r="A119" s="7"/>
      <c r="B119" s="7"/>
      <c r="C119" s="7"/>
      <c r="D119" s="7"/>
      <c r="E119" s="7"/>
      <c r="F119" s="7"/>
      <c r="G119" s="7"/>
      <c r="H119" s="7"/>
      <c r="I119" s="7"/>
      <c r="J119" s="7"/>
      <c r="K119" s="7"/>
      <c r="L119" s="7"/>
      <c r="M119" s="7"/>
      <c r="N119" s="7"/>
      <c r="O119" s="7"/>
      <c r="P119" s="7"/>
      <c r="Q119" s="7"/>
      <c r="R119" s="7"/>
      <c r="S119" s="7"/>
      <c r="T119" s="7"/>
      <c r="U119" s="7"/>
      <c r="V119" s="7"/>
    </row>
    <row r="120" spans="1:22" ht="15.75" customHeight="1">
      <c r="A120" s="7"/>
      <c r="B120" s="7"/>
      <c r="C120" s="7"/>
      <c r="D120" s="7"/>
      <c r="E120" s="7"/>
      <c r="F120" s="7"/>
      <c r="G120" s="7"/>
      <c r="H120" s="7"/>
      <c r="I120" s="7"/>
      <c r="J120" s="7"/>
      <c r="K120" s="7"/>
      <c r="L120" s="7"/>
      <c r="M120" s="7"/>
      <c r="N120" s="7"/>
      <c r="O120" s="7"/>
      <c r="P120" s="7"/>
      <c r="Q120" s="7"/>
      <c r="R120" s="7"/>
      <c r="S120" s="7"/>
      <c r="T120" s="7"/>
      <c r="U120" s="7"/>
      <c r="V120" s="7"/>
    </row>
    <row r="121" spans="1:22" ht="15.75" customHeight="1">
      <c r="A121" s="7"/>
      <c r="B121" s="7"/>
      <c r="C121" s="7"/>
      <c r="D121" s="7"/>
      <c r="E121" s="7"/>
      <c r="F121" s="7"/>
      <c r="G121" s="7"/>
      <c r="H121" s="7"/>
      <c r="I121" s="7"/>
      <c r="J121" s="7"/>
      <c r="K121" s="7"/>
      <c r="L121" s="7"/>
      <c r="M121" s="7"/>
      <c r="N121" s="7"/>
      <c r="O121" s="7"/>
      <c r="P121" s="7"/>
      <c r="Q121" s="7"/>
      <c r="R121" s="7"/>
      <c r="S121" s="7"/>
      <c r="T121" s="7"/>
      <c r="U121" s="7"/>
      <c r="V121" s="7"/>
    </row>
    <row r="122" spans="1:22" ht="15.75" customHeight="1">
      <c r="A122" s="7"/>
      <c r="B122" s="7"/>
      <c r="C122" s="7"/>
      <c r="D122" s="7"/>
      <c r="E122" s="7"/>
      <c r="F122" s="7"/>
      <c r="G122" s="7"/>
      <c r="H122" s="7"/>
      <c r="I122" s="7"/>
      <c r="J122" s="7"/>
      <c r="K122" s="7"/>
      <c r="L122" s="7"/>
      <c r="M122" s="7"/>
      <c r="N122" s="7"/>
      <c r="O122" s="7"/>
      <c r="P122" s="7"/>
      <c r="Q122" s="7"/>
      <c r="R122" s="7"/>
      <c r="S122" s="7"/>
      <c r="T122" s="7"/>
      <c r="U122" s="7"/>
      <c r="V122" s="7"/>
    </row>
    <row r="123" spans="1:22" ht="15.75" customHeight="1">
      <c r="A123" s="7"/>
      <c r="B123" s="7"/>
      <c r="C123" s="7"/>
      <c r="D123" s="7"/>
      <c r="E123" s="7"/>
      <c r="F123" s="7"/>
      <c r="G123" s="7"/>
      <c r="H123" s="7"/>
      <c r="I123" s="7"/>
      <c r="J123" s="7"/>
      <c r="K123" s="7"/>
      <c r="L123" s="7"/>
      <c r="M123" s="7"/>
      <c r="N123" s="7"/>
      <c r="O123" s="7"/>
      <c r="P123" s="7"/>
      <c r="Q123" s="7"/>
      <c r="R123" s="7"/>
      <c r="S123" s="7"/>
      <c r="T123" s="7"/>
      <c r="U123" s="7"/>
      <c r="V123" s="7"/>
    </row>
    <row r="124" spans="1:22" ht="15.75" customHeight="1">
      <c r="A124" s="7"/>
      <c r="B124" s="7"/>
      <c r="C124" s="7"/>
      <c r="D124" s="7"/>
      <c r="E124" s="7"/>
      <c r="F124" s="7"/>
      <c r="G124" s="7"/>
      <c r="H124" s="7"/>
      <c r="I124" s="7"/>
      <c r="J124" s="7"/>
      <c r="K124" s="7"/>
      <c r="L124" s="7"/>
      <c r="M124" s="7"/>
      <c r="N124" s="7"/>
      <c r="O124" s="7"/>
      <c r="P124" s="7"/>
      <c r="Q124" s="7"/>
      <c r="R124" s="7"/>
      <c r="S124" s="7"/>
      <c r="T124" s="7"/>
      <c r="U124" s="7"/>
      <c r="V124" s="7"/>
    </row>
    <row r="125" spans="1:22" ht="15.75" customHeight="1">
      <c r="A125" s="7"/>
      <c r="B125" s="7"/>
      <c r="C125" s="7"/>
      <c r="D125" s="7"/>
      <c r="E125" s="7"/>
      <c r="F125" s="7"/>
      <c r="G125" s="7"/>
      <c r="H125" s="7"/>
      <c r="I125" s="7"/>
      <c r="J125" s="7"/>
      <c r="K125" s="7"/>
      <c r="L125" s="7"/>
      <c r="M125" s="7"/>
      <c r="N125" s="7"/>
      <c r="O125" s="7"/>
      <c r="P125" s="7"/>
      <c r="Q125" s="7"/>
      <c r="R125" s="7"/>
      <c r="S125" s="7"/>
      <c r="T125" s="7"/>
      <c r="U125" s="7"/>
      <c r="V125" s="7"/>
    </row>
    <row r="126" spans="1:22" ht="15.75" customHeight="1">
      <c r="A126" s="7"/>
      <c r="B126" s="7"/>
      <c r="C126" s="7"/>
      <c r="D126" s="7"/>
      <c r="E126" s="7"/>
      <c r="F126" s="7"/>
      <c r="G126" s="7"/>
      <c r="H126" s="7"/>
      <c r="I126" s="7"/>
      <c r="J126" s="7"/>
      <c r="K126" s="7"/>
      <c r="L126" s="7"/>
      <c r="M126" s="7"/>
      <c r="N126" s="7"/>
      <c r="O126" s="7"/>
      <c r="P126" s="7"/>
      <c r="Q126" s="7"/>
      <c r="R126" s="7"/>
      <c r="S126" s="7"/>
      <c r="T126" s="7"/>
      <c r="U126" s="7"/>
      <c r="V126" s="7"/>
    </row>
    <row r="127" spans="1:22" ht="15.75" customHeight="1">
      <c r="A127" s="7"/>
      <c r="B127" s="7"/>
      <c r="C127" s="7"/>
      <c r="D127" s="7"/>
      <c r="E127" s="7"/>
      <c r="F127" s="7"/>
      <c r="G127" s="7"/>
      <c r="H127" s="7"/>
      <c r="I127" s="7"/>
      <c r="J127" s="7"/>
      <c r="K127" s="7"/>
      <c r="L127" s="7"/>
      <c r="M127" s="7"/>
      <c r="N127" s="7"/>
      <c r="O127" s="7"/>
      <c r="P127" s="7"/>
      <c r="Q127" s="7"/>
      <c r="R127" s="7"/>
      <c r="S127" s="7"/>
      <c r="T127" s="7"/>
      <c r="U127" s="7"/>
      <c r="V127" s="7"/>
    </row>
    <row r="128" spans="1:22" ht="15.75" customHeight="1">
      <c r="A128" s="7"/>
      <c r="B128" s="7"/>
      <c r="C128" s="7"/>
      <c r="D128" s="7"/>
      <c r="E128" s="7"/>
      <c r="F128" s="7"/>
      <c r="G128" s="7"/>
      <c r="H128" s="7"/>
      <c r="I128" s="7"/>
      <c r="J128" s="7"/>
      <c r="K128" s="7"/>
      <c r="L128" s="7"/>
      <c r="M128" s="7"/>
      <c r="N128" s="7"/>
      <c r="O128" s="7"/>
      <c r="P128" s="7"/>
      <c r="Q128" s="7"/>
      <c r="R128" s="7"/>
      <c r="S128" s="7"/>
      <c r="T128" s="7"/>
      <c r="U128" s="7"/>
      <c r="V128" s="7"/>
    </row>
    <row r="129" spans="1:22" ht="15.75" customHeight="1">
      <c r="A129" s="7"/>
      <c r="B129" s="7"/>
      <c r="C129" s="7"/>
      <c r="D129" s="7"/>
      <c r="E129" s="7"/>
      <c r="F129" s="7"/>
      <c r="G129" s="7"/>
      <c r="H129" s="7"/>
      <c r="I129" s="7"/>
      <c r="J129" s="7"/>
      <c r="K129" s="7"/>
      <c r="L129" s="7"/>
      <c r="M129" s="7"/>
      <c r="N129" s="7"/>
      <c r="O129" s="7"/>
      <c r="P129" s="7"/>
      <c r="Q129" s="7"/>
      <c r="R129" s="7"/>
      <c r="S129" s="7"/>
      <c r="T129" s="7"/>
      <c r="U129" s="7"/>
      <c r="V129" s="7"/>
    </row>
    <row r="130" spans="1:22" ht="15.75" customHeight="1">
      <c r="A130" s="7"/>
      <c r="B130" s="7"/>
      <c r="C130" s="7"/>
      <c r="D130" s="7"/>
      <c r="E130" s="7"/>
      <c r="F130" s="7"/>
      <c r="G130" s="7"/>
      <c r="H130" s="7"/>
      <c r="I130" s="7"/>
      <c r="J130" s="7"/>
      <c r="K130" s="7"/>
      <c r="L130" s="7"/>
      <c r="M130" s="7"/>
      <c r="N130" s="7"/>
      <c r="O130" s="7"/>
      <c r="P130" s="7"/>
      <c r="Q130" s="7"/>
      <c r="R130" s="7"/>
      <c r="S130" s="7"/>
      <c r="T130" s="7"/>
      <c r="U130" s="7"/>
      <c r="V130" s="7"/>
    </row>
    <row r="131" spans="1:22" ht="15.75" customHeight="1">
      <c r="A131" s="7"/>
      <c r="B131" s="7"/>
      <c r="C131" s="7"/>
      <c r="D131" s="7"/>
      <c r="E131" s="7"/>
      <c r="F131" s="7"/>
      <c r="G131" s="7"/>
      <c r="H131" s="7"/>
      <c r="I131" s="7"/>
      <c r="J131" s="7"/>
      <c r="K131" s="7"/>
      <c r="L131" s="7"/>
      <c r="M131" s="7"/>
      <c r="N131" s="7"/>
      <c r="O131" s="7"/>
      <c r="P131" s="7"/>
      <c r="Q131" s="7"/>
      <c r="R131" s="7"/>
      <c r="S131" s="7"/>
      <c r="T131" s="7"/>
      <c r="U131" s="7"/>
      <c r="V131" s="7"/>
    </row>
    <row r="132" spans="1:22" ht="15.75" customHeight="1">
      <c r="A132" s="7"/>
      <c r="B132" s="7"/>
      <c r="C132" s="7"/>
      <c r="D132" s="7"/>
      <c r="E132" s="7"/>
      <c r="F132" s="7"/>
      <c r="G132" s="7"/>
      <c r="H132" s="7"/>
      <c r="I132" s="7"/>
      <c r="J132" s="7"/>
      <c r="K132" s="7"/>
      <c r="L132" s="7"/>
      <c r="M132" s="7"/>
      <c r="N132" s="7"/>
      <c r="O132" s="7"/>
      <c r="P132" s="7"/>
      <c r="Q132" s="7"/>
      <c r="R132" s="7"/>
      <c r="S132" s="7"/>
      <c r="T132" s="7"/>
      <c r="U132" s="7"/>
      <c r="V132" s="7"/>
    </row>
    <row r="133" spans="1:22" ht="15.75" customHeight="1">
      <c r="A133" s="7"/>
      <c r="B133" s="7"/>
      <c r="C133" s="7"/>
      <c r="D133" s="7"/>
      <c r="E133" s="7"/>
      <c r="F133" s="7"/>
      <c r="G133" s="7"/>
      <c r="H133" s="7"/>
      <c r="I133" s="7"/>
      <c r="J133" s="7"/>
      <c r="K133" s="7"/>
      <c r="L133" s="7"/>
      <c r="M133" s="7"/>
      <c r="N133" s="7"/>
      <c r="O133" s="7"/>
      <c r="P133" s="7"/>
      <c r="Q133" s="7"/>
      <c r="R133" s="7"/>
      <c r="S133" s="7"/>
      <c r="T133" s="7"/>
      <c r="U133" s="7"/>
      <c r="V133" s="7"/>
    </row>
    <row r="134" spans="1:22" ht="15.75" customHeight="1">
      <c r="A134" s="7"/>
      <c r="B134" s="7"/>
      <c r="C134" s="7"/>
      <c r="D134" s="7"/>
      <c r="E134" s="7"/>
      <c r="F134" s="7"/>
      <c r="G134" s="7"/>
      <c r="H134" s="7"/>
      <c r="I134" s="7"/>
      <c r="J134" s="7"/>
      <c r="K134" s="7"/>
      <c r="L134" s="7"/>
      <c r="M134" s="7"/>
      <c r="N134" s="7"/>
      <c r="O134" s="7"/>
      <c r="P134" s="7"/>
      <c r="Q134" s="7"/>
      <c r="R134" s="7"/>
      <c r="S134" s="7"/>
      <c r="T134" s="7"/>
      <c r="U134" s="7"/>
      <c r="V134" s="7"/>
    </row>
    <row r="135" spans="1:22" ht="15.75" customHeight="1">
      <c r="A135" s="7"/>
      <c r="B135" s="7"/>
      <c r="C135" s="7"/>
      <c r="D135" s="7"/>
      <c r="E135" s="7"/>
      <c r="F135" s="7"/>
      <c r="G135" s="7"/>
      <c r="H135" s="7"/>
      <c r="I135" s="7"/>
      <c r="J135" s="7"/>
      <c r="K135" s="7"/>
      <c r="L135" s="7"/>
      <c r="M135" s="7"/>
      <c r="N135" s="7"/>
      <c r="O135" s="7"/>
      <c r="P135" s="7"/>
      <c r="Q135" s="7"/>
      <c r="R135" s="7"/>
      <c r="S135" s="7"/>
      <c r="T135" s="7"/>
      <c r="U135" s="7"/>
      <c r="V135" s="7"/>
    </row>
    <row r="136" spans="1:22" ht="15.75" customHeight="1">
      <c r="A136" s="7"/>
      <c r="B136" s="7"/>
      <c r="C136" s="7"/>
      <c r="D136" s="7"/>
      <c r="E136" s="7"/>
      <c r="F136" s="7"/>
      <c r="G136" s="7"/>
      <c r="H136" s="7"/>
      <c r="I136" s="7"/>
      <c r="J136" s="7"/>
      <c r="K136" s="7"/>
      <c r="L136" s="7"/>
      <c r="M136" s="7"/>
      <c r="N136" s="7"/>
      <c r="O136" s="7"/>
      <c r="P136" s="7"/>
      <c r="Q136" s="7"/>
      <c r="R136" s="7"/>
      <c r="S136" s="7"/>
      <c r="T136" s="7"/>
      <c r="U136" s="7"/>
      <c r="V136" s="7"/>
    </row>
    <row r="137" spans="1:22" ht="15.75" customHeight="1">
      <c r="A137" s="7"/>
      <c r="B137" s="7"/>
      <c r="C137" s="7"/>
      <c r="D137" s="7"/>
      <c r="E137" s="7"/>
      <c r="F137" s="7"/>
      <c r="G137" s="7"/>
      <c r="H137" s="7"/>
      <c r="I137" s="7"/>
      <c r="J137" s="7"/>
      <c r="K137" s="7"/>
      <c r="L137" s="7"/>
      <c r="M137" s="7"/>
      <c r="N137" s="7"/>
      <c r="O137" s="7"/>
      <c r="P137" s="7"/>
      <c r="Q137" s="7"/>
      <c r="R137" s="7"/>
      <c r="S137" s="7"/>
      <c r="T137" s="7"/>
      <c r="U137" s="7"/>
      <c r="V137" s="7"/>
    </row>
    <row r="138" spans="1:22" ht="15.75" customHeight="1">
      <c r="A138" s="7"/>
      <c r="B138" s="7"/>
      <c r="C138" s="7"/>
      <c r="D138" s="7"/>
      <c r="E138" s="7"/>
      <c r="F138" s="7"/>
      <c r="G138" s="7"/>
      <c r="H138" s="7"/>
      <c r="I138" s="7"/>
      <c r="J138" s="7"/>
      <c r="K138" s="7"/>
      <c r="L138" s="7"/>
      <c r="M138" s="7"/>
      <c r="N138" s="7"/>
      <c r="O138" s="7"/>
      <c r="P138" s="7"/>
      <c r="Q138" s="7"/>
      <c r="R138" s="7"/>
      <c r="S138" s="7"/>
      <c r="T138" s="7"/>
      <c r="U138" s="7"/>
      <c r="V138" s="7"/>
    </row>
    <row r="139" spans="1:22" ht="15.75" customHeight="1">
      <c r="A139" s="7"/>
      <c r="B139" s="7"/>
      <c r="C139" s="7"/>
      <c r="D139" s="7"/>
      <c r="E139" s="7"/>
      <c r="F139" s="7"/>
      <c r="G139" s="7"/>
      <c r="H139" s="7"/>
      <c r="I139" s="7"/>
      <c r="J139" s="7"/>
      <c r="K139" s="7"/>
      <c r="L139" s="7"/>
      <c r="M139" s="7"/>
      <c r="N139" s="7"/>
      <c r="O139" s="7"/>
      <c r="P139" s="7"/>
      <c r="Q139" s="7"/>
      <c r="R139" s="7"/>
      <c r="S139" s="7"/>
      <c r="T139" s="7"/>
      <c r="U139" s="7"/>
      <c r="V139" s="7"/>
    </row>
    <row r="140" spans="1:22" ht="15.75" customHeight="1">
      <c r="A140" s="7"/>
      <c r="B140" s="7"/>
      <c r="C140" s="7"/>
      <c r="D140" s="7"/>
      <c r="E140" s="7"/>
      <c r="F140" s="7"/>
      <c r="G140" s="7"/>
      <c r="H140" s="7"/>
      <c r="I140" s="7"/>
      <c r="J140" s="7"/>
      <c r="K140" s="7"/>
      <c r="L140" s="7"/>
      <c r="M140" s="7"/>
      <c r="N140" s="7"/>
      <c r="O140" s="7"/>
      <c r="P140" s="7"/>
      <c r="Q140" s="7"/>
      <c r="R140" s="7"/>
      <c r="S140" s="7"/>
      <c r="T140" s="7"/>
      <c r="U140" s="7"/>
      <c r="V140" s="7"/>
    </row>
    <row r="141" spans="1:22" ht="15.75" customHeight="1">
      <c r="A141" s="7"/>
      <c r="B141" s="7"/>
      <c r="C141" s="7"/>
      <c r="D141" s="7"/>
      <c r="E141" s="7"/>
      <c r="F141" s="7"/>
      <c r="G141" s="7"/>
      <c r="H141" s="7"/>
      <c r="I141" s="7"/>
      <c r="J141" s="7"/>
      <c r="K141" s="7"/>
      <c r="L141" s="7"/>
      <c r="M141" s="7"/>
      <c r="N141" s="7"/>
      <c r="O141" s="7"/>
      <c r="P141" s="7"/>
      <c r="Q141" s="7"/>
      <c r="R141" s="7"/>
      <c r="S141" s="7"/>
      <c r="T141" s="7"/>
      <c r="U141" s="7"/>
      <c r="V141" s="7"/>
    </row>
    <row r="142" spans="1:22" ht="15.75" customHeight="1">
      <c r="A142" s="7"/>
      <c r="B142" s="7"/>
      <c r="C142" s="7"/>
      <c r="D142" s="7"/>
      <c r="E142" s="7"/>
      <c r="F142" s="7"/>
      <c r="G142" s="7"/>
      <c r="H142" s="7"/>
      <c r="I142" s="7"/>
      <c r="J142" s="7"/>
      <c r="K142" s="7"/>
      <c r="L142" s="7"/>
      <c r="M142" s="7"/>
      <c r="N142" s="7"/>
      <c r="O142" s="7"/>
      <c r="P142" s="7"/>
      <c r="Q142" s="7"/>
      <c r="R142" s="7"/>
      <c r="S142" s="7"/>
      <c r="T142" s="7"/>
      <c r="U142" s="7"/>
      <c r="V142" s="7"/>
    </row>
    <row r="143" spans="1:22" ht="15.75" customHeight="1">
      <c r="A143" s="7"/>
      <c r="B143" s="7"/>
      <c r="C143" s="7"/>
      <c r="D143" s="7"/>
      <c r="E143" s="7"/>
      <c r="F143" s="7"/>
      <c r="G143" s="7"/>
      <c r="H143" s="7"/>
      <c r="I143" s="7"/>
      <c r="J143" s="7"/>
      <c r="K143" s="7"/>
      <c r="L143" s="7"/>
      <c r="M143" s="7"/>
      <c r="N143" s="7"/>
      <c r="O143" s="7"/>
      <c r="P143" s="7"/>
      <c r="Q143" s="7"/>
      <c r="R143" s="7"/>
      <c r="S143" s="7"/>
      <c r="T143" s="7"/>
      <c r="U143" s="7"/>
      <c r="V143" s="7"/>
    </row>
    <row r="144" spans="1:22" ht="15.75" customHeight="1">
      <c r="A144" s="7"/>
      <c r="B144" s="7"/>
      <c r="C144" s="7"/>
      <c r="D144" s="7"/>
      <c r="E144" s="7"/>
      <c r="F144" s="7"/>
      <c r="G144" s="7"/>
      <c r="H144" s="7"/>
      <c r="I144" s="7"/>
      <c r="J144" s="7"/>
      <c r="K144" s="7"/>
      <c r="L144" s="7"/>
      <c r="M144" s="7"/>
      <c r="N144" s="7"/>
      <c r="O144" s="7"/>
      <c r="P144" s="7"/>
      <c r="Q144" s="7"/>
      <c r="R144" s="7"/>
      <c r="S144" s="7"/>
      <c r="T144" s="7"/>
      <c r="U144" s="7"/>
      <c r="V144" s="7"/>
    </row>
    <row r="145" spans="1:22" ht="15.75" customHeight="1">
      <c r="A145" s="7"/>
      <c r="B145" s="7"/>
      <c r="C145" s="7"/>
      <c r="D145" s="7"/>
      <c r="E145" s="7"/>
      <c r="F145" s="7"/>
      <c r="G145" s="7"/>
      <c r="H145" s="7"/>
      <c r="I145" s="7"/>
      <c r="J145" s="7"/>
      <c r="K145" s="7"/>
      <c r="L145" s="7"/>
      <c r="M145" s="7"/>
      <c r="N145" s="7"/>
      <c r="O145" s="7"/>
      <c r="P145" s="7"/>
      <c r="Q145" s="7"/>
      <c r="R145" s="7"/>
      <c r="S145" s="7"/>
      <c r="T145" s="7"/>
      <c r="U145" s="7"/>
      <c r="V145" s="7"/>
    </row>
    <row r="146" spans="1:22" ht="15.75" customHeight="1">
      <c r="A146" s="7"/>
      <c r="B146" s="7"/>
      <c r="C146" s="7"/>
      <c r="D146" s="7"/>
      <c r="E146" s="7"/>
      <c r="F146" s="7"/>
      <c r="G146" s="7"/>
      <c r="H146" s="7"/>
      <c r="I146" s="7"/>
      <c r="J146" s="7"/>
      <c r="K146" s="7"/>
      <c r="L146" s="7"/>
      <c r="M146" s="7"/>
      <c r="N146" s="7"/>
      <c r="O146" s="7"/>
      <c r="P146" s="7"/>
      <c r="Q146" s="7"/>
      <c r="R146" s="7"/>
      <c r="S146" s="7"/>
      <c r="T146" s="7"/>
      <c r="U146" s="7"/>
      <c r="V146" s="7"/>
    </row>
    <row r="147" spans="1:22" ht="15.75" customHeight="1">
      <c r="A147" s="7"/>
      <c r="B147" s="7"/>
      <c r="C147" s="7"/>
      <c r="D147" s="7"/>
      <c r="E147" s="7"/>
      <c r="F147" s="7"/>
      <c r="G147" s="7"/>
      <c r="H147" s="7"/>
      <c r="I147" s="7"/>
      <c r="J147" s="7"/>
      <c r="K147" s="7"/>
      <c r="L147" s="7"/>
      <c r="M147" s="7"/>
      <c r="N147" s="7"/>
      <c r="O147" s="7"/>
      <c r="P147" s="7"/>
      <c r="Q147" s="7"/>
      <c r="R147" s="7"/>
      <c r="S147" s="7"/>
      <c r="T147" s="7"/>
      <c r="U147" s="7"/>
      <c r="V147" s="7"/>
    </row>
    <row r="148" spans="1:22" ht="15.75" customHeight="1">
      <c r="A148" s="7"/>
      <c r="B148" s="7"/>
      <c r="C148" s="7"/>
      <c r="D148" s="7"/>
      <c r="E148" s="7"/>
      <c r="F148" s="7"/>
      <c r="G148" s="7"/>
      <c r="H148" s="7"/>
      <c r="I148" s="7"/>
      <c r="J148" s="7"/>
      <c r="K148" s="7"/>
      <c r="L148" s="7"/>
      <c r="M148" s="7"/>
      <c r="N148" s="7"/>
      <c r="O148" s="7"/>
      <c r="P148" s="7"/>
      <c r="Q148" s="7"/>
      <c r="R148" s="7"/>
      <c r="S148" s="7"/>
      <c r="T148" s="7"/>
      <c r="U148" s="7"/>
      <c r="V148" s="7"/>
    </row>
    <row r="149" spans="1:22" ht="15.75" customHeight="1">
      <c r="A149" s="7"/>
      <c r="B149" s="7"/>
      <c r="C149" s="7"/>
      <c r="D149" s="7"/>
      <c r="E149" s="7"/>
      <c r="F149" s="7"/>
      <c r="G149" s="7"/>
      <c r="H149" s="7"/>
      <c r="I149" s="7"/>
      <c r="J149" s="7"/>
      <c r="K149" s="7"/>
      <c r="L149" s="7"/>
      <c r="M149" s="7"/>
      <c r="N149" s="7"/>
      <c r="O149" s="7"/>
      <c r="P149" s="7"/>
      <c r="Q149" s="7"/>
      <c r="R149" s="7"/>
      <c r="S149" s="7"/>
      <c r="T149" s="7"/>
      <c r="U149" s="7"/>
      <c r="V149" s="7"/>
    </row>
    <row r="150" spans="1:22" ht="15.75" customHeight="1">
      <c r="A150" s="7"/>
      <c r="B150" s="7"/>
      <c r="C150" s="7"/>
      <c r="D150" s="7"/>
      <c r="E150" s="7"/>
      <c r="F150" s="7"/>
      <c r="G150" s="7"/>
      <c r="H150" s="7"/>
      <c r="I150" s="7"/>
      <c r="J150" s="7"/>
      <c r="K150" s="7"/>
      <c r="L150" s="7"/>
      <c r="M150" s="7"/>
      <c r="N150" s="7"/>
      <c r="O150" s="7"/>
      <c r="P150" s="7"/>
      <c r="Q150" s="7"/>
      <c r="R150" s="7"/>
      <c r="S150" s="7"/>
      <c r="T150" s="7"/>
      <c r="U150" s="7"/>
      <c r="V150" s="7"/>
    </row>
    <row r="151" spans="1:22" ht="15.75" customHeight="1">
      <c r="A151" s="7"/>
      <c r="B151" s="7"/>
      <c r="C151" s="7"/>
      <c r="D151" s="7"/>
      <c r="E151" s="7"/>
      <c r="F151" s="7"/>
      <c r="G151" s="7"/>
      <c r="H151" s="7"/>
      <c r="I151" s="7"/>
      <c r="J151" s="7"/>
      <c r="K151" s="7"/>
      <c r="L151" s="7"/>
      <c r="M151" s="7"/>
      <c r="N151" s="7"/>
      <c r="O151" s="7"/>
      <c r="P151" s="7"/>
      <c r="Q151" s="7"/>
      <c r="R151" s="7"/>
      <c r="S151" s="7"/>
      <c r="T151" s="7"/>
      <c r="U151" s="7"/>
      <c r="V151" s="7"/>
    </row>
    <row r="152" spans="1:22" ht="15.75" customHeight="1">
      <c r="A152" s="7"/>
      <c r="B152" s="7"/>
      <c r="C152" s="7"/>
      <c r="D152" s="7"/>
      <c r="E152" s="7"/>
      <c r="F152" s="7"/>
      <c r="G152" s="7"/>
      <c r="H152" s="7"/>
      <c r="I152" s="7"/>
      <c r="J152" s="7"/>
      <c r="K152" s="7"/>
      <c r="L152" s="7"/>
      <c r="M152" s="7"/>
      <c r="N152" s="7"/>
      <c r="O152" s="7"/>
      <c r="P152" s="7"/>
      <c r="Q152" s="7"/>
      <c r="R152" s="7"/>
      <c r="S152" s="7"/>
      <c r="T152" s="7"/>
      <c r="U152" s="7"/>
      <c r="V152" s="7"/>
    </row>
    <row r="153" spans="1:22" ht="15.75" customHeight="1">
      <c r="A153" s="7"/>
      <c r="B153" s="7"/>
      <c r="C153" s="7"/>
      <c r="D153" s="7"/>
      <c r="E153" s="7"/>
      <c r="F153" s="7"/>
      <c r="G153" s="7"/>
      <c r="H153" s="7"/>
      <c r="I153" s="7"/>
      <c r="J153" s="7"/>
      <c r="K153" s="7"/>
      <c r="L153" s="7"/>
      <c r="M153" s="7"/>
      <c r="N153" s="7"/>
      <c r="O153" s="7"/>
      <c r="P153" s="7"/>
      <c r="Q153" s="7"/>
      <c r="R153" s="7"/>
      <c r="S153" s="7"/>
      <c r="T153" s="7"/>
      <c r="U153" s="7"/>
      <c r="V153" s="7"/>
    </row>
    <row r="154" spans="1:22" ht="15.75" customHeight="1">
      <c r="A154" s="7"/>
      <c r="B154" s="7"/>
      <c r="C154" s="7"/>
      <c r="D154" s="7"/>
      <c r="E154" s="7"/>
      <c r="F154" s="7"/>
      <c r="G154" s="7"/>
      <c r="H154" s="7"/>
      <c r="I154" s="7"/>
      <c r="J154" s="7"/>
      <c r="K154" s="7"/>
      <c r="L154" s="7"/>
      <c r="M154" s="7"/>
      <c r="N154" s="7"/>
      <c r="O154" s="7"/>
      <c r="P154" s="7"/>
      <c r="Q154" s="7"/>
      <c r="R154" s="7"/>
      <c r="S154" s="7"/>
      <c r="T154" s="7"/>
      <c r="U154" s="7"/>
      <c r="V154" s="7"/>
    </row>
    <row r="155" spans="1:22" ht="15.75" customHeight="1">
      <c r="A155" s="7"/>
      <c r="B155" s="7"/>
      <c r="C155" s="7"/>
      <c r="D155" s="7"/>
      <c r="E155" s="7"/>
      <c r="F155" s="7"/>
      <c r="G155" s="7"/>
      <c r="H155" s="7"/>
      <c r="I155" s="7"/>
      <c r="J155" s="7"/>
      <c r="K155" s="7"/>
      <c r="L155" s="7"/>
      <c r="M155" s="7"/>
      <c r="N155" s="7"/>
      <c r="O155" s="7"/>
      <c r="P155" s="7"/>
      <c r="Q155" s="7"/>
      <c r="R155" s="7"/>
      <c r="S155" s="7"/>
      <c r="T155" s="7"/>
      <c r="U155" s="7"/>
      <c r="V155" s="7"/>
    </row>
    <row r="156" spans="1:22" ht="15.75" customHeight="1">
      <c r="A156" s="7"/>
      <c r="B156" s="7"/>
      <c r="C156" s="7"/>
      <c r="D156" s="7"/>
      <c r="E156" s="7"/>
      <c r="F156" s="7"/>
      <c r="G156" s="7"/>
      <c r="H156" s="7"/>
      <c r="I156" s="7"/>
      <c r="J156" s="7"/>
      <c r="K156" s="7"/>
      <c r="L156" s="7"/>
      <c r="M156" s="7"/>
      <c r="N156" s="7"/>
      <c r="O156" s="7"/>
      <c r="P156" s="7"/>
      <c r="Q156" s="7"/>
      <c r="R156" s="7"/>
      <c r="S156" s="7"/>
      <c r="T156" s="7"/>
      <c r="U156" s="7"/>
      <c r="V156" s="7"/>
    </row>
    <row r="157" spans="1:22" ht="15.75" customHeight="1">
      <c r="A157" s="7"/>
      <c r="B157" s="7"/>
      <c r="C157" s="7"/>
      <c r="D157" s="7"/>
      <c r="E157" s="7"/>
      <c r="F157" s="7"/>
      <c r="G157" s="7"/>
      <c r="H157" s="7"/>
      <c r="I157" s="7"/>
      <c r="J157" s="7"/>
      <c r="K157" s="7"/>
      <c r="L157" s="7"/>
      <c r="M157" s="7"/>
      <c r="N157" s="7"/>
      <c r="O157" s="7"/>
      <c r="P157" s="7"/>
      <c r="Q157" s="7"/>
      <c r="R157" s="7"/>
      <c r="S157" s="7"/>
      <c r="T157" s="7"/>
      <c r="U157" s="7"/>
      <c r="V157" s="7"/>
    </row>
    <row r="158" spans="1:22" ht="15.75" customHeight="1">
      <c r="A158" s="7"/>
      <c r="B158" s="7"/>
      <c r="C158" s="7"/>
      <c r="D158" s="7"/>
      <c r="E158" s="7"/>
      <c r="F158" s="7"/>
      <c r="G158" s="7"/>
      <c r="H158" s="7"/>
      <c r="I158" s="7"/>
      <c r="J158" s="7"/>
      <c r="K158" s="7"/>
      <c r="L158" s="7"/>
      <c r="M158" s="7"/>
      <c r="N158" s="7"/>
      <c r="O158" s="7"/>
      <c r="P158" s="7"/>
      <c r="Q158" s="7"/>
      <c r="R158" s="7"/>
      <c r="S158" s="7"/>
      <c r="T158" s="7"/>
      <c r="U158" s="7"/>
      <c r="V158" s="7"/>
    </row>
    <row r="159" spans="1:22" ht="15.75" customHeight="1">
      <c r="A159" s="7"/>
      <c r="B159" s="7"/>
      <c r="C159" s="7"/>
      <c r="D159" s="7"/>
      <c r="E159" s="7"/>
      <c r="F159" s="7"/>
      <c r="G159" s="7"/>
      <c r="H159" s="7"/>
      <c r="I159" s="7"/>
      <c r="J159" s="7"/>
      <c r="K159" s="7"/>
      <c r="L159" s="7"/>
      <c r="M159" s="7"/>
      <c r="N159" s="7"/>
      <c r="O159" s="7"/>
      <c r="P159" s="7"/>
      <c r="Q159" s="7"/>
      <c r="R159" s="7"/>
      <c r="S159" s="7"/>
      <c r="T159" s="7"/>
      <c r="U159" s="7"/>
      <c r="V159" s="7"/>
    </row>
    <row r="160" spans="1:22" ht="15.75" customHeight="1">
      <c r="A160" s="7"/>
      <c r="B160" s="7"/>
      <c r="C160" s="7"/>
      <c r="D160" s="7"/>
      <c r="E160" s="7"/>
      <c r="F160" s="7"/>
      <c r="G160" s="7"/>
      <c r="H160" s="7"/>
      <c r="I160" s="7"/>
      <c r="J160" s="7"/>
      <c r="K160" s="7"/>
      <c r="L160" s="7"/>
      <c r="M160" s="7"/>
      <c r="N160" s="7"/>
      <c r="O160" s="7"/>
      <c r="P160" s="7"/>
      <c r="Q160" s="7"/>
      <c r="R160" s="7"/>
      <c r="S160" s="7"/>
      <c r="T160" s="7"/>
      <c r="U160" s="7"/>
      <c r="V160" s="7"/>
    </row>
    <row r="161" spans="1:22" ht="15.75" customHeight="1">
      <c r="A161" s="7"/>
      <c r="B161" s="7"/>
      <c r="C161" s="7"/>
      <c r="D161" s="7"/>
      <c r="E161" s="7"/>
      <c r="F161" s="7"/>
      <c r="G161" s="7"/>
      <c r="H161" s="7"/>
      <c r="I161" s="7"/>
      <c r="J161" s="7"/>
      <c r="K161" s="7"/>
      <c r="L161" s="7"/>
      <c r="M161" s="7"/>
      <c r="N161" s="7"/>
      <c r="O161" s="7"/>
      <c r="P161" s="7"/>
      <c r="Q161" s="7"/>
      <c r="R161" s="7"/>
      <c r="S161" s="7"/>
      <c r="T161" s="7"/>
      <c r="U161" s="7"/>
      <c r="V161" s="7"/>
    </row>
    <row r="162" spans="1:22" ht="15.75" customHeight="1">
      <c r="A162" s="7"/>
      <c r="B162" s="7"/>
      <c r="C162" s="7"/>
      <c r="D162" s="7"/>
      <c r="E162" s="7"/>
      <c r="F162" s="7"/>
      <c r="G162" s="7"/>
      <c r="H162" s="7"/>
      <c r="I162" s="7"/>
      <c r="J162" s="7"/>
      <c r="K162" s="7"/>
      <c r="L162" s="7"/>
      <c r="M162" s="7"/>
      <c r="N162" s="7"/>
      <c r="O162" s="7"/>
      <c r="P162" s="7"/>
      <c r="Q162" s="7"/>
      <c r="R162" s="7"/>
      <c r="S162" s="7"/>
      <c r="T162" s="7"/>
      <c r="U162" s="7"/>
      <c r="V162" s="7"/>
    </row>
    <row r="163" spans="1:22" ht="15.75" customHeight="1">
      <c r="A163" s="7"/>
      <c r="B163" s="7"/>
      <c r="C163" s="7"/>
      <c r="D163" s="7"/>
      <c r="E163" s="7"/>
      <c r="F163" s="7"/>
      <c r="G163" s="7"/>
      <c r="H163" s="7"/>
      <c r="I163" s="7"/>
      <c r="J163" s="7"/>
      <c r="K163" s="7"/>
      <c r="L163" s="7"/>
      <c r="M163" s="7"/>
      <c r="N163" s="7"/>
      <c r="O163" s="7"/>
      <c r="P163" s="7"/>
      <c r="Q163" s="7"/>
      <c r="R163" s="7"/>
      <c r="S163" s="7"/>
      <c r="T163" s="7"/>
      <c r="U163" s="7"/>
      <c r="V163" s="7"/>
    </row>
    <row r="164" spans="1:22" ht="15.75" customHeight="1">
      <c r="A164" s="7"/>
      <c r="B164" s="7"/>
      <c r="C164" s="7"/>
      <c r="D164" s="7"/>
      <c r="E164" s="7"/>
      <c r="F164" s="7"/>
      <c r="G164" s="7"/>
      <c r="H164" s="7"/>
      <c r="I164" s="7"/>
      <c r="J164" s="7"/>
      <c r="K164" s="7"/>
      <c r="L164" s="7"/>
      <c r="M164" s="7"/>
      <c r="N164" s="7"/>
      <c r="O164" s="7"/>
      <c r="P164" s="7"/>
      <c r="Q164" s="7"/>
      <c r="R164" s="7"/>
      <c r="S164" s="7"/>
      <c r="T164" s="7"/>
      <c r="U164" s="7"/>
      <c r="V164" s="7"/>
    </row>
    <row r="165" spans="1:22" ht="15.75" customHeight="1">
      <c r="A165" s="7"/>
      <c r="B165" s="7"/>
      <c r="C165" s="7"/>
      <c r="D165" s="7"/>
      <c r="E165" s="7"/>
      <c r="F165" s="7"/>
      <c r="G165" s="7"/>
      <c r="H165" s="7"/>
      <c r="I165" s="7"/>
      <c r="J165" s="7"/>
      <c r="K165" s="7"/>
      <c r="L165" s="7"/>
      <c r="M165" s="7"/>
      <c r="N165" s="7"/>
      <c r="O165" s="7"/>
      <c r="P165" s="7"/>
      <c r="Q165" s="7"/>
      <c r="R165" s="7"/>
      <c r="S165" s="7"/>
      <c r="T165" s="7"/>
      <c r="U165" s="7"/>
      <c r="V165" s="7"/>
    </row>
    <row r="166" spans="1:22" ht="15.75" customHeight="1">
      <c r="A166" s="7"/>
      <c r="B166" s="7"/>
      <c r="C166" s="7"/>
      <c r="D166" s="7"/>
      <c r="E166" s="7"/>
      <c r="F166" s="7"/>
      <c r="G166" s="7"/>
      <c r="H166" s="7"/>
      <c r="I166" s="7"/>
      <c r="J166" s="7"/>
      <c r="K166" s="7"/>
      <c r="L166" s="7"/>
      <c r="M166" s="7"/>
      <c r="N166" s="7"/>
      <c r="O166" s="7"/>
      <c r="P166" s="7"/>
      <c r="Q166" s="7"/>
      <c r="R166" s="7"/>
      <c r="S166" s="7"/>
      <c r="T166" s="7"/>
      <c r="U166" s="7"/>
      <c r="V166" s="7"/>
    </row>
    <row r="167" spans="1:22" ht="15.75" customHeight="1">
      <c r="A167" s="7"/>
      <c r="B167" s="7"/>
      <c r="C167" s="7"/>
      <c r="D167" s="7"/>
      <c r="E167" s="7"/>
      <c r="F167" s="7"/>
      <c r="G167" s="7"/>
      <c r="H167" s="7"/>
      <c r="I167" s="7"/>
      <c r="J167" s="7"/>
      <c r="K167" s="7"/>
      <c r="L167" s="7"/>
      <c r="M167" s="7"/>
      <c r="N167" s="7"/>
      <c r="O167" s="7"/>
      <c r="P167" s="7"/>
      <c r="Q167" s="7"/>
      <c r="R167" s="7"/>
      <c r="S167" s="7"/>
      <c r="T167" s="7"/>
      <c r="U167" s="7"/>
      <c r="V167" s="7"/>
    </row>
    <row r="168" spans="1:22" ht="15.75" customHeight="1">
      <c r="A168" s="7"/>
      <c r="B168" s="7"/>
      <c r="C168" s="7"/>
      <c r="D168" s="7"/>
      <c r="E168" s="7"/>
      <c r="F168" s="7"/>
      <c r="G168" s="7"/>
      <c r="H168" s="7"/>
      <c r="I168" s="7"/>
      <c r="J168" s="7"/>
      <c r="K168" s="7"/>
      <c r="L168" s="7"/>
      <c r="M168" s="7"/>
      <c r="N168" s="7"/>
      <c r="O168" s="7"/>
      <c r="P168" s="7"/>
      <c r="Q168" s="7"/>
      <c r="R168" s="7"/>
      <c r="S168" s="7"/>
      <c r="T168" s="7"/>
      <c r="U168" s="7"/>
      <c r="V168" s="7"/>
    </row>
    <row r="169" spans="1:22" ht="15.75" customHeight="1">
      <c r="A169" s="7"/>
      <c r="B169" s="7"/>
      <c r="C169" s="7"/>
      <c r="D169" s="7"/>
      <c r="E169" s="7"/>
      <c r="F169" s="7"/>
      <c r="G169" s="7"/>
      <c r="H169" s="7"/>
      <c r="I169" s="7"/>
      <c r="J169" s="7"/>
      <c r="K169" s="7"/>
      <c r="L169" s="7"/>
      <c r="M169" s="7"/>
      <c r="N169" s="7"/>
      <c r="O169" s="7"/>
      <c r="P169" s="7"/>
      <c r="Q169" s="7"/>
      <c r="R169" s="7"/>
      <c r="S169" s="7"/>
      <c r="T169" s="7"/>
      <c r="U169" s="7"/>
      <c r="V169" s="7"/>
    </row>
    <row r="170" spans="1:22" ht="15.75" customHeight="1">
      <c r="A170" s="7"/>
      <c r="B170" s="7"/>
      <c r="C170" s="7"/>
      <c r="D170" s="7"/>
      <c r="E170" s="7"/>
      <c r="F170" s="7"/>
      <c r="G170" s="7"/>
      <c r="H170" s="7"/>
      <c r="I170" s="7"/>
      <c r="J170" s="7"/>
      <c r="K170" s="7"/>
      <c r="L170" s="7"/>
      <c r="M170" s="7"/>
      <c r="N170" s="7"/>
      <c r="O170" s="7"/>
      <c r="P170" s="7"/>
      <c r="Q170" s="7"/>
      <c r="R170" s="7"/>
      <c r="S170" s="7"/>
      <c r="T170" s="7"/>
      <c r="U170" s="7"/>
      <c r="V170" s="7"/>
    </row>
    <row r="171" spans="1:22" ht="15.75" customHeight="1">
      <c r="A171" s="7"/>
      <c r="B171" s="7"/>
      <c r="C171" s="7"/>
      <c r="D171" s="7"/>
      <c r="E171" s="7"/>
      <c r="F171" s="7"/>
      <c r="G171" s="7"/>
      <c r="H171" s="7"/>
      <c r="I171" s="7"/>
      <c r="J171" s="7"/>
      <c r="K171" s="7"/>
      <c r="L171" s="7"/>
      <c r="M171" s="7"/>
      <c r="N171" s="7"/>
      <c r="O171" s="7"/>
      <c r="P171" s="7"/>
      <c r="Q171" s="7"/>
      <c r="R171" s="7"/>
      <c r="S171" s="7"/>
      <c r="T171" s="7"/>
      <c r="U171" s="7"/>
      <c r="V171" s="7"/>
    </row>
    <row r="172" spans="1:22" ht="15.75" customHeight="1">
      <c r="A172" s="7"/>
      <c r="B172" s="7"/>
      <c r="C172" s="7"/>
      <c r="D172" s="7"/>
      <c r="E172" s="7"/>
      <c r="F172" s="7"/>
      <c r="G172" s="7"/>
      <c r="H172" s="7"/>
      <c r="I172" s="7"/>
      <c r="J172" s="7"/>
      <c r="K172" s="7"/>
      <c r="L172" s="7"/>
      <c r="M172" s="7"/>
      <c r="N172" s="7"/>
      <c r="O172" s="7"/>
      <c r="P172" s="7"/>
      <c r="Q172" s="7"/>
      <c r="R172" s="7"/>
      <c r="S172" s="7"/>
      <c r="T172" s="7"/>
      <c r="U172" s="7"/>
      <c r="V172" s="7"/>
    </row>
    <row r="173" spans="1:22" ht="15.75" customHeight="1">
      <c r="A173" s="7"/>
      <c r="B173" s="7"/>
      <c r="C173" s="7"/>
      <c r="D173" s="7"/>
      <c r="E173" s="7"/>
      <c r="F173" s="7"/>
      <c r="G173" s="7"/>
      <c r="H173" s="7"/>
      <c r="I173" s="7"/>
      <c r="J173" s="7"/>
      <c r="K173" s="7"/>
      <c r="L173" s="7"/>
      <c r="M173" s="7"/>
      <c r="N173" s="7"/>
      <c r="O173" s="7"/>
      <c r="P173" s="7"/>
      <c r="Q173" s="7"/>
      <c r="R173" s="7"/>
      <c r="S173" s="7"/>
      <c r="T173" s="7"/>
      <c r="U173" s="7"/>
      <c r="V173" s="7"/>
    </row>
    <row r="174" spans="1:22" ht="15.75" customHeight="1">
      <c r="A174" s="7"/>
      <c r="B174" s="7"/>
      <c r="C174" s="7"/>
      <c r="D174" s="7"/>
      <c r="E174" s="7"/>
      <c r="F174" s="7"/>
      <c r="G174" s="7"/>
      <c r="H174" s="7"/>
      <c r="I174" s="7"/>
      <c r="J174" s="7"/>
      <c r="K174" s="7"/>
      <c r="L174" s="7"/>
      <c r="M174" s="7"/>
      <c r="N174" s="7"/>
      <c r="O174" s="7"/>
      <c r="P174" s="7"/>
      <c r="Q174" s="7"/>
      <c r="R174" s="7"/>
      <c r="S174" s="7"/>
      <c r="T174" s="7"/>
      <c r="U174" s="7"/>
      <c r="V174" s="7"/>
    </row>
    <row r="175" spans="1:22" ht="15.75" customHeight="1">
      <c r="A175" s="7"/>
      <c r="B175" s="7"/>
      <c r="C175" s="7"/>
      <c r="D175" s="7"/>
      <c r="E175" s="7"/>
      <c r="F175" s="7"/>
      <c r="G175" s="7"/>
      <c r="H175" s="7"/>
      <c r="I175" s="7"/>
      <c r="J175" s="7"/>
      <c r="K175" s="7"/>
      <c r="L175" s="7"/>
      <c r="M175" s="7"/>
      <c r="N175" s="7"/>
      <c r="O175" s="7"/>
      <c r="P175" s="7"/>
      <c r="Q175" s="7"/>
      <c r="R175" s="7"/>
      <c r="S175" s="7"/>
      <c r="T175" s="7"/>
      <c r="U175" s="7"/>
      <c r="V175" s="7"/>
    </row>
    <row r="176" spans="1:22" ht="15.75" customHeight="1">
      <c r="A176" s="7"/>
      <c r="B176" s="7"/>
      <c r="C176" s="7"/>
      <c r="D176" s="7"/>
      <c r="E176" s="7"/>
      <c r="F176" s="7"/>
      <c r="G176" s="7"/>
      <c r="H176" s="7"/>
      <c r="I176" s="7"/>
      <c r="J176" s="7"/>
      <c r="K176" s="7"/>
      <c r="L176" s="7"/>
      <c r="M176" s="7"/>
      <c r="N176" s="7"/>
      <c r="O176" s="7"/>
      <c r="P176" s="7"/>
      <c r="Q176" s="7"/>
      <c r="R176" s="7"/>
      <c r="S176" s="7"/>
      <c r="T176" s="7"/>
      <c r="U176" s="7"/>
      <c r="V176" s="7"/>
    </row>
    <row r="177" spans="1:22" ht="15.75" customHeight="1">
      <c r="A177" s="7"/>
      <c r="B177" s="7"/>
      <c r="C177" s="7"/>
      <c r="D177" s="7"/>
      <c r="E177" s="7"/>
      <c r="F177" s="7"/>
      <c r="G177" s="7"/>
      <c r="H177" s="7"/>
      <c r="I177" s="7"/>
      <c r="J177" s="7"/>
      <c r="K177" s="7"/>
      <c r="L177" s="7"/>
      <c r="M177" s="7"/>
      <c r="N177" s="7"/>
      <c r="O177" s="7"/>
      <c r="P177" s="7"/>
      <c r="Q177" s="7"/>
      <c r="R177" s="7"/>
      <c r="S177" s="7"/>
      <c r="T177" s="7"/>
      <c r="U177" s="7"/>
      <c r="V177" s="7"/>
    </row>
    <row r="178" spans="1:22" ht="15.75" customHeight="1">
      <c r="A178" s="7"/>
      <c r="B178" s="7"/>
      <c r="C178" s="7"/>
      <c r="D178" s="7"/>
      <c r="E178" s="7"/>
      <c r="F178" s="7"/>
      <c r="G178" s="7"/>
      <c r="H178" s="7"/>
      <c r="I178" s="7"/>
      <c r="J178" s="7"/>
      <c r="K178" s="7"/>
      <c r="L178" s="7"/>
      <c r="M178" s="7"/>
      <c r="N178" s="7"/>
      <c r="O178" s="7"/>
      <c r="P178" s="7"/>
      <c r="Q178" s="7"/>
      <c r="R178" s="7"/>
      <c r="S178" s="7"/>
      <c r="T178" s="7"/>
      <c r="U178" s="7"/>
      <c r="V178" s="7"/>
    </row>
    <row r="179" spans="1:22" ht="15.75" customHeight="1">
      <c r="A179" s="7"/>
      <c r="B179" s="7"/>
      <c r="C179" s="7"/>
      <c r="D179" s="7"/>
      <c r="E179" s="7"/>
      <c r="F179" s="7"/>
      <c r="G179" s="7"/>
      <c r="H179" s="7"/>
      <c r="I179" s="7"/>
      <c r="J179" s="7"/>
      <c r="K179" s="7"/>
      <c r="L179" s="7"/>
      <c r="M179" s="7"/>
      <c r="N179" s="7"/>
      <c r="O179" s="7"/>
      <c r="P179" s="7"/>
      <c r="Q179" s="7"/>
      <c r="R179" s="7"/>
      <c r="S179" s="7"/>
      <c r="T179" s="7"/>
      <c r="U179" s="7"/>
      <c r="V179" s="7"/>
    </row>
    <row r="180" spans="1:22" ht="15.75" customHeight="1">
      <c r="A180" s="7"/>
      <c r="B180" s="7"/>
      <c r="C180" s="7"/>
      <c r="D180" s="7"/>
      <c r="E180" s="7"/>
      <c r="F180" s="7"/>
      <c r="G180" s="7"/>
      <c r="H180" s="7"/>
      <c r="I180" s="7"/>
      <c r="J180" s="7"/>
      <c r="K180" s="7"/>
      <c r="L180" s="7"/>
      <c r="M180" s="7"/>
      <c r="N180" s="7"/>
      <c r="O180" s="7"/>
      <c r="P180" s="7"/>
      <c r="Q180" s="7"/>
      <c r="R180" s="7"/>
      <c r="S180" s="7"/>
      <c r="T180" s="7"/>
      <c r="U180" s="7"/>
      <c r="V180" s="7"/>
    </row>
    <row r="181" spans="1:22" ht="15.75" customHeight="1">
      <c r="A181" s="7"/>
      <c r="B181" s="7"/>
      <c r="C181" s="7"/>
      <c r="D181" s="7"/>
      <c r="E181" s="7"/>
      <c r="F181" s="7"/>
      <c r="G181" s="7"/>
      <c r="H181" s="7"/>
      <c r="I181" s="7"/>
      <c r="J181" s="7"/>
      <c r="K181" s="7"/>
      <c r="L181" s="7"/>
      <c r="M181" s="7"/>
      <c r="N181" s="7"/>
      <c r="O181" s="7"/>
      <c r="P181" s="7"/>
      <c r="Q181" s="7"/>
      <c r="R181" s="7"/>
      <c r="S181" s="7"/>
      <c r="T181" s="7"/>
      <c r="U181" s="7"/>
      <c r="V181" s="7"/>
    </row>
    <row r="182" spans="1:22" ht="15.75" customHeight="1">
      <c r="A182" s="7"/>
      <c r="B182" s="7"/>
      <c r="C182" s="7"/>
      <c r="D182" s="7"/>
      <c r="E182" s="7"/>
      <c r="F182" s="7"/>
      <c r="G182" s="7"/>
      <c r="H182" s="7"/>
      <c r="I182" s="7"/>
      <c r="J182" s="7"/>
      <c r="K182" s="7"/>
      <c r="L182" s="7"/>
      <c r="M182" s="7"/>
      <c r="N182" s="7"/>
      <c r="O182" s="7"/>
      <c r="P182" s="7"/>
      <c r="Q182" s="7"/>
      <c r="R182" s="7"/>
      <c r="S182" s="7"/>
      <c r="T182" s="7"/>
      <c r="U182" s="7"/>
      <c r="V182" s="7"/>
    </row>
    <row r="183" spans="1:22" ht="15.75" customHeight="1">
      <c r="A183" s="7"/>
      <c r="B183" s="7"/>
      <c r="C183" s="7"/>
      <c r="D183" s="7"/>
      <c r="E183" s="7"/>
      <c r="F183" s="7"/>
      <c r="G183" s="7"/>
      <c r="H183" s="7"/>
      <c r="I183" s="7"/>
      <c r="J183" s="7"/>
      <c r="K183" s="7"/>
      <c r="L183" s="7"/>
      <c r="M183" s="7"/>
      <c r="N183" s="7"/>
      <c r="O183" s="7"/>
      <c r="P183" s="7"/>
      <c r="Q183" s="7"/>
      <c r="R183" s="7"/>
      <c r="S183" s="7"/>
      <c r="T183" s="7"/>
      <c r="U183" s="7"/>
      <c r="V183" s="7"/>
    </row>
    <row r="184" spans="1:22" ht="15.75" customHeight="1">
      <c r="A184" s="7"/>
      <c r="B184" s="7"/>
      <c r="C184" s="7"/>
      <c r="D184" s="7"/>
      <c r="E184" s="7"/>
      <c r="F184" s="7"/>
      <c r="G184" s="7"/>
      <c r="H184" s="7"/>
      <c r="I184" s="7"/>
      <c r="J184" s="7"/>
      <c r="K184" s="7"/>
      <c r="L184" s="7"/>
      <c r="M184" s="7"/>
      <c r="N184" s="7"/>
      <c r="O184" s="7"/>
      <c r="P184" s="7"/>
      <c r="Q184" s="7"/>
      <c r="R184" s="7"/>
      <c r="S184" s="7"/>
      <c r="T184" s="7"/>
      <c r="U184" s="7"/>
      <c r="V184" s="7"/>
    </row>
    <row r="185" spans="1:22" ht="15.75" customHeight="1">
      <c r="A185" s="7"/>
      <c r="B185" s="7"/>
      <c r="C185" s="7"/>
      <c r="D185" s="7"/>
      <c r="E185" s="7"/>
      <c r="F185" s="7"/>
      <c r="G185" s="7"/>
      <c r="H185" s="7"/>
      <c r="I185" s="7"/>
      <c r="J185" s="7"/>
      <c r="K185" s="7"/>
      <c r="L185" s="7"/>
      <c r="M185" s="7"/>
      <c r="N185" s="7"/>
      <c r="O185" s="7"/>
      <c r="P185" s="7"/>
      <c r="Q185" s="7"/>
      <c r="R185" s="7"/>
      <c r="S185" s="7"/>
      <c r="T185" s="7"/>
      <c r="U185" s="7"/>
      <c r="V185" s="7"/>
    </row>
    <row r="186" spans="1:22" ht="15.75" customHeight="1">
      <c r="A186" s="7"/>
      <c r="B186" s="7"/>
      <c r="C186" s="7"/>
      <c r="D186" s="7"/>
      <c r="E186" s="7"/>
      <c r="F186" s="7"/>
      <c r="G186" s="7"/>
      <c r="H186" s="7"/>
      <c r="I186" s="7"/>
      <c r="J186" s="7"/>
      <c r="K186" s="7"/>
      <c r="L186" s="7"/>
      <c r="M186" s="7"/>
      <c r="N186" s="7"/>
      <c r="O186" s="7"/>
      <c r="P186" s="7"/>
      <c r="Q186" s="7"/>
      <c r="R186" s="7"/>
      <c r="S186" s="7"/>
      <c r="T186" s="7"/>
      <c r="U186" s="7"/>
      <c r="V186" s="7"/>
    </row>
    <row r="187" spans="1:22" ht="15.75" customHeight="1">
      <c r="A187" s="7"/>
      <c r="B187" s="7"/>
      <c r="C187" s="7"/>
      <c r="D187" s="7"/>
      <c r="E187" s="7"/>
      <c r="F187" s="7"/>
      <c r="G187" s="7"/>
      <c r="H187" s="7"/>
      <c r="I187" s="7"/>
      <c r="J187" s="7"/>
      <c r="K187" s="7"/>
      <c r="L187" s="7"/>
      <c r="M187" s="7"/>
      <c r="N187" s="7"/>
      <c r="O187" s="7"/>
      <c r="P187" s="7"/>
      <c r="Q187" s="7"/>
      <c r="R187" s="7"/>
      <c r="S187" s="7"/>
      <c r="T187" s="7"/>
      <c r="U187" s="7"/>
      <c r="V187" s="7"/>
    </row>
    <row r="188" spans="1:22" ht="15.75" customHeight="1">
      <c r="A188" s="7"/>
      <c r="B188" s="7"/>
      <c r="C188" s="7"/>
      <c r="D188" s="7"/>
      <c r="E188" s="7"/>
      <c r="F188" s="7"/>
      <c r="G188" s="7"/>
      <c r="H188" s="7"/>
      <c r="I188" s="7"/>
      <c r="J188" s="7"/>
      <c r="K188" s="7"/>
      <c r="L188" s="7"/>
      <c r="M188" s="7"/>
      <c r="N188" s="7"/>
      <c r="O188" s="7"/>
      <c r="P188" s="7"/>
      <c r="Q188" s="7"/>
      <c r="R188" s="7"/>
      <c r="S188" s="7"/>
      <c r="T188" s="7"/>
      <c r="U188" s="7"/>
      <c r="V188" s="7"/>
    </row>
    <row r="189" spans="1:22" ht="15.75" customHeight="1">
      <c r="A189" s="7"/>
      <c r="B189" s="7"/>
      <c r="C189" s="7"/>
      <c r="D189" s="7"/>
      <c r="E189" s="7"/>
      <c r="F189" s="7"/>
      <c r="G189" s="7"/>
      <c r="H189" s="7"/>
      <c r="I189" s="7"/>
      <c r="J189" s="7"/>
      <c r="K189" s="7"/>
      <c r="L189" s="7"/>
      <c r="M189" s="7"/>
      <c r="N189" s="7"/>
      <c r="O189" s="7"/>
      <c r="P189" s="7"/>
      <c r="Q189" s="7"/>
      <c r="R189" s="7"/>
      <c r="S189" s="7"/>
      <c r="T189" s="7"/>
      <c r="U189" s="7"/>
      <c r="V189" s="7"/>
    </row>
    <row r="190" spans="1:22" ht="15.75" customHeight="1">
      <c r="A190" s="7"/>
      <c r="B190" s="7"/>
      <c r="C190" s="7"/>
      <c r="D190" s="7"/>
      <c r="E190" s="7"/>
      <c r="F190" s="7"/>
      <c r="G190" s="7"/>
      <c r="H190" s="7"/>
      <c r="I190" s="7"/>
      <c r="J190" s="7"/>
      <c r="K190" s="7"/>
      <c r="L190" s="7"/>
      <c r="M190" s="7"/>
      <c r="N190" s="7"/>
      <c r="O190" s="7"/>
      <c r="P190" s="7"/>
      <c r="Q190" s="7"/>
      <c r="R190" s="7"/>
      <c r="S190" s="7"/>
      <c r="T190" s="7"/>
      <c r="U190" s="7"/>
      <c r="V190" s="7"/>
    </row>
    <row r="191" spans="1:22" ht="15.75" customHeight="1">
      <c r="A191" s="7"/>
      <c r="B191" s="7"/>
      <c r="C191" s="7"/>
      <c r="D191" s="7"/>
      <c r="E191" s="7"/>
      <c r="F191" s="7"/>
      <c r="G191" s="7"/>
      <c r="H191" s="7"/>
      <c r="I191" s="7"/>
      <c r="J191" s="7"/>
      <c r="K191" s="7"/>
      <c r="L191" s="7"/>
      <c r="M191" s="7"/>
      <c r="N191" s="7"/>
      <c r="O191" s="7"/>
      <c r="P191" s="7"/>
      <c r="Q191" s="7"/>
      <c r="R191" s="7"/>
      <c r="S191" s="7"/>
      <c r="T191" s="7"/>
      <c r="U191" s="7"/>
      <c r="V191" s="7"/>
    </row>
    <row r="192" spans="1:22" ht="15.75" customHeight="1">
      <c r="A192" s="7"/>
      <c r="B192" s="7"/>
      <c r="C192" s="7"/>
      <c r="D192" s="7"/>
      <c r="E192" s="7"/>
      <c r="F192" s="7"/>
      <c r="G192" s="7"/>
      <c r="H192" s="7"/>
      <c r="I192" s="7"/>
      <c r="J192" s="7"/>
      <c r="K192" s="7"/>
      <c r="L192" s="7"/>
      <c r="M192" s="7"/>
      <c r="N192" s="7"/>
      <c r="O192" s="7"/>
      <c r="P192" s="7"/>
      <c r="Q192" s="7"/>
      <c r="R192" s="7"/>
      <c r="S192" s="7"/>
      <c r="T192" s="7"/>
      <c r="U192" s="7"/>
      <c r="V192" s="7"/>
    </row>
    <row r="193" spans="1:22" ht="15.75" customHeight="1">
      <c r="A193" s="7"/>
      <c r="B193" s="7"/>
      <c r="C193" s="7"/>
      <c r="D193" s="7"/>
      <c r="E193" s="7"/>
      <c r="F193" s="7"/>
      <c r="G193" s="7"/>
      <c r="H193" s="7"/>
      <c r="I193" s="7"/>
      <c r="J193" s="7"/>
      <c r="K193" s="7"/>
      <c r="L193" s="7"/>
      <c r="M193" s="7"/>
      <c r="N193" s="7"/>
      <c r="O193" s="7"/>
      <c r="P193" s="7"/>
      <c r="Q193" s="7"/>
      <c r="R193" s="7"/>
      <c r="S193" s="7"/>
      <c r="T193" s="7"/>
      <c r="U193" s="7"/>
      <c r="V193" s="7"/>
    </row>
    <row r="194" spans="1:22" ht="15.75" customHeight="1">
      <c r="A194" s="7"/>
      <c r="B194" s="7"/>
      <c r="C194" s="7"/>
      <c r="D194" s="7"/>
      <c r="E194" s="7"/>
      <c r="F194" s="7"/>
      <c r="G194" s="7"/>
      <c r="H194" s="7"/>
      <c r="I194" s="7"/>
      <c r="J194" s="7"/>
      <c r="K194" s="7"/>
      <c r="L194" s="7"/>
      <c r="M194" s="7"/>
      <c r="N194" s="7"/>
      <c r="O194" s="7"/>
      <c r="P194" s="7"/>
      <c r="Q194" s="7"/>
      <c r="R194" s="7"/>
      <c r="S194" s="7"/>
      <c r="T194" s="7"/>
      <c r="U194" s="7"/>
      <c r="V194" s="7"/>
    </row>
    <row r="195" spans="1:22" ht="15.75" customHeight="1">
      <c r="A195" s="7"/>
      <c r="B195" s="7"/>
      <c r="C195" s="7"/>
      <c r="D195" s="7"/>
      <c r="E195" s="7"/>
      <c r="F195" s="7"/>
      <c r="G195" s="7"/>
      <c r="H195" s="7"/>
      <c r="I195" s="7"/>
      <c r="J195" s="7"/>
      <c r="K195" s="7"/>
      <c r="L195" s="7"/>
      <c r="M195" s="7"/>
      <c r="N195" s="7"/>
      <c r="O195" s="7"/>
      <c r="P195" s="7"/>
      <c r="Q195" s="7"/>
      <c r="R195" s="7"/>
      <c r="S195" s="7"/>
      <c r="T195" s="7"/>
      <c r="U195" s="7"/>
      <c r="V195" s="7"/>
    </row>
    <row r="196" spans="1:22" ht="15.75" customHeight="1">
      <c r="A196" s="7"/>
      <c r="B196" s="7"/>
      <c r="C196" s="7"/>
      <c r="D196" s="7"/>
      <c r="E196" s="7"/>
      <c r="F196" s="7"/>
      <c r="G196" s="7"/>
      <c r="H196" s="7"/>
      <c r="I196" s="7"/>
      <c r="J196" s="7"/>
      <c r="K196" s="7"/>
      <c r="L196" s="7"/>
      <c r="M196" s="7"/>
      <c r="N196" s="7"/>
      <c r="O196" s="7"/>
      <c r="P196" s="7"/>
      <c r="Q196" s="7"/>
      <c r="R196" s="7"/>
      <c r="S196" s="7"/>
      <c r="T196" s="7"/>
      <c r="U196" s="7"/>
      <c r="V196" s="7"/>
    </row>
    <row r="197" spans="1:22" ht="15.75" customHeight="1">
      <c r="A197" s="7"/>
      <c r="B197" s="7"/>
      <c r="C197" s="7"/>
      <c r="D197" s="7"/>
      <c r="E197" s="7"/>
      <c r="F197" s="7"/>
      <c r="G197" s="7"/>
      <c r="H197" s="7"/>
      <c r="I197" s="7"/>
      <c r="J197" s="7"/>
      <c r="K197" s="7"/>
      <c r="L197" s="7"/>
      <c r="M197" s="7"/>
      <c r="N197" s="7"/>
      <c r="O197" s="7"/>
      <c r="P197" s="7"/>
      <c r="Q197" s="7"/>
      <c r="R197" s="7"/>
      <c r="S197" s="7"/>
      <c r="T197" s="7"/>
      <c r="U197" s="7"/>
      <c r="V197" s="7"/>
    </row>
    <row r="198" spans="1:22" ht="15.75" customHeight="1">
      <c r="A198" s="7"/>
      <c r="B198" s="7"/>
      <c r="C198" s="7"/>
      <c r="D198" s="7"/>
      <c r="E198" s="7"/>
      <c r="F198" s="7"/>
      <c r="G198" s="7"/>
      <c r="H198" s="7"/>
      <c r="I198" s="7"/>
      <c r="J198" s="7"/>
      <c r="K198" s="7"/>
      <c r="L198" s="7"/>
      <c r="M198" s="7"/>
      <c r="N198" s="7"/>
      <c r="O198" s="7"/>
      <c r="P198" s="7"/>
      <c r="Q198" s="7"/>
      <c r="R198" s="7"/>
      <c r="S198" s="7"/>
      <c r="T198" s="7"/>
      <c r="U198" s="7"/>
      <c r="V198" s="7"/>
    </row>
    <row r="199" spans="1:22" ht="15.75" customHeight="1">
      <c r="A199" s="7"/>
      <c r="B199" s="7"/>
      <c r="C199" s="7"/>
      <c r="D199" s="7"/>
      <c r="E199" s="7"/>
      <c r="F199" s="7"/>
      <c r="G199" s="7"/>
      <c r="H199" s="7"/>
      <c r="I199" s="7"/>
      <c r="J199" s="7"/>
      <c r="K199" s="7"/>
      <c r="L199" s="7"/>
      <c r="M199" s="7"/>
      <c r="N199" s="7"/>
      <c r="O199" s="7"/>
      <c r="P199" s="7"/>
      <c r="Q199" s="7"/>
      <c r="R199" s="7"/>
      <c r="S199" s="7"/>
      <c r="T199" s="7"/>
      <c r="U199" s="7"/>
      <c r="V199" s="7"/>
    </row>
    <row r="200" spans="1:22" ht="15.75" customHeight="1">
      <c r="A200" s="7"/>
      <c r="B200" s="7"/>
      <c r="C200" s="7"/>
      <c r="D200" s="7"/>
      <c r="E200" s="7"/>
      <c r="F200" s="7"/>
      <c r="G200" s="7"/>
      <c r="H200" s="7"/>
      <c r="I200" s="7"/>
      <c r="J200" s="7"/>
      <c r="K200" s="7"/>
      <c r="L200" s="7"/>
      <c r="M200" s="7"/>
      <c r="N200" s="7"/>
      <c r="O200" s="7"/>
      <c r="P200" s="7"/>
      <c r="Q200" s="7"/>
      <c r="R200" s="7"/>
      <c r="S200" s="7"/>
      <c r="T200" s="7"/>
      <c r="U200" s="7"/>
      <c r="V200" s="7"/>
    </row>
    <row r="201" spans="1:22" ht="15.75" customHeight="1">
      <c r="A201" s="7"/>
      <c r="B201" s="7"/>
      <c r="C201" s="7"/>
      <c r="D201" s="7"/>
      <c r="E201" s="7"/>
      <c r="F201" s="7"/>
      <c r="G201" s="7"/>
      <c r="H201" s="7"/>
      <c r="I201" s="7"/>
      <c r="J201" s="7"/>
      <c r="K201" s="7"/>
      <c r="L201" s="7"/>
      <c r="M201" s="7"/>
      <c r="N201" s="7"/>
      <c r="O201" s="7"/>
      <c r="P201" s="7"/>
      <c r="Q201" s="7"/>
      <c r="R201" s="7"/>
      <c r="S201" s="7"/>
      <c r="T201" s="7"/>
      <c r="U201" s="7"/>
      <c r="V201" s="7"/>
    </row>
    <row r="202" spans="1:22" ht="15.75" customHeight="1">
      <c r="A202" s="7"/>
      <c r="B202" s="7"/>
      <c r="C202" s="7"/>
      <c r="D202" s="7"/>
      <c r="E202" s="7"/>
      <c r="F202" s="7"/>
      <c r="G202" s="7"/>
      <c r="H202" s="7"/>
      <c r="I202" s="7"/>
      <c r="J202" s="7"/>
      <c r="K202" s="7"/>
      <c r="L202" s="7"/>
      <c r="M202" s="7"/>
      <c r="N202" s="7"/>
      <c r="O202" s="7"/>
      <c r="P202" s="7"/>
      <c r="Q202" s="7"/>
      <c r="R202" s="7"/>
      <c r="S202" s="7"/>
      <c r="T202" s="7"/>
      <c r="U202" s="7"/>
      <c r="V202" s="7"/>
    </row>
    <row r="203" spans="1:22" ht="15.75" customHeight="1">
      <c r="A203" s="7"/>
      <c r="B203" s="7"/>
      <c r="C203" s="7"/>
      <c r="D203" s="7"/>
      <c r="E203" s="7"/>
      <c r="F203" s="7"/>
      <c r="G203" s="7"/>
      <c r="H203" s="7"/>
      <c r="I203" s="7"/>
      <c r="J203" s="7"/>
      <c r="K203" s="7"/>
      <c r="L203" s="7"/>
      <c r="M203" s="7"/>
      <c r="N203" s="7"/>
      <c r="O203" s="7"/>
      <c r="P203" s="7"/>
      <c r="Q203" s="7"/>
      <c r="R203" s="7"/>
      <c r="S203" s="7"/>
      <c r="T203" s="7"/>
      <c r="U203" s="7"/>
      <c r="V203" s="7"/>
    </row>
    <row r="204" spans="1:22" ht="15.75" customHeight="1">
      <c r="A204" s="7"/>
      <c r="B204" s="7"/>
      <c r="C204" s="7"/>
      <c r="D204" s="7"/>
      <c r="E204" s="7"/>
      <c r="F204" s="7"/>
      <c r="G204" s="7"/>
      <c r="H204" s="7"/>
      <c r="I204" s="7"/>
      <c r="J204" s="7"/>
      <c r="K204" s="7"/>
      <c r="L204" s="7"/>
      <c r="M204" s="7"/>
      <c r="N204" s="7"/>
      <c r="O204" s="7"/>
      <c r="P204" s="7"/>
      <c r="Q204" s="7"/>
      <c r="R204" s="7"/>
      <c r="S204" s="7"/>
      <c r="T204" s="7"/>
      <c r="U204" s="7"/>
      <c r="V204" s="7"/>
    </row>
    <row r="205" spans="1:22" ht="15.75" customHeight="1">
      <c r="A205" s="7"/>
      <c r="B205" s="7"/>
      <c r="C205" s="7"/>
      <c r="D205" s="7"/>
      <c r="E205" s="7"/>
      <c r="F205" s="7"/>
      <c r="G205" s="7"/>
      <c r="H205" s="7"/>
      <c r="I205" s="7"/>
      <c r="J205" s="7"/>
      <c r="K205" s="7"/>
      <c r="L205" s="7"/>
      <c r="M205" s="7"/>
      <c r="N205" s="7"/>
      <c r="O205" s="7"/>
      <c r="P205" s="7"/>
      <c r="Q205" s="7"/>
      <c r="R205" s="7"/>
      <c r="S205" s="7"/>
      <c r="T205" s="7"/>
      <c r="U205" s="7"/>
      <c r="V205" s="7"/>
    </row>
    <row r="206" spans="1:22" ht="15.75" customHeight="1">
      <c r="A206" s="7"/>
      <c r="B206" s="7"/>
      <c r="C206" s="7"/>
      <c r="D206" s="7"/>
      <c r="E206" s="7"/>
      <c r="F206" s="7"/>
      <c r="G206" s="7"/>
      <c r="H206" s="7"/>
      <c r="I206" s="7"/>
      <c r="J206" s="7"/>
      <c r="K206" s="7"/>
      <c r="L206" s="7"/>
      <c r="M206" s="7"/>
      <c r="N206" s="7"/>
      <c r="O206" s="7"/>
      <c r="P206" s="7"/>
      <c r="Q206" s="7"/>
      <c r="R206" s="7"/>
      <c r="S206" s="7"/>
      <c r="T206" s="7"/>
      <c r="U206" s="7"/>
      <c r="V206" s="7"/>
    </row>
    <row r="207" spans="1:22" ht="15.75" customHeight="1">
      <c r="A207" s="7"/>
      <c r="B207" s="7"/>
      <c r="C207" s="7"/>
      <c r="D207" s="7"/>
      <c r="E207" s="7"/>
      <c r="F207" s="7"/>
      <c r="G207" s="7"/>
      <c r="H207" s="7"/>
      <c r="I207" s="7"/>
      <c r="J207" s="7"/>
      <c r="K207" s="7"/>
      <c r="L207" s="7"/>
      <c r="M207" s="7"/>
      <c r="N207" s="7"/>
      <c r="O207" s="7"/>
      <c r="P207" s="7"/>
      <c r="Q207" s="7"/>
      <c r="R207" s="7"/>
      <c r="S207" s="7"/>
      <c r="T207" s="7"/>
      <c r="U207" s="7"/>
      <c r="V207" s="7"/>
    </row>
    <row r="208" spans="1:22" ht="15.75" customHeight="1">
      <c r="A208" s="7"/>
      <c r="B208" s="7"/>
      <c r="C208" s="7"/>
      <c r="D208" s="7"/>
      <c r="E208" s="7"/>
      <c r="F208" s="7"/>
      <c r="G208" s="7"/>
      <c r="H208" s="7"/>
      <c r="I208" s="7"/>
      <c r="J208" s="7"/>
      <c r="K208" s="7"/>
      <c r="L208" s="7"/>
      <c r="M208" s="7"/>
      <c r="N208" s="7"/>
      <c r="O208" s="7"/>
      <c r="P208" s="7"/>
      <c r="Q208" s="7"/>
      <c r="R208" s="7"/>
      <c r="S208" s="7"/>
      <c r="T208" s="7"/>
      <c r="U208" s="7"/>
      <c r="V208" s="7"/>
    </row>
    <row r="209" spans="1:22" ht="15.75" customHeight="1">
      <c r="A209" s="7"/>
      <c r="B209" s="7"/>
      <c r="C209" s="7"/>
      <c r="D209" s="7"/>
      <c r="E209" s="7"/>
      <c r="F209" s="7"/>
      <c r="G209" s="7"/>
      <c r="H209" s="7"/>
      <c r="I209" s="7"/>
      <c r="J209" s="7"/>
      <c r="K209" s="7"/>
      <c r="L209" s="7"/>
      <c r="M209" s="7"/>
      <c r="N209" s="7"/>
      <c r="O209" s="7"/>
      <c r="P209" s="7"/>
      <c r="Q209" s="7"/>
      <c r="R209" s="7"/>
      <c r="S209" s="7"/>
      <c r="T209" s="7"/>
      <c r="U209" s="7"/>
      <c r="V209" s="7"/>
    </row>
    <row r="210" spans="1:22" ht="15.75" customHeight="1">
      <c r="A210" s="7"/>
      <c r="B210" s="7"/>
      <c r="C210" s="7"/>
      <c r="D210" s="7"/>
      <c r="E210" s="7"/>
      <c r="F210" s="7"/>
      <c r="G210" s="7"/>
      <c r="H210" s="7"/>
      <c r="I210" s="7"/>
      <c r="J210" s="7"/>
      <c r="K210" s="7"/>
      <c r="L210" s="7"/>
      <c r="M210" s="7"/>
      <c r="N210" s="7"/>
      <c r="O210" s="7"/>
      <c r="P210" s="7"/>
      <c r="Q210" s="7"/>
      <c r="R210" s="7"/>
      <c r="S210" s="7"/>
      <c r="T210" s="7"/>
      <c r="U210" s="7"/>
      <c r="V210" s="7"/>
    </row>
    <row r="211" spans="1:22" ht="15.75" customHeight="1">
      <c r="A211" s="7"/>
      <c r="B211" s="7"/>
      <c r="C211" s="7"/>
      <c r="D211" s="7"/>
      <c r="E211" s="7"/>
      <c r="F211" s="7"/>
      <c r="G211" s="7"/>
      <c r="H211" s="7"/>
      <c r="I211" s="7"/>
      <c r="J211" s="7"/>
      <c r="K211" s="7"/>
      <c r="L211" s="7"/>
      <c r="M211" s="7"/>
      <c r="N211" s="7"/>
      <c r="O211" s="7"/>
      <c r="P211" s="7"/>
      <c r="Q211" s="7"/>
      <c r="R211" s="7"/>
      <c r="S211" s="7"/>
      <c r="T211" s="7"/>
      <c r="U211" s="7"/>
      <c r="V211" s="7"/>
    </row>
    <row r="212" spans="1:22" ht="15.75" customHeight="1">
      <c r="A212" s="7"/>
      <c r="B212" s="7"/>
      <c r="C212" s="7"/>
      <c r="D212" s="7"/>
      <c r="E212" s="7"/>
      <c r="F212" s="7"/>
      <c r="G212" s="7"/>
      <c r="H212" s="7"/>
      <c r="I212" s="7"/>
      <c r="J212" s="7"/>
      <c r="K212" s="7"/>
      <c r="L212" s="7"/>
      <c r="M212" s="7"/>
      <c r="N212" s="7"/>
      <c r="O212" s="7"/>
      <c r="P212" s="7"/>
      <c r="Q212" s="7"/>
      <c r="R212" s="7"/>
      <c r="S212" s="7"/>
      <c r="T212" s="7"/>
      <c r="U212" s="7"/>
      <c r="V212" s="7"/>
    </row>
    <row r="213" spans="1:22" ht="15.75" customHeight="1">
      <c r="A213" s="7"/>
      <c r="B213" s="7"/>
      <c r="C213" s="7"/>
      <c r="D213" s="7"/>
      <c r="E213" s="7"/>
      <c r="F213" s="7"/>
      <c r="G213" s="7"/>
      <c r="H213" s="7"/>
      <c r="I213" s="7"/>
      <c r="J213" s="7"/>
      <c r="K213" s="7"/>
      <c r="L213" s="7"/>
      <c r="M213" s="7"/>
      <c r="N213" s="7"/>
      <c r="O213" s="7"/>
      <c r="P213" s="7"/>
      <c r="Q213" s="7"/>
      <c r="R213" s="7"/>
      <c r="S213" s="7"/>
      <c r="T213" s="7"/>
      <c r="U213" s="7"/>
      <c r="V213" s="7"/>
    </row>
    <row r="214" spans="1:22" ht="15.75" customHeight="1">
      <c r="A214" s="7"/>
      <c r="B214" s="7"/>
      <c r="C214" s="7"/>
      <c r="D214" s="7"/>
      <c r="E214" s="7"/>
      <c r="F214" s="7"/>
      <c r="G214" s="7"/>
      <c r="H214" s="7"/>
      <c r="I214" s="7"/>
      <c r="J214" s="7"/>
      <c r="K214" s="7"/>
      <c r="L214" s="7"/>
      <c r="M214" s="7"/>
      <c r="N214" s="7"/>
      <c r="O214" s="7"/>
      <c r="P214" s="7"/>
      <c r="Q214" s="7"/>
      <c r="R214" s="7"/>
      <c r="S214" s="7"/>
      <c r="T214" s="7"/>
      <c r="U214" s="7"/>
      <c r="V214" s="7"/>
    </row>
    <row r="215" spans="1:22" ht="15.75" customHeight="1">
      <c r="A215" s="7"/>
      <c r="B215" s="7"/>
      <c r="C215" s="7"/>
      <c r="D215" s="7"/>
      <c r="E215" s="7"/>
      <c r="F215" s="7"/>
      <c r="G215" s="7"/>
      <c r="H215" s="7"/>
      <c r="I215" s="7"/>
      <c r="J215" s="7"/>
      <c r="K215" s="7"/>
      <c r="L215" s="7"/>
      <c r="M215" s="7"/>
      <c r="N215" s="7"/>
      <c r="O215" s="7"/>
      <c r="P215" s="7"/>
      <c r="Q215" s="7"/>
      <c r="R215" s="7"/>
      <c r="S215" s="7"/>
      <c r="T215" s="7"/>
      <c r="U215" s="7"/>
      <c r="V215" s="7"/>
    </row>
    <row r="216" spans="1:22" ht="15.75" customHeight="1">
      <c r="A216" s="7"/>
      <c r="B216" s="7"/>
      <c r="C216" s="7"/>
      <c r="D216" s="7"/>
      <c r="E216" s="7"/>
      <c r="F216" s="7"/>
      <c r="G216" s="7"/>
      <c r="H216" s="7"/>
      <c r="I216" s="7"/>
      <c r="J216" s="7"/>
      <c r="K216" s="7"/>
      <c r="L216" s="7"/>
      <c r="M216" s="7"/>
      <c r="N216" s="7"/>
      <c r="O216" s="7"/>
      <c r="P216" s="7"/>
      <c r="Q216" s="7"/>
      <c r="R216" s="7"/>
      <c r="S216" s="7"/>
      <c r="T216" s="7"/>
      <c r="U216" s="7"/>
      <c r="V216" s="7"/>
    </row>
    <row r="217" spans="1:22" ht="15.75" customHeight="1">
      <c r="A217" s="7"/>
      <c r="B217" s="7"/>
      <c r="C217" s="7"/>
      <c r="D217" s="7"/>
      <c r="E217" s="7"/>
      <c r="F217" s="7"/>
      <c r="G217" s="7"/>
      <c r="H217" s="7"/>
      <c r="I217" s="7"/>
      <c r="J217" s="7"/>
      <c r="K217" s="7"/>
      <c r="L217" s="7"/>
      <c r="M217" s="7"/>
      <c r="N217" s="7"/>
      <c r="O217" s="7"/>
      <c r="P217" s="7"/>
      <c r="Q217" s="7"/>
      <c r="R217" s="7"/>
      <c r="S217" s="7"/>
      <c r="T217" s="7"/>
      <c r="U217" s="7"/>
      <c r="V217" s="7"/>
    </row>
    <row r="218" spans="1:22" ht="15.75" customHeight="1">
      <c r="A218" s="7"/>
      <c r="B218" s="7"/>
      <c r="C218" s="7"/>
      <c r="D218" s="7"/>
      <c r="E218" s="7"/>
      <c r="F218" s="7"/>
      <c r="G218" s="7"/>
      <c r="H218" s="7"/>
      <c r="I218" s="7"/>
      <c r="J218" s="7"/>
      <c r="K218" s="7"/>
      <c r="L218" s="7"/>
      <c r="M218" s="7"/>
      <c r="N218" s="7"/>
      <c r="O218" s="7"/>
      <c r="P218" s="7"/>
      <c r="Q218" s="7"/>
      <c r="R218" s="7"/>
      <c r="S218" s="7"/>
      <c r="T218" s="7"/>
      <c r="U218" s="7"/>
      <c r="V218" s="7"/>
    </row>
    <row r="219" spans="1:22" ht="15.75" customHeight="1">
      <c r="A219" s="7"/>
      <c r="B219" s="7"/>
      <c r="C219" s="7"/>
      <c r="D219" s="7"/>
      <c r="E219" s="7"/>
      <c r="F219" s="7"/>
      <c r="G219" s="7"/>
      <c r="H219" s="7"/>
      <c r="I219" s="7"/>
      <c r="J219" s="7"/>
      <c r="K219" s="7"/>
      <c r="L219" s="7"/>
      <c r="M219" s="7"/>
      <c r="N219" s="7"/>
      <c r="O219" s="7"/>
      <c r="P219" s="7"/>
      <c r="Q219" s="7"/>
      <c r="R219" s="7"/>
      <c r="S219" s="7"/>
      <c r="T219" s="7"/>
      <c r="U219" s="7"/>
      <c r="V219" s="7"/>
    </row>
    <row r="220" spans="1:22" ht="15.75" customHeight="1">
      <c r="A220" s="7"/>
      <c r="B220" s="7"/>
      <c r="C220" s="7"/>
      <c r="D220" s="7"/>
      <c r="E220" s="7"/>
      <c r="F220" s="7"/>
      <c r="G220" s="7"/>
      <c r="H220" s="7"/>
      <c r="I220" s="7"/>
      <c r="J220" s="7"/>
      <c r="K220" s="7"/>
      <c r="L220" s="7"/>
      <c r="M220" s="7"/>
      <c r="N220" s="7"/>
      <c r="O220" s="7"/>
      <c r="P220" s="7"/>
      <c r="Q220" s="7"/>
      <c r="R220" s="7"/>
      <c r="S220" s="7"/>
      <c r="T220" s="7"/>
      <c r="U220" s="7"/>
      <c r="V220" s="7"/>
    </row>
    <row r="221" spans="1:22" ht="15.75" customHeight="1">
      <c r="A221" s="7"/>
      <c r="B221" s="7"/>
      <c r="C221" s="7"/>
      <c r="D221" s="7"/>
      <c r="E221" s="7"/>
      <c r="F221" s="7"/>
      <c r="G221" s="7"/>
      <c r="H221" s="7"/>
      <c r="I221" s="7"/>
      <c r="J221" s="7"/>
      <c r="K221" s="7"/>
      <c r="L221" s="7"/>
      <c r="M221" s="7"/>
      <c r="N221" s="7"/>
      <c r="O221" s="7"/>
      <c r="P221" s="7"/>
      <c r="Q221" s="7"/>
      <c r="R221" s="7"/>
      <c r="S221" s="7"/>
      <c r="T221" s="7"/>
      <c r="U221" s="7"/>
      <c r="V221" s="7"/>
    </row>
    <row r="222" spans="1:22" ht="15.75" customHeight="1">
      <c r="A222" s="7"/>
      <c r="B222" s="7"/>
      <c r="C222" s="7"/>
      <c r="D222" s="7"/>
      <c r="E222" s="7"/>
      <c r="F222" s="7"/>
      <c r="G222" s="7"/>
      <c r="H222" s="7"/>
      <c r="I222" s="7"/>
      <c r="J222" s="7"/>
      <c r="K222" s="7"/>
      <c r="L222" s="7"/>
      <c r="M222" s="7"/>
      <c r="N222" s="7"/>
      <c r="O222" s="7"/>
      <c r="P222" s="7"/>
      <c r="Q222" s="7"/>
      <c r="R222" s="7"/>
      <c r="S222" s="7"/>
      <c r="T222" s="7"/>
      <c r="U222" s="7"/>
      <c r="V222" s="7"/>
    </row>
    <row r="223" spans="1:22" ht="15.75" customHeight="1">
      <c r="A223" s="7"/>
      <c r="B223" s="7"/>
      <c r="C223" s="7"/>
      <c r="D223" s="7"/>
      <c r="E223" s="7"/>
      <c r="F223" s="7"/>
      <c r="G223" s="7"/>
      <c r="H223" s="7"/>
      <c r="I223" s="7"/>
      <c r="J223" s="7"/>
      <c r="K223" s="7"/>
      <c r="L223" s="7"/>
      <c r="M223" s="7"/>
      <c r="N223" s="7"/>
      <c r="O223" s="7"/>
      <c r="P223" s="7"/>
      <c r="Q223" s="7"/>
      <c r="R223" s="7"/>
      <c r="S223" s="7"/>
      <c r="T223" s="7"/>
      <c r="U223" s="7"/>
      <c r="V223" s="7"/>
    </row>
    <row r="224" spans="1:22" ht="15.75" customHeight="1">
      <c r="A224" s="7"/>
      <c r="B224" s="7"/>
      <c r="C224" s="7"/>
      <c r="D224" s="7"/>
      <c r="E224" s="7"/>
      <c r="F224" s="7"/>
      <c r="G224" s="7"/>
      <c r="H224" s="7"/>
      <c r="I224" s="7"/>
      <c r="J224" s="7"/>
      <c r="K224" s="7"/>
      <c r="L224" s="7"/>
      <c r="M224" s="7"/>
      <c r="N224" s="7"/>
      <c r="O224" s="7"/>
      <c r="P224" s="7"/>
      <c r="Q224" s="7"/>
      <c r="R224" s="7"/>
      <c r="S224" s="7"/>
      <c r="T224" s="7"/>
      <c r="U224" s="7"/>
      <c r="V224" s="7"/>
    </row>
    <row r="225" spans="1:22" ht="15.75" customHeight="1">
      <c r="A225" s="7"/>
      <c r="B225" s="7"/>
      <c r="C225" s="7"/>
      <c r="D225" s="7"/>
      <c r="E225" s="7"/>
      <c r="F225" s="7"/>
      <c r="G225" s="7"/>
      <c r="H225" s="7"/>
      <c r="I225" s="7"/>
      <c r="J225" s="7"/>
      <c r="K225" s="7"/>
      <c r="L225" s="7"/>
      <c r="M225" s="7"/>
      <c r="N225" s="7"/>
      <c r="O225" s="7"/>
      <c r="P225" s="7"/>
      <c r="Q225" s="7"/>
      <c r="R225" s="7"/>
      <c r="S225" s="7"/>
      <c r="T225" s="7"/>
      <c r="U225" s="7"/>
      <c r="V225" s="7"/>
    </row>
    <row r="226" spans="1:22" ht="15.75" customHeight="1">
      <c r="A226" s="7"/>
      <c r="B226" s="7"/>
      <c r="C226" s="7"/>
      <c r="D226" s="7"/>
      <c r="E226" s="7"/>
      <c r="F226" s="7"/>
      <c r="G226" s="7"/>
      <c r="H226" s="7"/>
      <c r="I226" s="7"/>
      <c r="J226" s="7"/>
      <c r="K226" s="7"/>
      <c r="L226" s="7"/>
      <c r="M226" s="7"/>
      <c r="N226" s="7"/>
      <c r="O226" s="7"/>
      <c r="P226" s="7"/>
      <c r="Q226" s="7"/>
      <c r="R226" s="7"/>
      <c r="S226" s="7"/>
      <c r="T226" s="7"/>
      <c r="U226" s="7"/>
      <c r="V226" s="7"/>
    </row>
    <row r="227" spans="1:22" ht="15.75" customHeight="1">
      <c r="A227" s="7"/>
      <c r="B227" s="7"/>
      <c r="C227" s="7"/>
      <c r="D227" s="7"/>
      <c r="E227" s="7"/>
      <c r="F227" s="7"/>
      <c r="G227" s="7"/>
      <c r="H227" s="7"/>
      <c r="I227" s="7"/>
      <c r="J227" s="7"/>
      <c r="K227" s="7"/>
      <c r="L227" s="7"/>
      <c r="M227" s="7"/>
      <c r="N227" s="7"/>
      <c r="O227" s="7"/>
      <c r="P227" s="7"/>
      <c r="Q227" s="7"/>
      <c r="R227" s="7"/>
      <c r="S227" s="7"/>
      <c r="T227" s="7"/>
      <c r="U227" s="7"/>
      <c r="V227" s="7"/>
    </row>
    <row r="228" spans="1:22" ht="15.75" customHeight="1">
      <c r="A228" s="7"/>
      <c r="B228" s="7"/>
      <c r="C228" s="7"/>
      <c r="D228" s="7"/>
      <c r="E228" s="7"/>
      <c r="F228" s="7"/>
      <c r="G228" s="7"/>
      <c r="H228" s="7"/>
      <c r="I228" s="7"/>
      <c r="J228" s="7"/>
      <c r="K228" s="7"/>
      <c r="L228" s="7"/>
      <c r="M228" s="7"/>
      <c r="N228" s="7"/>
      <c r="O228" s="7"/>
      <c r="P228" s="7"/>
      <c r="Q228" s="7"/>
      <c r="R228" s="7"/>
      <c r="S228" s="7"/>
      <c r="T228" s="7"/>
      <c r="U228" s="7"/>
      <c r="V228" s="7"/>
    </row>
    <row r="229" spans="1:22" ht="15.75" customHeight="1">
      <c r="A229" s="7"/>
      <c r="B229" s="7"/>
      <c r="C229" s="7"/>
      <c r="D229" s="7"/>
      <c r="E229" s="7"/>
      <c r="F229" s="7"/>
      <c r="G229" s="7"/>
      <c r="H229" s="7"/>
      <c r="I229" s="7"/>
      <c r="J229" s="7"/>
      <c r="K229" s="7"/>
      <c r="L229" s="7"/>
      <c r="M229" s="7"/>
      <c r="N229" s="7"/>
      <c r="O229" s="7"/>
      <c r="P229" s="7"/>
      <c r="Q229" s="7"/>
      <c r="R229" s="7"/>
      <c r="S229" s="7"/>
      <c r="T229" s="7"/>
      <c r="U229" s="7"/>
      <c r="V229" s="7"/>
    </row>
    <row r="230" spans="1:22" ht="15.75" customHeight="1">
      <c r="A230" s="7"/>
      <c r="B230" s="7"/>
      <c r="C230" s="7"/>
      <c r="D230" s="7"/>
      <c r="E230" s="7"/>
      <c r="F230" s="7"/>
      <c r="G230" s="7"/>
      <c r="H230" s="7"/>
      <c r="I230" s="7"/>
      <c r="J230" s="7"/>
      <c r="K230" s="7"/>
      <c r="L230" s="7"/>
      <c r="M230" s="7"/>
      <c r="N230" s="7"/>
      <c r="O230" s="7"/>
      <c r="P230" s="7"/>
      <c r="Q230" s="7"/>
      <c r="R230" s="7"/>
      <c r="S230" s="7"/>
      <c r="T230" s="7"/>
      <c r="U230" s="7"/>
      <c r="V230" s="7"/>
    </row>
    <row r="231" spans="1:22" ht="15.75" customHeight="1"/>
    <row r="232" spans="1:22" ht="15.75" customHeight="1"/>
    <row r="233" spans="1:22" ht="15.75" customHeight="1"/>
    <row r="234" spans="1:22" ht="15.75" customHeight="1"/>
    <row r="235" spans="1:22" ht="15.75" customHeight="1"/>
    <row r="236" spans="1:22" ht="15.75" customHeight="1"/>
    <row r="237" spans="1:22" ht="15.75" customHeight="1"/>
    <row r="238" spans="1:22" ht="15.75" customHeight="1"/>
    <row r="239" spans="1:22" ht="15.75" customHeight="1"/>
    <row r="240" spans="1:2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10">
    <mergeCell ref="B24:C24"/>
    <mergeCell ref="B25:C25"/>
    <mergeCell ref="F30:J30"/>
    <mergeCell ref="A4:B4"/>
    <mergeCell ref="C4:I5"/>
    <mergeCell ref="A5:B5"/>
    <mergeCell ref="C22:J22"/>
    <mergeCell ref="F23:J23"/>
    <mergeCell ref="D24:E24"/>
    <mergeCell ref="F24:J24"/>
  </mergeCells>
  <pageMargins left="0" right="0" top="0.4" bottom="0" header="0" footer="0"/>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Z1016"/>
  <sheetViews>
    <sheetView topLeftCell="A111" workbookViewId="0"/>
  </sheetViews>
  <sheetFormatPr defaultColWidth="14.42578125" defaultRowHeight="15" customHeight="1"/>
  <cols>
    <col min="1" max="1" width="6.5703125" customWidth="1"/>
    <col min="2" max="2" width="31.7109375" customWidth="1"/>
    <col min="3" max="3" width="14.42578125" customWidth="1"/>
    <col min="4" max="4" width="15.140625" customWidth="1"/>
    <col min="5" max="5" width="14.42578125" customWidth="1"/>
    <col min="6" max="6" width="15.5703125" customWidth="1"/>
    <col min="7" max="7" width="22.28515625" customWidth="1"/>
    <col min="8" max="8" width="12.140625" customWidth="1"/>
    <col min="9" max="9" width="17.140625" customWidth="1"/>
    <col min="10" max="10" width="26.7109375" customWidth="1"/>
    <col min="11" max="11" width="34" customWidth="1"/>
    <col min="12" max="12" width="11.5703125" customWidth="1"/>
    <col min="13" max="13" width="11.7109375" customWidth="1"/>
    <col min="14" max="14" width="30.42578125" customWidth="1"/>
    <col min="15" max="15" width="12.5703125" customWidth="1"/>
    <col min="16" max="16" width="15.7109375" customWidth="1"/>
    <col min="17" max="17" width="14.140625" customWidth="1"/>
    <col min="18" max="18" width="9.140625" customWidth="1"/>
    <col min="19" max="19" width="19.5703125" customWidth="1"/>
    <col min="20" max="20" width="16" customWidth="1"/>
    <col min="21" max="26" width="9.140625" customWidth="1"/>
  </cols>
  <sheetData>
    <row r="1" spans="1:26" ht="22.5" customHeight="1">
      <c r="A1" s="23"/>
      <c r="B1" s="271"/>
      <c r="C1" s="271"/>
      <c r="D1" s="272"/>
      <c r="E1" s="272"/>
      <c r="F1" s="271"/>
      <c r="G1" s="271"/>
      <c r="H1" s="272"/>
      <c r="I1" s="272"/>
      <c r="J1" s="272"/>
      <c r="K1" s="272"/>
      <c r="L1" s="272"/>
      <c r="M1" s="272"/>
      <c r="N1" s="272"/>
      <c r="O1" s="590" t="s">
        <v>428</v>
      </c>
      <c r="P1" s="543"/>
      <c r="Q1" s="543"/>
      <c r="R1" s="543"/>
      <c r="S1" s="274"/>
      <c r="T1" s="271"/>
      <c r="U1" s="275" t="s">
        <v>429</v>
      </c>
      <c r="V1" s="271"/>
      <c r="W1" s="271"/>
      <c r="X1" s="271"/>
      <c r="Y1" s="271"/>
      <c r="Z1" s="271"/>
    </row>
    <row r="2" spans="1:26" ht="15" customHeight="1">
      <c r="A2" s="272"/>
      <c r="B2" s="271"/>
      <c r="C2" s="271"/>
      <c r="D2" s="272"/>
      <c r="E2" s="272"/>
      <c r="F2" s="271"/>
      <c r="G2" s="271"/>
      <c r="H2" s="272"/>
      <c r="I2" s="272"/>
      <c r="J2" s="272"/>
      <c r="K2" s="272"/>
      <c r="L2" s="272"/>
      <c r="M2" s="272"/>
      <c r="N2" s="272"/>
      <c r="O2" s="271"/>
      <c r="P2" s="271"/>
      <c r="Q2" s="271"/>
      <c r="R2" s="271"/>
      <c r="S2" s="274"/>
      <c r="T2" s="271"/>
      <c r="U2" s="275"/>
      <c r="V2" s="271"/>
      <c r="W2" s="271"/>
      <c r="X2" s="271"/>
      <c r="Y2" s="271"/>
      <c r="Z2" s="271"/>
    </row>
    <row r="3" spans="1:26" ht="16.5" customHeight="1">
      <c r="A3" s="591" t="s">
        <v>0</v>
      </c>
      <c r="B3" s="543"/>
      <c r="C3" s="543"/>
      <c r="D3" s="543"/>
      <c r="E3" s="543"/>
      <c r="F3" s="543"/>
      <c r="G3" s="543"/>
      <c r="H3" s="543"/>
      <c r="I3" s="583"/>
      <c r="J3" s="543"/>
      <c r="K3" s="543"/>
      <c r="L3" s="543"/>
      <c r="M3" s="543"/>
      <c r="N3" s="543"/>
      <c r="O3" s="543"/>
      <c r="P3" s="276"/>
      <c r="Q3" s="271"/>
      <c r="R3" s="271"/>
      <c r="S3" s="274"/>
      <c r="T3" s="271"/>
      <c r="U3" s="275"/>
      <c r="V3" s="271"/>
      <c r="W3" s="271"/>
      <c r="X3" s="271"/>
      <c r="Y3" s="271"/>
      <c r="Z3" s="271"/>
    </row>
    <row r="4" spans="1:26" ht="16.5" customHeight="1">
      <c r="A4" s="583" t="s">
        <v>1</v>
      </c>
      <c r="B4" s="543"/>
      <c r="C4" s="543"/>
      <c r="D4" s="543"/>
      <c r="E4" s="543"/>
      <c r="F4" s="543"/>
      <c r="G4" s="543"/>
      <c r="H4" s="543"/>
      <c r="I4" s="583"/>
      <c r="J4" s="543"/>
      <c r="K4" s="543"/>
      <c r="L4" s="543"/>
      <c r="M4" s="543"/>
      <c r="N4" s="543"/>
      <c r="O4" s="543"/>
      <c r="P4" s="271"/>
      <c r="Q4" s="271"/>
      <c r="R4" s="271"/>
      <c r="S4" s="274"/>
      <c r="T4" s="271"/>
      <c r="U4" s="275"/>
      <c r="V4" s="271"/>
      <c r="W4" s="271"/>
      <c r="X4" s="271"/>
      <c r="Y4" s="271"/>
      <c r="Z4" s="271"/>
    </row>
    <row r="5" spans="1:26" ht="14.25" customHeight="1">
      <c r="A5" s="272"/>
      <c r="B5" s="271"/>
      <c r="C5" s="271"/>
      <c r="D5" s="272"/>
      <c r="E5" s="272"/>
      <c r="F5" s="271"/>
      <c r="G5" s="271"/>
      <c r="H5" s="272"/>
      <c r="I5" s="272"/>
      <c r="J5" s="272"/>
      <c r="K5" s="272"/>
      <c r="L5" s="272"/>
      <c r="M5" s="272"/>
      <c r="N5" s="272"/>
      <c r="O5" s="271"/>
      <c r="P5" s="271"/>
      <c r="Q5" s="271"/>
      <c r="R5" s="271"/>
      <c r="S5" s="274"/>
      <c r="T5" s="271"/>
      <c r="U5" s="275"/>
      <c r="V5" s="271"/>
      <c r="W5" s="271"/>
      <c r="X5" s="271"/>
      <c r="Y5" s="271"/>
      <c r="Z5" s="271"/>
    </row>
    <row r="6" spans="1:26" ht="51" customHeight="1">
      <c r="A6" s="592" t="s">
        <v>430</v>
      </c>
      <c r="B6" s="543"/>
      <c r="C6" s="543"/>
      <c r="D6" s="543"/>
      <c r="E6" s="543"/>
      <c r="F6" s="543"/>
      <c r="G6" s="543"/>
      <c r="H6" s="543"/>
      <c r="I6" s="543"/>
      <c r="J6" s="543"/>
      <c r="K6" s="543"/>
      <c r="L6" s="543"/>
      <c r="M6" s="543"/>
      <c r="N6" s="543"/>
      <c r="O6" s="543"/>
      <c r="P6" s="543"/>
      <c r="Q6" s="543"/>
      <c r="R6" s="543"/>
      <c r="S6" s="274"/>
      <c r="T6" s="271"/>
      <c r="U6" s="275"/>
      <c r="V6" s="271"/>
      <c r="W6" s="271"/>
      <c r="X6" s="271"/>
      <c r="Y6" s="271"/>
      <c r="Z6" s="271"/>
    </row>
    <row r="7" spans="1:26" ht="28.5" customHeight="1">
      <c r="A7" s="593" t="s">
        <v>431</v>
      </c>
      <c r="B7" s="594"/>
      <c r="C7" s="594"/>
      <c r="D7" s="594"/>
      <c r="E7" s="594"/>
      <c r="F7" s="594"/>
      <c r="G7" s="594"/>
      <c r="H7" s="594"/>
      <c r="I7" s="594"/>
      <c r="J7" s="594"/>
      <c r="K7" s="594"/>
      <c r="L7" s="594"/>
      <c r="M7" s="594"/>
      <c r="N7" s="594"/>
      <c r="O7" s="594"/>
      <c r="P7" s="594"/>
      <c r="Q7" s="594"/>
      <c r="R7" s="594"/>
      <c r="S7" s="274"/>
      <c r="T7" s="271"/>
      <c r="U7" s="275"/>
      <c r="V7" s="271"/>
      <c r="W7" s="271"/>
      <c r="X7" s="271"/>
      <c r="Y7" s="271"/>
      <c r="Z7" s="271"/>
    </row>
    <row r="8" spans="1:26" ht="24.75" customHeight="1">
      <c r="A8" s="277">
        <v>1</v>
      </c>
      <c r="B8" s="595" t="s">
        <v>432</v>
      </c>
      <c r="C8" s="550"/>
      <c r="D8" s="550"/>
      <c r="E8" s="550"/>
      <c r="F8" s="550"/>
      <c r="G8" s="550"/>
      <c r="H8" s="550"/>
      <c r="I8" s="550"/>
      <c r="J8" s="550"/>
      <c r="K8" s="550"/>
      <c r="L8" s="550"/>
      <c r="M8" s="550"/>
      <c r="N8" s="550"/>
      <c r="O8" s="550"/>
      <c r="P8" s="550"/>
      <c r="Q8" s="550"/>
      <c r="R8" s="551"/>
      <c r="S8" s="278"/>
      <c r="T8" s="272"/>
      <c r="U8" s="279"/>
      <c r="V8" s="272"/>
      <c r="W8" s="272"/>
      <c r="X8" s="272"/>
      <c r="Y8" s="272"/>
      <c r="Z8" s="272"/>
    </row>
    <row r="9" spans="1:26" ht="24.75" customHeight="1">
      <c r="A9" s="596" t="s">
        <v>4</v>
      </c>
      <c r="B9" s="586" t="s">
        <v>433</v>
      </c>
      <c r="C9" s="587" t="s">
        <v>434</v>
      </c>
      <c r="D9" s="579"/>
      <c r="E9" s="579"/>
      <c r="F9" s="579"/>
      <c r="G9" s="585"/>
      <c r="H9" s="586" t="s">
        <v>435</v>
      </c>
      <c r="I9" s="597" t="s">
        <v>436</v>
      </c>
      <c r="J9" s="550"/>
      <c r="K9" s="550"/>
      <c r="L9" s="550"/>
      <c r="M9" s="550"/>
      <c r="N9" s="551"/>
      <c r="O9" s="598" t="s">
        <v>2</v>
      </c>
      <c r="P9" s="579"/>
      <c r="Q9" s="579"/>
      <c r="R9" s="585"/>
      <c r="S9" s="278"/>
      <c r="T9" s="272"/>
      <c r="U9" s="279"/>
      <c r="V9" s="272"/>
      <c r="W9" s="272"/>
      <c r="X9" s="272"/>
      <c r="Y9" s="272"/>
      <c r="Z9" s="272"/>
    </row>
    <row r="10" spans="1:26" ht="49.5">
      <c r="A10" s="549"/>
      <c r="B10" s="549"/>
      <c r="C10" s="281" t="s">
        <v>437</v>
      </c>
      <c r="D10" s="282" t="s">
        <v>438</v>
      </c>
      <c r="E10" s="282" t="s">
        <v>439</v>
      </c>
      <c r="F10" s="283" t="s">
        <v>440</v>
      </c>
      <c r="G10" s="283" t="s">
        <v>441</v>
      </c>
      <c r="H10" s="549"/>
      <c r="I10" s="283" t="s">
        <v>442</v>
      </c>
      <c r="J10" s="284" t="s">
        <v>443</v>
      </c>
      <c r="K10" s="283" t="s">
        <v>444</v>
      </c>
      <c r="L10" s="589" t="s">
        <v>445</v>
      </c>
      <c r="M10" s="550"/>
      <c r="N10" s="551"/>
      <c r="O10" s="584"/>
      <c r="P10" s="588"/>
      <c r="Q10" s="588"/>
      <c r="R10" s="555"/>
      <c r="S10" s="599" t="s">
        <v>446</v>
      </c>
      <c r="T10" s="543"/>
      <c r="U10" s="279"/>
      <c r="V10" s="272"/>
      <c r="W10" s="272"/>
      <c r="X10" s="272"/>
      <c r="Y10" s="272"/>
      <c r="Z10" s="272"/>
    </row>
    <row r="11" spans="1:26" ht="16.5" customHeight="1">
      <c r="A11" s="286" t="s">
        <v>19</v>
      </c>
      <c r="B11" s="287" t="s">
        <v>447</v>
      </c>
      <c r="C11" s="288"/>
      <c r="D11" s="289"/>
      <c r="E11" s="289"/>
      <c r="F11" s="290"/>
      <c r="G11" s="291"/>
      <c r="H11" s="290"/>
      <c r="I11" s="290"/>
      <c r="J11" s="291"/>
      <c r="K11" s="290"/>
      <c r="L11" s="290"/>
      <c r="M11" s="290"/>
      <c r="N11" s="290"/>
      <c r="O11" s="292"/>
      <c r="P11" s="292"/>
      <c r="Q11" s="292"/>
      <c r="R11" s="293"/>
      <c r="S11" s="294">
        <v>2022</v>
      </c>
      <c r="T11" s="295">
        <v>2023</v>
      </c>
      <c r="U11" s="296"/>
      <c r="V11" s="295"/>
      <c r="W11" s="295"/>
      <c r="X11" s="295"/>
      <c r="Y11" s="295"/>
      <c r="Z11" s="295"/>
    </row>
    <row r="12" spans="1:26" ht="33">
      <c r="A12" s="297">
        <v>1</v>
      </c>
      <c r="B12" s="298" t="s">
        <v>448</v>
      </c>
      <c r="C12" s="299">
        <v>13</v>
      </c>
      <c r="D12" s="299">
        <v>13</v>
      </c>
      <c r="E12" s="299" t="s">
        <v>449</v>
      </c>
      <c r="F12" s="300">
        <v>8</v>
      </c>
      <c r="G12" s="300">
        <v>1</v>
      </c>
      <c r="H12" s="301" t="s">
        <v>450</v>
      </c>
      <c r="I12" s="300">
        <v>1</v>
      </c>
      <c r="J12" s="301" t="s">
        <v>450</v>
      </c>
      <c r="K12" s="299" t="s">
        <v>451</v>
      </c>
      <c r="L12" s="600" t="s">
        <v>452</v>
      </c>
      <c r="M12" s="550"/>
      <c r="N12" s="551"/>
      <c r="O12" s="601" t="s">
        <v>453</v>
      </c>
      <c r="P12" s="550"/>
      <c r="Q12" s="550"/>
      <c r="R12" s="551"/>
      <c r="S12" s="278"/>
      <c r="T12" s="272"/>
      <c r="U12" s="279"/>
      <c r="V12" s="272"/>
      <c r="W12" s="272"/>
      <c r="X12" s="272"/>
      <c r="Y12" s="272"/>
      <c r="Z12" s="272"/>
    </row>
    <row r="13" spans="1:26" ht="33">
      <c r="A13" s="297">
        <v>2</v>
      </c>
      <c r="B13" s="298" t="s">
        <v>425</v>
      </c>
      <c r="C13" s="299">
        <v>7</v>
      </c>
      <c r="D13" s="299">
        <v>6</v>
      </c>
      <c r="E13" s="299">
        <v>0</v>
      </c>
      <c r="F13" s="300">
        <v>3</v>
      </c>
      <c r="G13" s="300">
        <v>3</v>
      </c>
      <c r="H13" s="300"/>
      <c r="I13" s="300">
        <v>2</v>
      </c>
      <c r="J13" s="300" t="s">
        <v>231</v>
      </c>
      <c r="K13" s="299" t="s">
        <v>454</v>
      </c>
      <c r="L13" s="602" t="s">
        <v>455</v>
      </c>
      <c r="M13" s="550"/>
      <c r="N13" s="551"/>
      <c r="O13" s="600" t="s">
        <v>9</v>
      </c>
      <c r="P13" s="550"/>
      <c r="Q13" s="550"/>
      <c r="R13" s="551"/>
      <c r="S13" s="278"/>
      <c r="T13" s="272"/>
      <c r="U13" s="279"/>
      <c r="V13" s="272"/>
      <c r="W13" s="272"/>
      <c r="X13" s="272"/>
      <c r="Y13" s="272"/>
      <c r="Z13" s="272"/>
    </row>
    <row r="14" spans="1:26" ht="16.5">
      <c r="A14" s="297">
        <v>3</v>
      </c>
      <c r="B14" s="298" t="s">
        <v>456</v>
      </c>
      <c r="C14" s="299">
        <v>5</v>
      </c>
      <c r="D14" s="299">
        <v>3</v>
      </c>
      <c r="E14" s="299"/>
      <c r="F14" s="300">
        <v>2</v>
      </c>
      <c r="G14" s="300">
        <v>1</v>
      </c>
      <c r="H14" s="300">
        <v>2</v>
      </c>
      <c r="I14" s="300">
        <v>1</v>
      </c>
      <c r="J14" s="300" t="s">
        <v>457</v>
      </c>
      <c r="K14" s="300" t="s">
        <v>458</v>
      </c>
      <c r="L14" s="600" t="s">
        <v>459</v>
      </c>
      <c r="M14" s="550"/>
      <c r="N14" s="551"/>
      <c r="O14" s="600" t="s">
        <v>9</v>
      </c>
      <c r="P14" s="550"/>
      <c r="Q14" s="550"/>
      <c r="R14" s="551"/>
      <c r="S14" s="278"/>
      <c r="T14" s="272"/>
      <c r="U14" s="279"/>
      <c r="V14" s="272"/>
      <c r="W14" s="272"/>
      <c r="X14" s="272"/>
      <c r="Y14" s="272"/>
      <c r="Z14" s="272"/>
    </row>
    <row r="15" spans="1:26" ht="33">
      <c r="A15" s="297"/>
      <c r="B15" s="298" t="s">
        <v>460</v>
      </c>
      <c r="C15" s="299">
        <v>18</v>
      </c>
      <c r="D15" s="299">
        <v>13</v>
      </c>
      <c r="E15" s="299">
        <v>5</v>
      </c>
      <c r="F15" s="300">
        <v>3</v>
      </c>
      <c r="G15" s="300">
        <v>5</v>
      </c>
      <c r="H15" s="300">
        <v>2</v>
      </c>
      <c r="I15" s="300">
        <v>1</v>
      </c>
      <c r="J15" s="300" t="s">
        <v>461</v>
      </c>
      <c r="K15" s="300" t="s">
        <v>462</v>
      </c>
      <c r="L15" s="603" t="s">
        <v>463</v>
      </c>
      <c r="M15" s="550"/>
      <c r="N15" s="551"/>
      <c r="O15" s="601" t="s">
        <v>464</v>
      </c>
      <c r="P15" s="550"/>
      <c r="Q15" s="550"/>
      <c r="R15" s="551"/>
      <c r="S15" s="302" t="s">
        <v>465</v>
      </c>
      <c r="T15" s="272"/>
      <c r="U15" s="279"/>
      <c r="V15" s="272"/>
      <c r="W15" s="272"/>
      <c r="X15" s="272"/>
      <c r="Y15" s="272"/>
      <c r="Z15" s="272"/>
    </row>
    <row r="16" spans="1:26" ht="82.5">
      <c r="A16" s="297">
        <v>5</v>
      </c>
      <c r="B16" s="298" t="s">
        <v>63</v>
      </c>
      <c r="C16" s="272"/>
      <c r="D16" s="299">
        <v>24</v>
      </c>
      <c r="E16" s="299">
        <v>6</v>
      </c>
      <c r="F16" s="299">
        <v>23</v>
      </c>
      <c r="G16" s="299">
        <v>1</v>
      </c>
      <c r="H16" s="303" t="s">
        <v>466</v>
      </c>
      <c r="I16" s="299">
        <v>4</v>
      </c>
      <c r="J16" s="300" t="s">
        <v>467</v>
      </c>
      <c r="K16" s="299" t="s">
        <v>468</v>
      </c>
      <c r="L16" s="600"/>
      <c r="M16" s="550"/>
      <c r="N16" s="551"/>
      <c r="O16" s="602" t="s">
        <v>469</v>
      </c>
      <c r="P16" s="550"/>
      <c r="Q16" s="550"/>
      <c r="R16" s="551"/>
      <c r="S16" s="278"/>
      <c r="T16" s="272"/>
      <c r="U16" s="279"/>
      <c r="V16" s="272"/>
      <c r="W16" s="272"/>
      <c r="X16" s="272"/>
      <c r="Y16" s="272"/>
      <c r="Z16" s="272"/>
    </row>
    <row r="17" spans="1:26" ht="16.5">
      <c r="A17" s="297">
        <v>6</v>
      </c>
      <c r="B17" s="298" t="s">
        <v>470</v>
      </c>
      <c r="C17" s="299">
        <v>16</v>
      </c>
      <c r="D17" s="299">
        <v>12</v>
      </c>
      <c r="E17" s="299">
        <v>0</v>
      </c>
      <c r="F17" s="300">
        <v>3</v>
      </c>
      <c r="G17" s="300">
        <v>9</v>
      </c>
      <c r="H17" s="300">
        <v>2</v>
      </c>
      <c r="I17" s="300"/>
      <c r="J17" s="300"/>
      <c r="K17" s="300"/>
      <c r="L17" s="600"/>
      <c r="M17" s="550"/>
      <c r="N17" s="551"/>
      <c r="O17" s="600"/>
      <c r="P17" s="550"/>
      <c r="Q17" s="550"/>
      <c r="R17" s="551"/>
      <c r="S17" s="278"/>
      <c r="T17" s="272"/>
      <c r="U17" s="279"/>
      <c r="V17" s="272"/>
      <c r="W17" s="272"/>
      <c r="X17" s="272"/>
      <c r="Y17" s="272"/>
      <c r="Z17" s="272"/>
    </row>
    <row r="18" spans="1:26" ht="33">
      <c r="A18" s="297">
        <v>7</v>
      </c>
      <c r="B18" s="298" t="s">
        <v>471</v>
      </c>
      <c r="C18" s="299">
        <v>16</v>
      </c>
      <c r="D18" s="299">
        <v>12</v>
      </c>
      <c r="E18" s="299">
        <v>0</v>
      </c>
      <c r="F18" s="299">
        <v>3</v>
      </c>
      <c r="G18" s="299">
        <v>8</v>
      </c>
      <c r="H18" s="299">
        <v>2</v>
      </c>
      <c r="I18" s="283"/>
      <c r="J18" s="283"/>
      <c r="K18" s="283"/>
      <c r="L18" s="285"/>
      <c r="M18" s="304"/>
      <c r="N18" s="305"/>
      <c r="O18" s="604" t="s">
        <v>472</v>
      </c>
      <c r="P18" s="550"/>
      <c r="Q18" s="550"/>
      <c r="R18" s="551"/>
      <c r="S18" s="278"/>
      <c r="T18" s="272"/>
      <c r="U18" s="279"/>
      <c r="V18" s="272"/>
      <c r="W18" s="272"/>
      <c r="X18" s="272"/>
      <c r="Y18" s="272"/>
      <c r="Z18" s="272"/>
    </row>
    <row r="19" spans="1:26" ht="16.5">
      <c r="A19" s="297">
        <v>8</v>
      </c>
      <c r="B19" s="298" t="s">
        <v>473</v>
      </c>
      <c r="C19" s="298">
        <v>5</v>
      </c>
      <c r="D19" s="299">
        <v>3</v>
      </c>
      <c r="E19" s="299"/>
      <c r="F19" s="300">
        <v>2</v>
      </c>
      <c r="G19" s="300">
        <v>1</v>
      </c>
      <c r="H19" s="300">
        <v>2</v>
      </c>
      <c r="I19" s="300">
        <v>1</v>
      </c>
      <c r="J19" s="300" t="s">
        <v>457</v>
      </c>
      <c r="K19" s="300" t="s">
        <v>458</v>
      </c>
      <c r="L19" s="600" t="s">
        <v>459</v>
      </c>
      <c r="M19" s="550"/>
      <c r="N19" s="551"/>
      <c r="O19" s="604" t="s">
        <v>9</v>
      </c>
      <c r="P19" s="550"/>
      <c r="Q19" s="550"/>
      <c r="R19" s="551"/>
      <c r="S19" s="278"/>
      <c r="T19" s="272"/>
      <c r="U19" s="279"/>
      <c r="V19" s="272"/>
      <c r="W19" s="272"/>
      <c r="X19" s="272"/>
      <c r="Y19" s="272"/>
      <c r="Z19" s="272"/>
    </row>
    <row r="20" spans="1:26" ht="16.5">
      <c r="A20" s="297">
        <v>9</v>
      </c>
      <c r="B20" s="298" t="s">
        <v>474</v>
      </c>
      <c r="C20" s="298"/>
      <c r="D20" s="299">
        <v>8</v>
      </c>
      <c r="E20" s="299">
        <v>2</v>
      </c>
      <c r="F20" s="300">
        <v>4</v>
      </c>
      <c r="G20" s="300">
        <v>2</v>
      </c>
      <c r="H20" s="300">
        <v>1</v>
      </c>
      <c r="I20" s="300">
        <v>1</v>
      </c>
      <c r="J20" s="300" t="s">
        <v>475</v>
      </c>
      <c r="K20" s="300" t="s">
        <v>476</v>
      </c>
      <c r="L20" s="600"/>
      <c r="M20" s="550"/>
      <c r="N20" s="551"/>
      <c r="O20" s="601" t="s">
        <v>477</v>
      </c>
      <c r="P20" s="550"/>
      <c r="Q20" s="550"/>
      <c r="R20" s="551"/>
      <c r="S20" s="278"/>
      <c r="T20" s="272"/>
      <c r="U20" s="279"/>
      <c r="V20" s="272"/>
      <c r="W20" s="272"/>
      <c r="X20" s="272"/>
      <c r="Y20" s="272"/>
      <c r="Z20" s="272"/>
    </row>
    <row r="21" spans="1:26" ht="46.5" customHeight="1">
      <c r="A21" s="297">
        <v>11</v>
      </c>
      <c r="B21" s="307" t="s">
        <v>478</v>
      </c>
      <c r="C21" s="308">
        <v>12</v>
      </c>
      <c r="D21" s="308">
        <v>9</v>
      </c>
      <c r="E21" s="308"/>
      <c r="F21" s="308">
        <v>5</v>
      </c>
      <c r="G21" s="308">
        <v>4</v>
      </c>
      <c r="H21" s="308"/>
      <c r="I21" s="308">
        <v>2</v>
      </c>
      <c r="J21" s="308" t="s">
        <v>467</v>
      </c>
      <c r="K21" s="309" t="s">
        <v>479</v>
      </c>
      <c r="L21" s="589"/>
      <c r="M21" s="550"/>
      <c r="N21" s="551"/>
      <c r="O21" s="589"/>
      <c r="P21" s="550"/>
      <c r="Q21" s="550"/>
      <c r="R21" s="551"/>
      <c r="S21" s="278"/>
      <c r="T21" s="272"/>
      <c r="U21" s="279"/>
      <c r="V21" s="272"/>
      <c r="W21" s="272"/>
      <c r="X21" s="272"/>
      <c r="Y21" s="272"/>
      <c r="Z21" s="272"/>
    </row>
    <row r="22" spans="1:26" ht="16.5" customHeight="1">
      <c r="A22" s="297">
        <v>12</v>
      </c>
      <c r="B22" s="310" t="s">
        <v>480</v>
      </c>
      <c r="C22" s="311">
        <v>16</v>
      </c>
      <c r="D22" s="312">
        <v>12</v>
      </c>
      <c r="E22" s="312">
        <v>2</v>
      </c>
      <c r="F22" s="312">
        <v>6</v>
      </c>
      <c r="G22" s="312">
        <v>4</v>
      </c>
      <c r="H22" s="312">
        <v>3</v>
      </c>
      <c r="I22" s="312">
        <v>3</v>
      </c>
      <c r="J22" s="312" t="s">
        <v>481</v>
      </c>
      <c r="K22" s="313" t="s">
        <v>482</v>
      </c>
      <c r="L22" s="285"/>
      <c r="M22" s="304"/>
      <c r="N22" s="305"/>
      <c r="O22" s="604" t="s">
        <v>483</v>
      </c>
      <c r="P22" s="550"/>
      <c r="Q22" s="550"/>
      <c r="R22" s="551"/>
      <c r="S22" s="278"/>
      <c r="T22" s="272"/>
      <c r="U22" s="279"/>
      <c r="V22" s="272"/>
      <c r="W22" s="272"/>
      <c r="X22" s="272"/>
      <c r="Y22" s="272"/>
      <c r="Z22" s="272"/>
    </row>
    <row r="23" spans="1:26" ht="69" customHeight="1">
      <c r="A23" s="297">
        <v>13</v>
      </c>
      <c r="B23" s="314" t="s">
        <v>484</v>
      </c>
      <c r="C23" s="308">
        <v>12</v>
      </c>
      <c r="D23" s="308">
        <v>10</v>
      </c>
      <c r="E23" s="308">
        <v>5</v>
      </c>
      <c r="F23" s="308">
        <v>9</v>
      </c>
      <c r="G23" s="308">
        <v>1</v>
      </c>
      <c r="H23" s="308" t="s">
        <v>485</v>
      </c>
      <c r="I23" s="308">
        <v>1</v>
      </c>
      <c r="J23" s="308" t="s">
        <v>450</v>
      </c>
      <c r="K23" s="308" t="s">
        <v>486</v>
      </c>
      <c r="L23" s="306" t="s">
        <v>487</v>
      </c>
      <c r="M23" s="315"/>
      <c r="N23" s="316"/>
      <c r="O23" s="317"/>
      <c r="P23" s="318"/>
      <c r="Q23" s="318"/>
      <c r="R23" s="319"/>
      <c r="S23" s="278"/>
      <c r="T23" s="272"/>
      <c r="U23" s="279"/>
      <c r="V23" s="272"/>
      <c r="W23" s="272"/>
      <c r="X23" s="272"/>
      <c r="Y23" s="272"/>
      <c r="Z23" s="272"/>
    </row>
    <row r="24" spans="1:26" ht="68.25" customHeight="1">
      <c r="A24" s="297">
        <v>14</v>
      </c>
      <c r="B24" s="307" t="s">
        <v>488</v>
      </c>
      <c r="C24" s="307">
        <v>18</v>
      </c>
      <c r="D24" s="308">
        <v>16</v>
      </c>
      <c r="E24" s="308">
        <v>0</v>
      </c>
      <c r="F24" s="308">
        <v>15</v>
      </c>
      <c r="G24" s="308">
        <v>1</v>
      </c>
      <c r="H24" s="308">
        <v>2</v>
      </c>
      <c r="I24" s="308">
        <v>1</v>
      </c>
      <c r="J24" s="308" t="s">
        <v>450</v>
      </c>
      <c r="K24" s="308" t="s">
        <v>489</v>
      </c>
      <c r="L24" s="306" t="s">
        <v>487</v>
      </c>
      <c r="M24" s="315"/>
      <c r="N24" s="316"/>
      <c r="O24" s="320"/>
      <c r="P24" s="321"/>
      <c r="Q24" s="321"/>
      <c r="R24" s="322"/>
      <c r="S24" s="278"/>
      <c r="T24" s="272"/>
      <c r="U24" s="279"/>
      <c r="V24" s="272"/>
      <c r="W24" s="272"/>
      <c r="X24" s="272"/>
      <c r="Y24" s="272"/>
      <c r="Z24" s="272"/>
    </row>
    <row r="25" spans="1:26" ht="56.25" customHeight="1">
      <c r="A25" s="297">
        <v>15</v>
      </c>
      <c r="B25" s="307" t="s">
        <v>490</v>
      </c>
      <c r="C25" s="307">
        <v>16</v>
      </c>
      <c r="D25" s="308">
        <v>13</v>
      </c>
      <c r="E25" s="308">
        <v>2</v>
      </c>
      <c r="F25" s="307">
        <v>10</v>
      </c>
      <c r="G25" s="307">
        <v>1</v>
      </c>
      <c r="H25" s="308">
        <v>1</v>
      </c>
      <c r="I25" s="308">
        <v>1</v>
      </c>
      <c r="J25" s="308" t="s">
        <v>491</v>
      </c>
      <c r="K25" s="308" t="s">
        <v>492</v>
      </c>
      <c r="L25" s="306" t="s">
        <v>487</v>
      </c>
      <c r="M25" s="315"/>
      <c r="N25" s="316"/>
      <c r="O25" s="320" t="s">
        <v>9</v>
      </c>
      <c r="P25" s="321"/>
      <c r="Q25" s="321"/>
      <c r="R25" s="322"/>
      <c r="S25" s="278"/>
      <c r="T25" s="272"/>
      <c r="U25" s="279"/>
      <c r="V25" s="272"/>
      <c r="W25" s="272"/>
      <c r="X25" s="272"/>
      <c r="Y25" s="272"/>
      <c r="Z25" s="272"/>
    </row>
    <row r="26" spans="1:26" ht="16.5" customHeight="1">
      <c r="A26" s="284"/>
      <c r="B26" s="323" t="s">
        <v>493</v>
      </c>
      <c r="C26" s="323"/>
      <c r="D26" s="283"/>
      <c r="E26" s="283"/>
      <c r="F26" s="323"/>
      <c r="G26" s="323"/>
      <c r="H26" s="283"/>
      <c r="I26" s="283"/>
      <c r="J26" s="283"/>
      <c r="K26" s="283"/>
      <c r="L26" s="306"/>
      <c r="M26" s="304"/>
      <c r="N26" s="305"/>
      <c r="O26" s="605" t="s">
        <v>494</v>
      </c>
      <c r="P26" s="550"/>
      <c r="Q26" s="550"/>
      <c r="R26" s="551"/>
      <c r="S26" s="278"/>
      <c r="T26" s="272"/>
      <c r="U26" s="279"/>
      <c r="V26" s="272"/>
      <c r="W26" s="272"/>
      <c r="X26" s="272"/>
      <c r="Y26" s="272"/>
      <c r="Z26" s="272"/>
    </row>
    <row r="27" spans="1:26" ht="16.5" customHeight="1">
      <c r="A27" s="284">
        <v>15</v>
      </c>
      <c r="B27" s="323" t="s">
        <v>495</v>
      </c>
      <c r="C27" s="323">
        <v>10</v>
      </c>
      <c r="D27" s="283">
        <v>6</v>
      </c>
      <c r="E27" s="283"/>
      <c r="F27" s="323">
        <v>2</v>
      </c>
      <c r="G27" s="323">
        <v>4</v>
      </c>
      <c r="H27" s="283">
        <v>4</v>
      </c>
      <c r="I27" s="283">
        <v>2</v>
      </c>
      <c r="J27" s="283" t="s">
        <v>496</v>
      </c>
      <c r="K27" s="283" t="s">
        <v>497</v>
      </c>
      <c r="L27" s="306" t="s">
        <v>487</v>
      </c>
      <c r="M27" s="304"/>
      <c r="N27" s="305"/>
      <c r="O27" s="320" t="s">
        <v>9</v>
      </c>
      <c r="P27" s="325"/>
      <c r="Q27" s="325"/>
      <c r="R27" s="326"/>
      <c r="S27" s="278"/>
      <c r="T27" s="272"/>
      <c r="U27" s="279"/>
      <c r="V27" s="272"/>
      <c r="W27" s="272"/>
      <c r="X27" s="272"/>
      <c r="Y27" s="272"/>
      <c r="Z27" s="272"/>
    </row>
    <row r="28" spans="1:26" ht="16.5" customHeight="1">
      <c r="A28" s="284"/>
      <c r="B28" s="323"/>
      <c r="C28" s="323"/>
      <c r="D28" s="283"/>
      <c r="E28" s="283"/>
      <c r="F28" s="323"/>
      <c r="G28" s="323"/>
      <c r="H28" s="283"/>
      <c r="I28" s="283"/>
      <c r="J28" s="283"/>
      <c r="K28" s="283"/>
      <c r="L28" s="285"/>
      <c r="M28" s="304"/>
      <c r="N28" s="305"/>
      <c r="S28" s="278"/>
      <c r="T28" s="272"/>
      <c r="U28" s="279"/>
      <c r="V28" s="272"/>
      <c r="W28" s="272"/>
      <c r="X28" s="272"/>
      <c r="Y28" s="272"/>
      <c r="Z28" s="272"/>
    </row>
    <row r="29" spans="1:26" ht="16.5" customHeight="1">
      <c r="A29" s="284"/>
      <c r="B29" s="327"/>
      <c r="C29" s="327"/>
      <c r="D29" s="283"/>
      <c r="E29" s="283"/>
      <c r="F29" s="327"/>
      <c r="G29" s="327"/>
      <c r="H29" s="283"/>
      <c r="I29" s="283"/>
      <c r="J29" s="283"/>
      <c r="K29" s="283"/>
      <c r="L29" s="285"/>
      <c r="M29" s="304"/>
      <c r="N29" s="305"/>
      <c r="O29" s="328"/>
      <c r="P29" s="329"/>
      <c r="Q29" s="329"/>
      <c r="R29" s="330"/>
      <c r="S29" s="278"/>
      <c r="T29" s="272"/>
      <c r="U29" s="279"/>
      <c r="V29" s="272"/>
      <c r="W29" s="272"/>
      <c r="X29" s="272"/>
      <c r="Y29" s="272"/>
      <c r="Z29" s="272"/>
    </row>
    <row r="30" spans="1:26" ht="16.5" customHeight="1">
      <c r="A30" s="284"/>
      <c r="B30" s="323"/>
      <c r="C30" s="323"/>
      <c r="D30" s="283"/>
      <c r="E30" s="283"/>
      <c r="F30" s="323"/>
      <c r="G30" s="323"/>
      <c r="H30" s="283"/>
      <c r="I30" s="283"/>
      <c r="J30" s="283"/>
      <c r="K30" s="283"/>
      <c r="L30" s="285"/>
      <c r="M30" s="304"/>
      <c r="N30" s="305"/>
      <c r="O30" s="324"/>
      <c r="P30" s="325"/>
      <c r="Q30" s="325"/>
      <c r="R30" s="326"/>
      <c r="S30" s="278"/>
      <c r="T30" s="272"/>
      <c r="U30" s="279"/>
      <c r="V30" s="272"/>
      <c r="W30" s="272"/>
      <c r="X30" s="272"/>
      <c r="Y30" s="272"/>
      <c r="Z30" s="272"/>
    </row>
    <row r="31" spans="1:26" ht="16.5" customHeight="1">
      <c r="A31" s="284"/>
      <c r="B31" s="323"/>
      <c r="C31" s="323"/>
      <c r="D31" s="283"/>
      <c r="E31" s="283"/>
      <c r="F31" s="323"/>
      <c r="G31" s="323"/>
      <c r="H31" s="283"/>
      <c r="I31" s="283"/>
      <c r="J31" s="283"/>
      <c r="K31" s="283"/>
      <c r="L31" s="285"/>
      <c r="M31" s="304"/>
      <c r="N31" s="305"/>
      <c r="O31" s="324"/>
      <c r="P31" s="325"/>
      <c r="Q31" s="325"/>
      <c r="R31" s="326"/>
      <c r="S31" s="278"/>
      <c r="T31" s="272"/>
      <c r="U31" s="279"/>
      <c r="V31" s="272"/>
      <c r="W31" s="272"/>
      <c r="X31" s="272"/>
      <c r="Y31" s="272"/>
      <c r="Z31" s="272"/>
    </row>
    <row r="32" spans="1:26" ht="16.5" customHeight="1">
      <c r="A32" s="284"/>
      <c r="B32" s="323"/>
      <c r="C32" s="323"/>
      <c r="D32" s="283"/>
      <c r="E32" s="283"/>
      <c r="F32" s="323"/>
      <c r="G32" s="323"/>
      <c r="H32" s="283"/>
      <c r="I32" s="283"/>
      <c r="J32" s="283"/>
      <c r="K32" s="283"/>
      <c r="L32" s="285"/>
      <c r="M32" s="304"/>
      <c r="N32" s="305"/>
      <c r="O32" s="285"/>
      <c r="P32" s="304"/>
      <c r="Q32" s="304"/>
      <c r="R32" s="305"/>
      <c r="S32" s="278"/>
      <c r="T32" s="272"/>
      <c r="U32" s="279"/>
      <c r="V32" s="272"/>
      <c r="W32" s="272"/>
      <c r="X32" s="272"/>
      <c r="Y32" s="272"/>
      <c r="Z32" s="272"/>
    </row>
    <row r="33" spans="1:26" ht="19.5" customHeight="1">
      <c r="A33" s="297"/>
      <c r="B33" s="331" t="s">
        <v>334</v>
      </c>
      <c r="C33" s="331"/>
      <c r="D33" s="331"/>
      <c r="E33" s="331"/>
      <c r="F33" s="331"/>
      <c r="G33" s="332"/>
      <c r="H33" s="331"/>
      <c r="I33" s="300"/>
      <c r="J33" s="300"/>
      <c r="K33" s="300"/>
      <c r="L33" s="600"/>
      <c r="M33" s="550"/>
      <c r="N33" s="551"/>
      <c r="O33" s="600"/>
      <c r="P33" s="550"/>
      <c r="Q33" s="550"/>
      <c r="R33" s="551"/>
      <c r="S33" s="278">
        <v>180</v>
      </c>
      <c r="T33" s="272">
        <v>226</v>
      </c>
      <c r="U33" s="279"/>
      <c r="V33" s="272"/>
      <c r="W33" s="272"/>
      <c r="X33" s="272"/>
      <c r="Y33" s="272"/>
      <c r="Z33" s="272"/>
    </row>
    <row r="34" spans="1:26" ht="33" customHeight="1">
      <c r="A34" s="333">
        <v>2</v>
      </c>
      <c r="B34" s="606" t="s">
        <v>498</v>
      </c>
      <c r="C34" s="550"/>
      <c r="D34" s="550"/>
      <c r="E34" s="550"/>
      <c r="F34" s="550"/>
      <c r="G34" s="550"/>
      <c r="H34" s="550"/>
      <c r="I34" s="550"/>
      <c r="J34" s="550"/>
      <c r="K34" s="550"/>
      <c r="L34" s="550"/>
      <c r="M34" s="550"/>
      <c r="N34" s="550"/>
      <c r="O34" s="550"/>
      <c r="P34" s="550"/>
      <c r="Q34" s="550"/>
      <c r="R34" s="551"/>
      <c r="S34" s="274"/>
      <c r="T34" s="271"/>
      <c r="U34" s="275"/>
      <c r="V34" s="271"/>
      <c r="W34" s="271"/>
      <c r="X34" s="271"/>
      <c r="Y34" s="271"/>
      <c r="Z34" s="271"/>
    </row>
    <row r="35" spans="1:26" ht="16.5" customHeight="1">
      <c r="A35" s="586" t="s">
        <v>4</v>
      </c>
      <c r="B35" s="587" t="s">
        <v>499</v>
      </c>
      <c r="C35" s="579"/>
      <c r="D35" s="579"/>
      <c r="E35" s="585"/>
      <c r="F35" s="589" t="s">
        <v>500</v>
      </c>
      <c r="G35" s="551"/>
      <c r="H35" s="586" t="s">
        <v>501</v>
      </c>
      <c r="I35" s="586" t="s">
        <v>502</v>
      </c>
      <c r="J35" s="586" t="s">
        <v>503</v>
      </c>
      <c r="K35" s="586" t="s">
        <v>208</v>
      </c>
      <c r="L35" s="586" t="s">
        <v>504</v>
      </c>
      <c r="M35" s="586" t="s">
        <v>443</v>
      </c>
      <c r="N35" s="586" t="s">
        <v>505</v>
      </c>
      <c r="O35" s="587" t="s">
        <v>2</v>
      </c>
      <c r="P35" s="579"/>
      <c r="Q35" s="579"/>
      <c r="R35" s="585"/>
      <c r="S35" s="274"/>
      <c r="T35" s="271"/>
      <c r="U35" s="275"/>
      <c r="V35" s="271"/>
      <c r="W35" s="271"/>
      <c r="X35" s="271"/>
      <c r="Y35" s="271"/>
      <c r="Z35" s="271"/>
    </row>
    <row r="36" spans="1:26" ht="16.5" customHeight="1">
      <c r="A36" s="549"/>
      <c r="B36" s="584"/>
      <c r="C36" s="588"/>
      <c r="D36" s="588"/>
      <c r="E36" s="555"/>
      <c r="F36" s="283" t="s">
        <v>506</v>
      </c>
      <c r="G36" s="283" t="s">
        <v>507</v>
      </c>
      <c r="H36" s="549"/>
      <c r="I36" s="549"/>
      <c r="J36" s="549"/>
      <c r="K36" s="549"/>
      <c r="L36" s="549"/>
      <c r="M36" s="549"/>
      <c r="N36" s="549"/>
      <c r="O36" s="584"/>
      <c r="P36" s="588"/>
      <c r="Q36" s="588"/>
      <c r="R36" s="555"/>
      <c r="S36" s="274"/>
      <c r="T36" s="271"/>
      <c r="U36" s="275"/>
      <c r="V36" s="271"/>
      <c r="W36" s="271"/>
      <c r="X36" s="271"/>
      <c r="Y36" s="271"/>
      <c r="Z36" s="271"/>
    </row>
    <row r="37" spans="1:26" ht="16.5" customHeight="1">
      <c r="A37" s="308">
        <v>1</v>
      </c>
      <c r="B37" s="608" t="s">
        <v>250</v>
      </c>
      <c r="C37" s="550"/>
      <c r="D37" s="550"/>
      <c r="E37" s="551"/>
      <c r="F37" s="334">
        <v>21596</v>
      </c>
      <c r="G37" s="283"/>
      <c r="H37" s="283">
        <v>1987</v>
      </c>
      <c r="I37" s="299" t="s">
        <v>508</v>
      </c>
      <c r="J37" s="299" t="s">
        <v>427</v>
      </c>
      <c r="K37" s="283" t="s">
        <v>509</v>
      </c>
      <c r="L37" s="283"/>
      <c r="M37" s="283" t="s">
        <v>510</v>
      </c>
      <c r="N37" s="308" t="s">
        <v>511</v>
      </c>
      <c r="O37" s="604" t="s">
        <v>512</v>
      </c>
      <c r="P37" s="550"/>
      <c r="Q37" s="550"/>
      <c r="R37" s="551"/>
      <c r="S37" s="274"/>
      <c r="T37" s="271"/>
      <c r="U37" s="275"/>
      <c r="V37" s="271"/>
      <c r="W37" s="271"/>
      <c r="X37" s="271"/>
      <c r="Y37" s="271"/>
      <c r="Z37" s="271"/>
    </row>
    <row r="38" spans="1:26" ht="16.5" customHeight="1">
      <c r="A38" s="308">
        <v>2</v>
      </c>
      <c r="B38" s="608" t="s">
        <v>263</v>
      </c>
      <c r="C38" s="550"/>
      <c r="D38" s="550"/>
      <c r="E38" s="551"/>
      <c r="F38" s="308"/>
      <c r="G38" s="335">
        <v>23489</v>
      </c>
      <c r="H38" s="308"/>
      <c r="I38" s="308" t="s">
        <v>359</v>
      </c>
      <c r="J38" s="336" t="s">
        <v>377</v>
      </c>
      <c r="K38" s="308" t="s">
        <v>13</v>
      </c>
      <c r="L38" s="308" t="s">
        <v>323</v>
      </c>
      <c r="M38" s="308" t="s">
        <v>513</v>
      </c>
      <c r="N38" s="337" t="s">
        <v>514</v>
      </c>
      <c r="O38" s="604" t="s">
        <v>512</v>
      </c>
      <c r="P38" s="550"/>
      <c r="Q38" s="550"/>
      <c r="R38" s="551"/>
      <c r="S38" s="274"/>
      <c r="T38" s="271"/>
      <c r="U38" s="275"/>
      <c r="V38" s="271"/>
      <c r="W38" s="271"/>
      <c r="X38" s="271"/>
      <c r="Y38" s="271"/>
      <c r="Z38" s="271"/>
    </row>
    <row r="39" spans="1:26" ht="16.5" customHeight="1">
      <c r="A39" s="308">
        <v>3</v>
      </c>
      <c r="B39" s="608" t="s">
        <v>328</v>
      </c>
      <c r="C39" s="550"/>
      <c r="D39" s="550"/>
      <c r="E39" s="551"/>
      <c r="F39" s="283"/>
      <c r="G39" s="334">
        <v>23481</v>
      </c>
      <c r="H39" s="283"/>
      <c r="I39" s="308" t="s">
        <v>405</v>
      </c>
      <c r="J39" s="308" t="s">
        <v>164</v>
      </c>
      <c r="K39" s="308" t="s">
        <v>509</v>
      </c>
      <c r="L39" s="308" t="s">
        <v>515</v>
      </c>
      <c r="M39" s="308" t="s">
        <v>241</v>
      </c>
      <c r="N39" s="338">
        <v>45778</v>
      </c>
      <c r="O39" s="604" t="s">
        <v>516</v>
      </c>
      <c r="P39" s="550"/>
      <c r="Q39" s="550"/>
      <c r="R39" s="551"/>
      <c r="S39" s="85" t="s">
        <v>517</v>
      </c>
      <c r="T39" s="271"/>
      <c r="U39" s="339" t="s">
        <v>518</v>
      </c>
      <c r="V39" s="271"/>
      <c r="W39" s="271"/>
      <c r="X39" s="271"/>
      <c r="Y39" s="271"/>
      <c r="Z39" s="271"/>
    </row>
    <row r="40" spans="1:26" ht="16.5" customHeight="1">
      <c r="A40" s="308">
        <v>5</v>
      </c>
      <c r="B40" s="608" t="s">
        <v>213</v>
      </c>
      <c r="C40" s="550"/>
      <c r="D40" s="550"/>
      <c r="E40" s="551"/>
      <c r="F40" s="340">
        <v>21791</v>
      </c>
      <c r="G40" s="283"/>
      <c r="H40" s="283"/>
      <c r="I40" s="308" t="s">
        <v>519</v>
      </c>
      <c r="J40" s="308" t="s">
        <v>520</v>
      </c>
      <c r="K40" s="308" t="s">
        <v>13</v>
      </c>
      <c r="L40" s="283"/>
      <c r="M40" s="308" t="s">
        <v>219</v>
      </c>
      <c r="N40" s="341" t="s">
        <v>521</v>
      </c>
      <c r="O40" s="604" t="s">
        <v>512</v>
      </c>
      <c r="P40" s="550"/>
      <c r="Q40" s="550"/>
      <c r="R40" s="551"/>
      <c r="S40" s="274"/>
      <c r="T40" s="271"/>
      <c r="U40" s="275"/>
      <c r="V40" s="271"/>
      <c r="W40" s="271"/>
      <c r="X40" s="271"/>
      <c r="Y40" s="271"/>
      <c r="Z40" s="271"/>
    </row>
    <row r="41" spans="1:26" ht="33">
      <c r="A41" s="308">
        <v>6</v>
      </c>
      <c r="B41" s="608" t="s">
        <v>229</v>
      </c>
      <c r="C41" s="550"/>
      <c r="D41" s="550"/>
      <c r="E41" s="551"/>
      <c r="F41" s="334">
        <v>20839</v>
      </c>
      <c r="G41" s="308"/>
      <c r="H41" s="308"/>
      <c r="I41" s="308" t="s">
        <v>519</v>
      </c>
      <c r="J41" s="308" t="s">
        <v>522</v>
      </c>
      <c r="K41" s="308" t="s">
        <v>12</v>
      </c>
      <c r="L41" s="308"/>
      <c r="M41" s="308" t="s">
        <v>523</v>
      </c>
      <c r="N41" s="342" t="s">
        <v>524</v>
      </c>
      <c r="O41" s="604" t="s">
        <v>516</v>
      </c>
      <c r="P41" s="550"/>
      <c r="Q41" s="550"/>
      <c r="R41" s="551"/>
      <c r="S41" s="274"/>
      <c r="T41" s="271"/>
      <c r="U41" s="275"/>
      <c r="V41" s="271"/>
      <c r="W41" s="271"/>
      <c r="X41" s="271"/>
      <c r="Y41" s="271"/>
      <c r="Z41" s="271"/>
    </row>
    <row r="42" spans="1:26" ht="16.5" customHeight="1">
      <c r="A42" s="308">
        <v>7</v>
      </c>
      <c r="B42" s="608" t="s">
        <v>228</v>
      </c>
      <c r="C42" s="550"/>
      <c r="D42" s="550"/>
      <c r="E42" s="551"/>
      <c r="F42" s="340">
        <v>21262</v>
      </c>
      <c r="G42" s="308"/>
      <c r="H42" s="308"/>
      <c r="I42" s="308" t="s">
        <v>519</v>
      </c>
      <c r="J42" s="308" t="s">
        <v>525</v>
      </c>
      <c r="K42" s="308" t="s">
        <v>12</v>
      </c>
      <c r="L42" s="308"/>
      <c r="M42" s="308" t="s">
        <v>214</v>
      </c>
      <c r="N42" s="308" t="s">
        <v>526</v>
      </c>
      <c r="O42" s="607" t="s">
        <v>516</v>
      </c>
      <c r="P42" s="550"/>
      <c r="Q42" s="550"/>
      <c r="R42" s="551"/>
      <c r="S42" s="274"/>
      <c r="T42" s="271"/>
      <c r="U42" s="275"/>
      <c r="V42" s="271"/>
      <c r="W42" s="271"/>
      <c r="X42" s="271"/>
      <c r="Y42" s="271"/>
      <c r="Z42" s="271"/>
    </row>
    <row r="43" spans="1:26" ht="16.5" customHeight="1">
      <c r="A43" s="308">
        <v>8</v>
      </c>
      <c r="B43" s="604"/>
      <c r="C43" s="550"/>
      <c r="D43" s="550"/>
      <c r="E43" s="551"/>
      <c r="F43" s="283"/>
      <c r="G43" s="283"/>
      <c r="H43" s="283"/>
      <c r="I43" s="283"/>
      <c r="J43" s="283"/>
      <c r="K43" s="283"/>
      <c r="L43" s="283"/>
      <c r="M43" s="283"/>
      <c r="N43" s="308"/>
      <c r="O43" s="604"/>
      <c r="P43" s="550"/>
      <c r="Q43" s="550"/>
      <c r="R43" s="551"/>
      <c r="S43" s="274"/>
      <c r="T43" s="271"/>
      <c r="U43" s="275"/>
      <c r="V43" s="271"/>
      <c r="W43" s="271"/>
      <c r="X43" s="271"/>
      <c r="Y43" s="271"/>
      <c r="Z43" s="271"/>
    </row>
    <row r="44" spans="1:26" ht="36" customHeight="1">
      <c r="A44" s="344">
        <v>3</v>
      </c>
      <c r="B44" s="595" t="s">
        <v>527</v>
      </c>
      <c r="C44" s="550"/>
      <c r="D44" s="550"/>
      <c r="E44" s="550"/>
      <c r="F44" s="550"/>
      <c r="G44" s="550"/>
      <c r="H44" s="550"/>
      <c r="I44" s="550"/>
      <c r="J44" s="550"/>
      <c r="K44" s="550"/>
      <c r="L44" s="550"/>
      <c r="M44" s="550"/>
      <c r="N44" s="550"/>
      <c r="O44" s="550"/>
      <c r="P44" s="550"/>
      <c r="Q44" s="550"/>
      <c r="R44" s="551"/>
      <c r="S44" s="274"/>
      <c r="T44" s="271"/>
      <c r="U44" s="275"/>
      <c r="V44" s="271"/>
      <c r="W44" s="271"/>
      <c r="X44" s="271"/>
      <c r="Y44" s="271"/>
      <c r="Z44" s="271"/>
    </row>
    <row r="45" spans="1:26" ht="16.5" customHeight="1">
      <c r="A45" s="586" t="s">
        <v>4</v>
      </c>
      <c r="B45" s="587" t="s">
        <v>499</v>
      </c>
      <c r="C45" s="579"/>
      <c r="D45" s="579"/>
      <c r="E45" s="585"/>
      <c r="F45" s="589" t="s">
        <v>500</v>
      </c>
      <c r="G45" s="551"/>
      <c r="H45" s="586" t="s">
        <v>528</v>
      </c>
      <c r="I45" s="586" t="s">
        <v>502</v>
      </c>
      <c r="J45" s="586" t="s">
        <v>503</v>
      </c>
      <c r="K45" s="586" t="s">
        <v>208</v>
      </c>
      <c r="L45" s="586" t="s">
        <v>504</v>
      </c>
      <c r="M45" s="586" t="s">
        <v>443</v>
      </c>
      <c r="N45" s="586" t="s">
        <v>529</v>
      </c>
      <c r="O45" s="587" t="s">
        <v>2</v>
      </c>
      <c r="P45" s="579"/>
      <c r="Q45" s="579"/>
      <c r="R45" s="585"/>
      <c r="S45" s="274"/>
      <c r="T45" s="271"/>
      <c r="U45" s="275"/>
      <c r="V45" s="271"/>
      <c r="W45" s="271"/>
      <c r="X45" s="271"/>
      <c r="Y45" s="271"/>
      <c r="Z45" s="271"/>
    </row>
    <row r="46" spans="1:26" ht="16.5" customHeight="1">
      <c r="A46" s="549"/>
      <c r="B46" s="584"/>
      <c r="C46" s="588"/>
      <c r="D46" s="588"/>
      <c r="E46" s="555"/>
      <c r="F46" s="283" t="s">
        <v>506</v>
      </c>
      <c r="G46" s="283" t="s">
        <v>507</v>
      </c>
      <c r="H46" s="549"/>
      <c r="I46" s="549"/>
      <c r="J46" s="549"/>
      <c r="K46" s="549"/>
      <c r="L46" s="549"/>
      <c r="M46" s="549"/>
      <c r="N46" s="549"/>
      <c r="O46" s="584"/>
      <c r="P46" s="588"/>
      <c r="Q46" s="588"/>
      <c r="R46" s="555"/>
      <c r="S46" s="274"/>
      <c r="T46" s="271"/>
      <c r="U46" s="275"/>
      <c r="V46" s="271"/>
      <c r="W46" s="271"/>
      <c r="X46" s="271"/>
      <c r="Y46" s="271"/>
      <c r="Z46" s="271"/>
    </row>
    <row r="47" spans="1:26" ht="16.5" customHeight="1">
      <c r="A47" s="308">
        <v>1</v>
      </c>
      <c r="B47" s="608" t="s">
        <v>259</v>
      </c>
      <c r="C47" s="550"/>
      <c r="D47" s="550"/>
      <c r="E47" s="551"/>
      <c r="F47" s="307"/>
      <c r="G47" s="334">
        <v>31596</v>
      </c>
      <c r="H47" s="308" t="s">
        <v>530</v>
      </c>
      <c r="I47" s="308" t="s">
        <v>337</v>
      </c>
      <c r="J47" s="308" t="s">
        <v>531</v>
      </c>
      <c r="K47" s="308" t="s">
        <v>251</v>
      </c>
      <c r="L47" s="308" t="s">
        <v>295</v>
      </c>
      <c r="M47" s="308" t="s">
        <v>219</v>
      </c>
      <c r="N47" s="308" t="s">
        <v>532</v>
      </c>
      <c r="O47" s="604" t="s">
        <v>533</v>
      </c>
      <c r="P47" s="550"/>
      <c r="Q47" s="550"/>
      <c r="R47" s="551"/>
      <c r="S47" s="274"/>
      <c r="T47" s="271"/>
      <c r="U47" s="275"/>
      <c r="V47" s="271"/>
      <c r="W47" s="271"/>
      <c r="X47" s="271"/>
      <c r="Y47" s="271"/>
      <c r="Z47" s="271"/>
    </row>
    <row r="48" spans="1:26" ht="16.5" customHeight="1">
      <c r="A48" s="345">
        <v>2</v>
      </c>
      <c r="B48" s="609" t="s">
        <v>326</v>
      </c>
      <c r="C48" s="550"/>
      <c r="D48" s="550"/>
      <c r="E48" s="551"/>
      <c r="F48" s="346"/>
      <c r="G48" s="347">
        <v>33409</v>
      </c>
      <c r="H48" s="345" t="s">
        <v>530</v>
      </c>
      <c r="I48" s="345" t="s">
        <v>405</v>
      </c>
      <c r="J48" s="345" t="s">
        <v>165</v>
      </c>
      <c r="K48" s="345" t="s">
        <v>251</v>
      </c>
      <c r="L48" s="345"/>
      <c r="M48" s="345" t="s">
        <v>219</v>
      </c>
      <c r="N48" s="348" t="s">
        <v>534</v>
      </c>
      <c r="O48" s="612" t="s">
        <v>533</v>
      </c>
      <c r="P48" s="588"/>
      <c r="Q48" s="588"/>
      <c r="R48" s="555"/>
      <c r="S48" s="349" t="s">
        <v>535</v>
      </c>
      <c r="T48" s="349"/>
      <c r="U48" s="275"/>
      <c r="V48" s="349"/>
      <c r="W48" s="349"/>
      <c r="X48" s="349"/>
      <c r="Y48" s="349"/>
      <c r="Z48" s="349"/>
    </row>
    <row r="49" spans="1:26" ht="16.5" customHeight="1">
      <c r="A49" s="345">
        <v>3</v>
      </c>
      <c r="B49" s="609" t="s">
        <v>215</v>
      </c>
      <c r="C49" s="550"/>
      <c r="D49" s="550"/>
      <c r="E49" s="551"/>
      <c r="F49" s="346"/>
      <c r="G49" s="350">
        <v>30242</v>
      </c>
      <c r="H49" s="345" t="s">
        <v>530</v>
      </c>
      <c r="I49" s="345" t="s">
        <v>519</v>
      </c>
      <c r="J49" s="345" t="s">
        <v>525</v>
      </c>
      <c r="K49" s="345" t="s">
        <v>536</v>
      </c>
      <c r="L49" s="346"/>
      <c r="M49" s="345" t="s">
        <v>219</v>
      </c>
      <c r="N49" s="345">
        <v>2024</v>
      </c>
      <c r="O49" s="612" t="s">
        <v>533</v>
      </c>
      <c r="P49" s="588"/>
      <c r="Q49" s="588"/>
      <c r="R49" s="555"/>
      <c r="S49" s="349" t="s">
        <v>537</v>
      </c>
      <c r="T49" s="349"/>
      <c r="U49" s="349"/>
      <c r="V49" s="349"/>
      <c r="W49" s="349"/>
      <c r="X49" s="349"/>
      <c r="Y49" s="349"/>
      <c r="Z49" s="349"/>
    </row>
    <row r="50" spans="1:26" ht="16.5" customHeight="1">
      <c r="A50" s="345">
        <v>4</v>
      </c>
      <c r="B50" s="609" t="s">
        <v>218</v>
      </c>
      <c r="C50" s="550"/>
      <c r="D50" s="550"/>
      <c r="E50" s="551"/>
      <c r="F50" s="346"/>
      <c r="G50" s="350">
        <v>32465</v>
      </c>
      <c r="H50" s="345" t="s">
        <v>530</v>
      </c>
      <c r="I50" s="345" t="s">
        <v>519</v>
      </c>
      <c r="J50" s="345" t="s">
        <v>520</v>
      </c>
      <c r="K50" s="345" t="s">
        <v>251</v>
      </c>
      <c r="L50" s="346"/>
      <c r="M50" s="345" t="s">
        <v>219</v>
      </c>
      <c r="N50" s="345" t="s">
        <v>538</v>
      </c>
      <c r="O50" s="612" t="s">
        <v>539</v>
      </c>
      <c r="P50" s="588"/>
      <c r="Q50" s="588"/>
      <c r="R50" s="555"/>
      <c r="S50" s="349" t="s">
        <v>540</v>
      </c>
      <c r="T50" s="349"/>
      <c r="U50" s="349"/>
      <c r="V50" s="349"/>
      <c r="W50" s="349"/>
      <c r="X50" s="349"/>
      <c r="Y50" s="349"/>
      <c r="Z50" s="349"/>
    </row>
    <row r="51" spans="1:26" ht="16.5" customHeight="1">
      <c r="A51" s="299">
        <v>5</v>
      </c>
      <c r="B51" s="610" t="s">
        <v>541</v>
      </c>
      <c r="C51" s="550"/>
      <c r="D51" s="550"/>
      <c r="E51" s="551"/>
      <c r="F51" s="299"/>
      <c r="G51" s="351">
        <v>32126</v>
      </c>
      <c r="H51" s="299" t="s">
        <v>530</v>
      </c>
      <c r="I51" s="299" t="s">
        <v>542</v>
      </c>
      <c r="J51" s="299" t="s">
        <v>543</v>
      </c>
      <c r="K51" s="299" t="s">
        <v>251</v>
      </c>
      <c r="L51" s="299" t="s">
        <v>544</v>
      </c>
      <c r="M51" s="299" t="s">
        <v>219</v>
      </c>
      <c r="N51" s="299" t="s">
        <v>545</v>
      </c>
      <c r="O51" s="352"/>
      <c r="P51" s="353" t="s">
        <v>533</v>
      </c>
      <c r="Q51" s="354"/>
      <c r="R51" s="355"/>
      <c r="S51" s="356"/>
      <c r="T51" s="357"/>
      <c r="U51" s="357" t="s">
        <v>546</v>
      </c>
      <c r="V51" s="357"/>
      <c r="W51" s="357"/>
      <c r="X51" s="357"/>
      <c r="Y51" s="357"/>
      <c r="Z51" s="357"/>
    </row>
    <row r="52" spans="1:26" ht="40.5" customHeight="1">
      <c r="A52" s="333">
        <v>4</v>
      </c>
      <c r="B52" s="606"/>
      <c r="C52" s="550"/>
      <c r="D52" s="550"/>
      <c r="E52" s="550"/>
      <c r="F52" s="550"/>
      <c r="G52" s="550"/>
      <c r="H52" s="550"/>
      <c r="I52" s="550"/>
      <c r="J52" s="550"/>
      <c r="K52" s="550"/>
      <c r="L52" s="550"/>
      <c r="M52" s="550"/>
      <c r="N52" s="550"/>
      <c r="O52" s="550"/>
      <c r="P52" s="550"/>
      <c r="Q52" s="550"/>
      <c r="R52" s="551"/>
      <c r="S52" s="274"/>
      <c r="T52" s="271"/>
      <c r="U52" s="275"/>
      <c r="V52" s="271"/>
      <c r="W52" s="271"/>
      <c r="X52" s="271"/>
      <c r="Y52" s="271"/>
      <c r="Z52" s="271"/>
    </row>
    <row r="53" spans="1:26" ht="40.5" customHeight="1">
      <c r="A53" s="586" t="s">
        <v>4</v>
      </c>
      <c r="B53" s="586" t="s">
        <v>499</v>
      </c>
      <c r="C53" s="280"/>
      <c r="D53" s="613" t="s">
        <v>434</v>
      </c>
      <c r="E53" s="550"/>
      <c r="F53" s="550"/>
      <c r="G53" s="550"/>
      <c r="H53" s="550"/>
      <c r="I53" s="551"/>
      <c r="J53" s="597" t="s">
        <v>547</v>
      </c>
      <c r="K53" s="550"/>
      <c r="L53" s="550"/>
      <c r="M53" s="550"/>
      <c r="N53" s="550"/>
      <c r="O53" s="550"/>
      <c r="P53" s="550"/>
      <c r="Q53" s="550"/>
      <c r="R53" s="551"/>
      <c r="S53" s="274"/>
      <c r="T53" s="271"/>
      <c r="U53" s="275" t="s">
        <v>548</v>
      </c>
      <c r="V53" s="271"/>
      <c r="W53" s="271"/>
      <c r="X53" s="271"/>
      <c r="Y53" s="271"/>
      <c r="Z53" s="271"/>
    </row>
    <row r="54" spans="1:26" ht="54.75" customHeight="1">
      <c r="A54" s="578"/>
      <c r="B54" s="578"/>
      <c r="C54" s="358"/>
      <c r="D54" s="611" t="s">
        <v>336</v>
      </c>
      <c r="E54" s="611" t="s">
        <v>549</v>
      </c>
      <c r="F54" s="611" t="s">
        <v>550</v>
      </c>
      <c r="G54" s="602" t="s">
        <v>551</v>
      </c>
      <c r="H54" s="550"/>
      <c r="I54" s="551"/>
      <c r="J54" s="586" t="s">
        <v>552</v>
      </c>
      <c r="K54" s="586" t="s">
        <v>444</v>
      </c>
      <c r="L54" s="589" t="s">
        <v>553</v>
      </c>
      <c r="M54" s="551"/>
      <c r="N54" s="586" t="s">
        <v>554</v>
      </c>
      <c r="O54" s="597" t="s">
        <v>555</v>
      </c>
      <c r="P54" s="551"/>
      <c r="Q54" s="586" t="s">
        <v>556</v>
      </c>
      <c r="R54" s="586" t="s">
        <v>2</v>
      </c>
      <c r="S54" s="274" t="s">
        <v>557</v>
      </c>
      <c r="T54" s="271"/>
      <c r="U54" s="275"/>
      <c r="V54" s="271"/>
      <c r="W54" s="271"/>
      <c r="X54" s="271"/>
      <c r="Y54" s="271"/>
      <c r="Z54" s="271"/>
    </row>
    <row r="55" spans="1:26" ht="36" customHeight="1">
      <c r="A55" s="549"/>
      <c r="B55" s="549"/>
      <c r="C55" s="281"/>
      <c r="D55" s="549"/>
      <c r="E55" s="549"/>
      <c r="F55" s="549"/>
      <c r="G55" s="300" t="s">
        <v>10</v>
      </c>
      <c r="H55" s="300" t="s">
        <v>11</v>
      </c>
      <c r="I55" s="300" t="s">
        <v>558</v>
      </c>
      <c r="J55" s="549"/>
      <c r="K55" s="549"/>
      <c r="L55" s="283" t="s">
        <v>423</v>
      </c>
      <c r="M55" s="283" t="s">
        <v>559</v>
      </c>
      <c r="N55" s="549"/>
      <c r="O55" s="283" t="s">
        <v>560</v>
      </c>
      <c r="P55" s="283" t="s">
        <v>561</v>
      </c>
      <c r="Q55" s="549"/>
      <c r="R55" s="549"/>
      <c r="S55" s="274"/>
      <c r="T55" s="271"/>
      <c r="U55" s="275"/>
      <c r="V55" s="271"/>
      <c r="W55" s="271"/>
      <c r="X55" s="271"/>
      <c r="Y55" s="271"/>
      <c r="Z55" s="271"/>
    </row>
    <row r="56" spans="1:26" ht="16.5" customHeight="1">
      <c r="A56" s="283">
        <v>1</v>
      </c>
      <c r="B56" s="323" t="s">
        <v>425</v>
      </c>
      <c r="C56" s="283"/>
      <c r="D56" s="308">
        <v>6</v>
      </c>
      <c r="E56" s="308" t="s">
        <v>562</v>
      </c>
      <c r="F56" s="308" t="s">
        <v>563</v>
      </c>
      <c r="G56" s="308"/>
      <c r="H56" s="308"/>
      <c r="I56" s="308"/>
      <c r="J56" s="308"/>
      <c r="K56" s="299"/>
      <c r="L56" s="297"/>
      <c r="M56" s="297"/>
      <c r="N56" s="297"/>
      <c r="O56" s="359"/>
      <c r="P56" s="359"/>
      <c r="Q56" s="359"/>
      <c r="R56" s="359"/>
      <c r="S56" s="274"/>
      <c r="T56" s="271"/>
      <c r="U56" s="275"/>
      <c r="V56" s="271"/>
      <c r="W56" s="271"/>
      <c r="X56" s="271"/>
      <c r="Y56" s="271"/>
      <c r="Z56" s="271"/>
    </row>
    <row r="57" spans="1:26" ht="33" customHeight="1">
      <c r="A57" s="308" t="s">
        <v>19</v>
      </c>
      <c r="B57" s="360" t="s">
        <v>262</v>
      </c>
      <c r="C57" s="360"/>
      <c r="D57" s="299"/>
      <c r="E57" s="299" t="s">
        <v>231</v>
      </c>
      <c r="F57" s="308" t="s">
        <v>251</v>
      </c>
      <c r="G57" s="299"/>
      <c r="H57" s="299"/>
      <c r="I57" s="299" t="s">
        <v>175</v>
      </c>
      <c r="J57" s="299" t="s">
        <v>219</v>
      </c>
      <c r="K57" s="299" t="s">
        <v>564</v>
      </c>
      <c r="L57" s="308" t="s">
        <v>565</v>
      </c>
      <c r="M57" s="297"/>
      <c r="N57" s="299" t="s">
        <v>566</v>
      </c>
      <c r="O57" s="299" t="s">
        <v>175</v>
      </c>
      <c r="P57" s="359"/>
      <c r="Q57" s="361"/>
      <c r="R57" s="308"/>
      <c r="S57" s="274"/>
      <c r="T57" s="271"/>
      <c r="U57" s="275"/>
      <c r="V57" s="271"/>
      <c r="W57" s="271"/>
      <c r="X57" s="271"/>
      <c r="Y57" s="271"/>
      <c r="Z57" s="271"/>
    </row>
    <row r="58" spans="1:26" ht="16.5" customHeight="1">
      <c r="A58" s="283">
        <v>2</v>
      </c>
      <c r="B58" s="323" t="s">
        <v>567</v>
      </c>
      <c r="C58" s="283"/>
      <c r="D58" s="308">
        <v>14</v>
      </c>
      <c r="E58" s="308"/>
      <c r="F58" s="308" t="s">
        <v>568</v>
      </c>
      <c r="G58" s="308" t="s">
        <v>175</v>
      </c>
      <c r="H58" s="308" t="s">
        <v>175</v>
      </c>
      <c r="I58" s="308" t="s">
        <v>175</v>
      </c>
      <c r="J58" s="308"/>
      <c r="K58" s="308"/>
      <c r="L58" s="308"/>
      <c r="M58" s="297"/>
      <c r="N58" s="297"/>
      <c r="O58" s="359"/>
      <c r="P58" s="359"/>
      <c r="Q58" s="359"/>
      <c r="R58" s="359"/>
      <c r="S58" s="274"/>
      <c r="T58" s="271"/>
      <c r="U58" s="275"/>
      <c r="V58" s="271"/>
      <c r="W58" s="271"/>
      <c r="X58" s="271"/>
      <c r="Y58" s="271"/>
      <c r="Z58" s="271"/>
    </row>
    <row r="59" spans="1:26" ht="16.5" customHeight="1">
      <c r="A59" s="308" t="s">
        <v>569</v>
      </c>
      <c r="B59" s="360" t="s">
        <v>294</v>
      </c>
      <c r="C59" s="360"/>
      <c r="D59" s="299">
        <v>1</v>
      </c>
      <c r="E59" s="299" t="s">
        <v>231</v>
      </c>
      <c r="F59" s="308" t="s">
        <v>251</v>
      </c>
      <c r="G59" s="299"/>
      <c r="H59" s="299"/>
      <c r="I59" s="308" t="s">
        <v>175</v>
      </c>
      <c r="J59" s="299" t="s">
        <v>219</v>
      </c>
      <c r="K59" s="299" t="s">
        <v>570</v>
      </c>
      <c r="L59" s="308" t="s">
        <v>571</v>
      </c>
      <c r="M59" s="297"/>
      <c r="N59" s="299" t="s">
        <v>572</v>
      </c>
      <c r="O59" s="299"/>
      <c r="P59" s="362" t="s">
        <v>175</v>
      </c>
      <c r="Q59" s="359"/>
      <c r="R59" s="308"/>
      <c r="S59" s="274" t="s">
        <v>573</v>
      </c>
      <c r="T59" s="271"/>
      <c r="U59" s="275"/>
      <c r="V59" s="271"/>
      <c r="W59" s="271"/>
      <c r="X59" s="271"/>
      <c r="Y59" s="271"/>
      <c r="Z59" s="271"/>
    </row>
    <row r="60" spans="1:26" ht="16.5" customHeight="1">
      <c r="A60" s="284">
        <v>3</v>
      </c>
      <c r="B60" s="363" t="s">
        <v>574</v>
      </c>
      <c r="C60" s="298"/>
      <c r="D60" s="299">
        <v>8</v>
      </c>
      <c r="E60" s="299">
        <v>2</v>
      </c>
      <c r="F60" s="300">
        <v>4</v>
      </c>
      <c r="G60" s="300"/>
      <c r="H60" s="300">
        <v>1</v>
      </c>
      <c r="I60" s="300">
        <v>1</v>
      </c>
      <c r="J60" s="300" t="s">
        <v>475</v>
      </c>
      <c r="K60" s="300"/>
      <c r="L60" s="300">
        <v>1</v>
      </c>
      <c r="M60" s="300"/>
      <c r="N60" s="300"/>
      <c r="O60" s="359"/>
      <c r="P60" s="359"/>
      <c r="Q60" s="359"/>
      <c r="R60" s="359"/>
      <c r="S60" s="274" t="s">
        <v>575</v>
      </c>
      <c r="T60" s="271"/>
      <c r="U60" s="275"/>
      <c r="V60" s="271"/>
      <c r="W60" s="271"/>
      <c r="X60" s="271"/>
      <c r="Y60" s="271"/>
      <c r="Z60" s="271"/>
    </row>
    <row r="61" spans="1:26" ht="16.5" customHeight="1">
      <c r="A61" s="297">
        <v>4</v>
      </c>
      <c r="B61" s="363" t="s">
        <v>576</v>
      </c>
      <c r="C61" s="298"/>
      <c r="D61" s="299">
        <v>6</v>
      </c>
      <c r="E61" s="299">
        <v>2</v>
      </c>
      <c r="F61" s="299">
        <v>4</v>
      </c>
      <c r="G61" s="299"/>
      <c r="H61" s="299">
        <v>1</v>
      </c>
      <c r="I61" s="299">
        <v>1</v>
      </c>
      <c r="J61" s="299" t="s">
        <v>219</v>
      </c>
      <c r="K61" s="282"/>
      <c r="L61" s="300"/>
      <c r="M61" s="300"/>
      <c r="N61" s="300"/>
      <c r="O61" s="359"/>
      <c r="P61" s="359"/>
      <c r="Q61" s="359"/>
      <c r="R61" s="359"/>
      <c r="S61" s="364"/>
      <c r="T61" s="271"/>
      <c r="U61" s="275"/>
      <c r="V61" s="271"/>
      <c r="W61" s="271"/>
      <c r="X61" s="271"/>
      <c r="Y61" s="271"/>
      <c r="Z61" s="271"/>
    </row>
    <row r="62" spans="1:26" ht="16.5" customHeight="1">
      <c r="A62" s="283">
        <v>5</v>
      </c>
      <c r="B62" s="323" t="s">
        <v>460</v>
      </c>
      <c r="C62" s="283"/>
      <c r="D62" s="308">
        <v>3</v>
      </c>
      <c r="E62" s="308" t="s">
        <v>577</v>
      </c>
      <c r="F62" s="308" t="s">
        <v>568</v>
      </c>
      <c r="G62" s="283"/>
      <c r="H62" s="283"/>
      <c r="I62" s="283"/>
      <c r="J62" s="283"/>
      <c r="K62" s="282"/>
      <c r="L62" s="284"/>
      <c r="M62" s="284"/>
      <c r="N62" s="284"/>
      <c r="O62" s="365"/>
      <c r="P62" s="365"/>
      <c r="Q62" s="365"/>
      <c r="R62" s="365"/>
      <c r="S62" s="364"/>
      <c r="T62" s="276"/>
      <c r="U62" s="366"/>
      <c r="V62" s="276"/>
      <c r="W62" s="276"/>
      <c r="X62" s="276"/>
      <c r="Y62" s="276"/>
      <c r="Z62" s="276"/>
    </row>
    <row r="63" spans="1:26" ht="16.5" customHeight="1">
      <c r="A63" s="308">
        <v>5.0999999999999996</v>
      </c>
      <c r="B63" s="360" t="s">
        <v>578</v>
      </c>
      <c r="C63" s="360"/>
      <c r="D63" s="299"/>
      <c r="E63" s="299" t="s">
        <v>475</v>
      </c>
      <c r="F63" s="308" t="s">
        <v>251</v>
      </c>
      <c r="G63" s="299"/>
      <c r="H63" s="299"/>
      <c r="I63" s="299" t="s">
        <v>175</v>
      </c>
      <c r="J63" s="299" t="s">
        <v>219</v>
      </c>
      <c r="K63" s="299" t="s">
        <v>579</v>
      </c>
      <c r="L63" s="308" t="s">
        <v>580</v>
      </c>
      <c r="M63" s="297"/>
      <c r="N63" s="299" t="s">
        <v>581</v>
      </c>
      <c r="O63" s="299" t="s">
        <v>175</v>
      </c>
      <c r="P63" s="359"/>
      <c r="Q63" s="367">
        <v>50000</v>
      </c>
      <c r="R63" s="308" t="s">
        <v>582</v>
      </c>
      <c r="S63" s="364"/>
      <c r="T63" s="271"/>
      <c r="U63" s="275"/>
      <c r="V63" s="271"/>
      <c r="W63" s="271"/>
      <c r="X63" s="271"/>
      <c r="Y63" s="271"/>
      <c r="Z63" s="271"/>
    </row>
    <row r="64" spans="1:26" ht="16.5" customHeight="1">
      <c r="A64" s="308">
        <v>5.2</v>
      </c>
      <c r="B64" s="307" t="s">
        <v>249</v>
      </c>
      <c r="C64" s="307"/>
      <c r="D64" s="308"/>
      <c r="E64" s="299" t="s">
        <v>475</v>
      </c>
      <c r="F64" s="308" t="s">
        <v>251</v>
      </c>
      <c r="G64" s="308"/>
      <c r="H64" s="308"/>
      <c r="I64" s="308" t="s">
        <v>175</v>
      </c>
      <c r="J64" s="299" t="s">
        <v>219</v>
      </c>
      <c r="K64" s="308" t="s">
        <v>583</v>
      </c>
      <c r="L64" s="297" t="s">
        <v>331</v>
      </c>
      <c r="M64" s="297"/>
      <c r="N64" s="297" t="s">
        <v>584</v>
      </c>
      <c r="O64" s="359"/>
      <c r="P64" s="359" t="s">
        <v>175</v>
      </c>
      <c r="Q64" s="367">
        <v>50000</v>
      </c>
      <c r="R64" s="308" t="s">
        <v>582</v>
      </c>
      <c r="S64" s="368"/>
      <c r="T64" s="271"/>
      <c r="U64" s="275"/>
      <c r="V64" s="271"/>
      <c r="W64" s="271"/>
      <c r="X64" s="271"/>
      <c r="Y64" s="271"/>
      <c r="Z64" s="271"/>
    </row>
    <row r="65" spans="1:26" ht="16.5" customHeight="1">
      <c r="A65" s="308">
        <v>5.3</v>
      </c>
      <c r="B65" s="307" t="s">
        <v>248</v>
      </c>
      <c r="C65" s="307"/>
      <c r="D65" s="308"/>
      <c r="E65" s="308" t="s">
        <v>231</v>
      </c>
      <c r="F65" s="308" t="s">
        <v>251</v>
      </c>
      <c r="G65" s="308"/>
      <c r="H65" s="308"/>
      <c r="I65" s="308" t="s">
        <v>175</v>
      </c>
      <c r="J65" s="308" t="s">
        <v>219</v>
      </c>
      <c r="K65" s="308" t="s">
        <v>149</v>
      </c>
      <c r="L65" s="308" t="s">
        <v>580</v>
      </c>
      <c r="M65" s="297"/>
      <c r="N65" s="297" t="s">
        <v>585</v>
      </c>
      <c r="O65" s="359" t="s">
        <v>175</v>
      </c>
      <c r="P65" s="359"/>
      <c r="Q65" s="367">
        <v>50000</v>
      </c>
      <c r="R65" s="308" t="s">
        <v>586</v>
      </c>
      <c r="S65" s="364"/>
      <c r="T65" s="271"/>
      <c r="U65" s="275"/>
      <c r="V65" s="271"/>
      <c r="W65" s="271"/>
      <c r="X65" s="271"/>
      <c r="Y65" s="271"/>
      <c r="Z65" s="271"/>
    </row>
    <row r="66" spans="1:26" ht="16.5" customHeight="1">
      <c r="A66" s="369"/>
      <c r="B66" s="307"/>
      <c r="C66" s="283"/>
      <c r="D66" s="308"/>
      <c r="E66" s="308"/>
      <c r="F66" s="308"/>
      <c r="G66" s="370"/>
      <c r="H66" s="308"/>
      <c r="I66" s="308"/>
      <c r="J66" s="308"/>
      <c r="K66" s="308"/>
      <c r="L66" s="308"/>
      <c r="M66" s="297"/>
      <c r="N66" s="297"/>
      <c r="O66" s="359"/>
      <c r="P66" s="359"/>
      <c r="Q66" s="359"/>
      <c r="R66" s="359"/>
      <c r="S66" s="364"/>
      <c r="T66" s="271"/>
      <c r="U66" s="275"/>
      <c r="V66" s="271"/>
      <c r="W66" s="271"/>
      <c r="X66" s="271"/>
      <c r="Y66" s="271"/>
      <c r="Z66" s="271"/>
    </row>
    <row r="67" spans="1:26" ht="16.5" customHeight="1">
      <c r="A67" s="283">
        <v>6</v>
      </c>
      <c r="B67" s="323" t="s">
        <v>587</v>
      </c>
      <c r="C67" s="283"/>
      <c r="D67" s="308">
        <v>16</v>
      </c>
      <c r="E67" s="308" t="s">
        <v>588</v>
      </c>
      <c r="F67" s="308" t="s">
        <v>589</v>
      </c>
      <c r="G67" s="308"/>
      <c r="H67" s="308"/>
      <c r="I67" s="308"/>
      <c r="J67" s="308"/>
      <c r="K67" s="308"/>
      <c r="L67" s="308"/>
      <c r="M67" s="297"/>
      <c r="N67" s="297"/>
      <c r="O67" s="359"/>
      <c r="P67" s="359"/>
      <c r="Q67" s="359"/>
      <c r="R67" s="359"/>
      <c r="S67" s="364"/>
      <c r="T67" s="271"/>
      <c r="U67" s="275"/>
      <c r="V67" s="271"/>
      <c r="W67" s="271"/>
      <c r="X67" s="271"/>
      <c r="Y67" s="271"/>
      <c r="Z67" s="271"/>
    </row>
    <row r="68" spans="1:26" ht="16.5" customHeight="1">
      <c r="A68" s="369">
        <v>44932</v>
      </c>
      <c r="B68" s="307" t="s">
        <v>325</v>
      </c>
      <c r="C68" s="307"/>
      <c r="D68" s="308"/>
      <c r="E68" s="308"/>
      <c r="F68" s="308"/>
      <c r="G68" s="308"/>
      <c r="H68" s="308"/>
      <c r="I68" s="308"/>
      <c r="J68" s="308" t="s">
        <v>219</v>
      </c>
      <c r="K68" s="308" t="s">
        <v>164</v>
      </c>
      <c r="L68" s="308" t="s">
        <v>590</v>
      </c>
      <c r="M68" s="297"/>
      <c r="N68" s="297" t="s">
        <v>591</v>
      </c>
      <c r="O68" s="359" t="s">
        <v>175</v>
      </c>
      <c r="P68" s="359"/>
      <c r="Q68" s="359"/>
      <c r="R68" s="359"/>
      <c r="S68" s="364"/>
      <c r="T68" s="271"/>
      <c r="U68" s="275"/>
      <c r="V68" s="271"/>
      <c r="W68" s="271"/>
      <c r="X68" s="271"/>
      <c r="Y68" s="271"/>
      <c r="Z68" s="271"/>
    </row>
    <row r="69" spans="1:26" ht="33">
      <c r="A69" s="308"/>
      <c r="B69" s="307" t="s">
        <v>230</v>
      </c>
      <c r="C69" s="307"/>
      <c r="D69" s="308">
        <v>24</v>
      </c>
      <c r="E69" s="308">
        <v>23</v>
      </c>
      <c r="F69" s="308" t="s">
        <v>592</v>
      </c>
      <c r="G69" s="308"/>
      <c r="H69" s="308"/>
      <c r="I69" s="308" t="s">
        <v>175</v>
      </c>
      <c r="J69" s="308" t="s">
        <v>219</v>
      </c>
      <c r="K69" s="308" t="s">
        <v>424</v>
      </c>
      <c r="L69" s="283"/>
      <c r="M69" s="297" t="s">
        <v>593</v>
      </c>
      <c r="N69" s="297">
        <v>2024</v>
      </c>
      <c r="O69" s="359" t="s">
        <v>14</v>
      </c>
      <c r="P69" s="359"/>
      <c r="Q69" s="359"/>
      <c r="R69" s="359"/>
      <c r="S69" s="371"/>
      <c r="T69" s="271"/>
      <c r="U69" s="275"/>
      <c r="V69" s="271"/>
      <c r="W69" s="271"/>
      <c r="X69" s="271"/>
      <c r="Y69" s="271"/>
      <c r="Z69" s="271"/>
    </row>
    <row r="70" spans="1:26" ht="16.5" customHeight="1">
      <c r="A70" s="283">
        <v>7</v>
      </c>
      <c r="B70" s="323" t="s">
        <v>488</v>
      </c>
      <c r="C70" s="307"/>
      <c r="D70" s="308">
        <v>16</v>
      </c>
      <c r="E70" s="308" t="s">
        <v>594</v>
      </c>
      <c r="F70" s="308" t="s">
        <v>595</v>
      </c>
      <c r="G70" s="308" t="s">
        <v>175</v>
      </c>
      <c r="H70" s="308" t="s">
        <v>175</v>
      </c>
      <c r="I70" s="308" t="s">
        <v>175</v>
      </c>
      <c r="J70" s="308"/>
      <c r="K70" s="308"/>
      <c r="L70" s="283"/>
      <c r="M70" s="297"/>
      <c r="N70" s="297"/>
      <c r="O70" s="359"/>
      <c r="P70" s="359"/>
      <c r="Q70" s="359"/>
      <c r="R70" s="359"/>
      <c r="S70" s="368"/>
      <c r="T70" s="271"/>
      <c r="U70" s="275"/>
      <c r="V70" s="271"/>
      <c r="W70" s="271"/>
      <c r="X70" s="271"/>
      <c r="Y70" s="271"/>
      <c r="Z70" s="271"/>
    </row>
    <row r="71" spans="1:26" ht="16.5" customHeight="1">
      <c r="A71" s="369"/>
      <c r="B71" s="307"/>
      <c r="C71" s="307"/>
      <c r="D71" s="308"/>
      <c r="E71" s="308"/>
      <c r="F71" s="308"/>
      <c r="G71" s="308"/>
      <c r="H71" s="308"/>
      <c r="I71" s="308"/>
      <c r="J71" s="308"/>
      <c r="K71" s="308" t="s">
        <v>489</v>
      </c>
      <c r="L71" s="283"/>
      <c r="M71" s="297"/>
      <c r="N71" s="297" t="s">
        <v>596</v>
      </c>
      <c r="O71" s="359"/>
      <c r="P71" s="359"/>
      <c r="Q71" s="359"/>
      <c r="R71" s="359"/>
      <c r="S71" s="364"/>
      <c r="T71" s="271"/>
      <c r="U71" s="275"/>
      <c r="V71" s="271"/>
      <c r="W71" s="271"/>
      <c r="X71" s="271"/>
      <c r="Y71" s="271"/>
      <c r="Z71" s="271"/>
    </row>
    <row r="72" spans="1:26" ht="16.5" customHeight="1">
      <c r="A72" s="308"/>
      <c r="B72" s="323"/>
      <c r="C72" s="307"/>
      <c r="D72" s="308"/>
      <c r="E72" s="308"/>
      <c r="F72" s="308"/>
      <c r="G72" s="308"/>
      <c r="H72" s="308"/>
      <c r="I72" s="308" t="s">
        <v>175</v>
      </c>
      <c r="J72" s="308"/>
      <c r="K72" s="308" t="s">
        <v>597</v>
      </c>
      <c r="L72" s="283"/>
      <c r="M72" s="297"/>
      <c r="N72" s="297" t="s">
        <v>598</v>
      </c>
      <c r="O72" s="359"/>
      <c r="P72" s="359"/>
      <c r="Q72" s="359"/>
      <c r="R72" s="359"/>
      <c r="S72" s="274"/>
      <c r="T72" s="271"/>
      <c r="U72" s="275"/>
      <c r="V72" s="271"/>
      <c r="W72" s="271"/>
      <c r="X72" s="271"/>
      <c r="Y72" s="271"/>
      <c r="Z72" s="271"/>
    </row>
    <row r="73" spans="1:26" ht="16.5" customHeight="1">
      <c r="A73" s="308"/>
      <c r="B73" s="307"/>
      <c r="C73" s="307"/>
      <c r="D73" s="308"/>
      <c r="E73" s="308"/>
      <c r="F73" s="308"/>
      <c r="G73" s="308"/>
      <c r="H73" s="308"/>
      <c r="I73" s="308"/>
      <c r="J73" s="308"/>
      <c r="K73" s="308" t="s">
        <v>599</v>
      </c>
      <c r="L73" s="283"/>
      <c r="M73" s="297"/>
      <c r="N73" s="297" t="s">
        <v>598</v>
      </c>
      <c r="O73" s="359"/>
      <c r="P73" s="359"/>
      <c r="Q73" s="361"/>
      <c r="R73" s="359"/>
      <c r="S73" s="274"/>
      <c r="T73" s="271"/>
      <c r="U73" s="275"/>
      <c r="V73" s="271"/>
      <c r="W73" s="271"/>
      <c r="X73" s="271"/>
      <c r="Y73" s="271"/>
      <c r="Z73" s="271"/>
    </row>
    <row r="74" spans="1:26" ht="16.5" customHeight="1">
      <c r="A74" s="308">
        <v>8</v>
      </c>
      <c r="B74" s="323" t="s">
        <v>600</v>
      </c>
      <c r="C74" s="307"/>
      <c r="D74" s="308">
        <v>12</v>
      </c>
      <c r="E74" s="308" t="s">
        <v>601</v>
      </c>
      <c r="F74" s="308" t="s">
        <v>602</v>
      </c>
      <c r="G74" s="308"/>
      <c r="H74" s="308" t="s">
        <v>175</v>
      </c>
      <c r="I74" s="308" t="s">
        <v>175</v>
      </c>
      <c r="J74" s="308"/>
      <c r="K74" s="308"/>
      <c r="L74" s="308"/>
      <c r="M74" s="297"/>
      <c r="N74" s="297"/>
      <c r="O74" s="359"/>
      <c r="P74" s="359" t="s">
        <v>175</v>
      </c>
      <c r="Q74" s="361"/>
      <c r="R74" s="359"/>
      <c r="S74" s="274"/>
      <c r="T74" s="271"/>
      <c r="U74" s="275"/>
      <c r="V74" s="271"/>
      <c r="W74" s="271"/>
      <c r="X74" s="271"/>
      <c r="Y74" s="271"/>
      <c r="Z74" s="271"/>
    </row>
    <row r="75" spans="1:26" ht="16.5" customHeight="1">
      <c r="A75" s="369">
        <v>44934</v>
      </c>
      <c r="B75" s="307" t="s">
        <v>302</v>
      </c>
      <c r="C75" s="307"/>
      <c r="D75" s="308"/>
      <c r="E75" s="308"/>
      <c r="F75" s="308"/>
      <c r="G75" s="308"/>
      <c r="H75" s="308"/>
      <c r="I75" s="308"/>
      <c r="J75" s="308" t="s">
        <v>219</v>
      </c>
      <c r="K75" s="308" t="s">
        <v>603</v>
      </c>
      <c r="L75" s="308" t="s">
        <v>604</v>
      </c>
      <c r="M75" s="297"/>
      <c r="N75" s="297" t="s">
        <v>605</v>
      </c>
      <c r="O75" s="359"/>
      <c r="P75" s="359"/>
      <c r="Q75" s="361">
        <v>35000</v>
      </c>
      <c r="R75" s="359"/>
      <c r="S75" s="274"/>
      <c r="T75" s="271"/>
      <c r="U75" s="275"/>
      <c r="V75" s="271"/>
      <c r="W75" s="271"/>
      <c r="X75" s="271"/>
      <c r="Y75" s="271"/>
      <c r="Z75" s="271"/>
    </row>
    <row r="76" spans="1:26" ht="16.5" customHeight="1">
      <c r="A76" s="369">
        <v>44965</v>
      </c>
      <c r="B76" s="307" t="s">
        <v>301</v>
      </c>
      <c r="C76" s="307"/>
      <c r="D76" s="308"/>
      <c r="E76" s="308"/>
      <c r="F76" s="308"/>
      <c r="G76" s="308"/>
      <c r="H76" s="308"/>
      <c r="I76" s="308"/>
      <c r="J76" s="308" t="s">
        <v>219</v>
      </c>
      <c r="K76" s="308" t="s">
        <v>603</v>
      </c>
      <c r="L76" s="308" t="s">
        <v>604</v>
      </c>
      <c r="M76" s="297"/>
      <c r="N76" s="297" t="s">
        <v>605</v>
      </c>
      <c r="O76" s="359"/>
      <c r="P76" s="359" t="s">
        <v>175</v>
      </c>
      <c r="Q76" s="361">
        <v>35000</v>
      </c>
      <c r="R76" s="359"/>
      <c r="S76" s="274"/>
      <c r="T76" s="271"/>
      <c r="U76" s="275"/>
      <c r="V76" s="271"/>
      <c r="W76" s="271"/>
      <c r="X76" s="271"/>
      <c r="Y76" s="271"/>
      <c r="Z76" s="271"/>
    </row>
    <row r="77" spans="1:26" ht="16.5" customHeight="1">
      <c r="A77" s="369">
        <v>44993</v>
      </c>
      <c r="B77" s="307" t="s">
        <v>235</v>
      </c>
      <c r="C77" s="307"/>
      <c r="D77" s="308"/>
      <c r="E77" s="308"/>
      <c r="F77" s="308"/>
      <c r="G77" s="308"/>
      <c r="H77" s="308"/>
      <c r="I77" s="308"/>
      <c r="J77" s="308" t="s">
        <v>475</v>
      </c>
      <c r="K77" s="308" t="s">
        <v>606</v>
      </c>
      <c r="L77" s="308" t="s">
        <v>607</v>
      </c>
      <c r="M77" s="297"/>
      <c r="N77" s="297" t="s">
        <v>598</v>
      </c>
      <c r="O77" s="359" t="s">
        <v>175</v>
      </c>
      <c r="P77" s="359"/>
      <c r="Q77" s="359"/>
      <c r="R77" s="359" t="s">
        <v>586</v>
      </c>
      <c r="S77" s="274"/>
      <c r="T77" s="271"/>
      <c r="U77" s="275"/>
      <c r="V77" s="271"/>
      <c r="W77" s="271"/>
      <c r="X77" s="271"/>
      <c r="Y77" s="271"/>
      <c r="Z77" s="271"/>
    </row>
    <row r="78" spans="1:26" ht="16.5" customHeight="1">
      <c r="A78" s="369">
        <v>45024</v>
      </c>
      <c r="B78" s="360" t="s">
        <v>303</v>
      </c>
      <c r="C78" s="360"/>
      <c r="D78" s="299"/>
      <c r="E78" s="299"/>
      <c r="F78" s="299"/>
      <c r="G78" s="299"/>
      <c r="H78" s="299"/>
      <c r="I78" s="299"/>
      <c r="J78" s="299" t="s">
        <v>608</v>
      </c>
      <c r="K78" s="299" t="s">
        <v>609</v>
      </c>
      <c r="L78" s="299" t="s">
        <v>610</v>
      </c>
      <c r="M78" s="297"/>
      <c r="N78" s="297" t="s">
        <v>611</v>
      </c>
      <c r="O78" s="359" t="s">
        <v>175</v>
      </c>
      <c r="P78" s="359"/>
      <c r="Q78" s="359"/>
      <c r="R78" s="359" t="s">
        <v>586</v>
      </c>
      <c r="S78" s="274"/>
      <c r="T78" s="271"/>
      <c r="U78" s="275"/>
      <c r="V78" s="271"/>
      <c r="W78" s="271"/>
      <c r="X78" s="271"/>
      <c r="Y78" s="271"/>
      <c r="Z78" s="271"/>
    </row>
    <row r="79" spans="1:26" ht="16.5" customHeight="1">
      <c r="A79" s="308"/>
      <c r="B79" s="360"/>
      <c r="C79" s="360"/>
      <c r="D79" s="299"/>
      <c r="E79" s="299"/>
      <c r="F79" s="299"/>
      <c r="G79" s="299"/>
      <c r="H79" s="299"/>
      <c r="I79" s="299"/>
      <c r="J79" s="299"/>
      <c r="K79" s="299"/>
      <c r="L79" s="299"/>
      <c r="M79" s="297"/>
      <c r="N79" s="297"/>
      <c r="O79" s="359"/>
      <c r="P79" s="359"/>
      <c r="Q79" s="359"/>
      <c r="R79" s="359"/>
      <c r="S79" s="274"/>
      <c r="T79" s="271"/>
      <c r="U79" s="275"/>
      <c r="V79" s="271"/>
      <c r="W79" s="271"/>
      <c r="X79" s="271"/>
      <c r="Y79" s="271"/>
      <c r="Z79" s="271"/>
    </row>
    <row r="80" spans="1:26" ht="16.5" customHeight="1">
      <c r="A80" s="308"/>
      <c r="B80" s="360"/>
      <c r="C80" s="360"/>
      <c r="D80" s="299"/>
      <c r="E80" s="299"/>
      <c r="F80" s="299"/>
      <c r="G80" s="299"/>
      <c r="H80" s="299"/>
      <c r="I80" s="299"/>
      <c r="J80" s="299"/>
      <c r="K80" s="299"/>
      <c r="L80" s="282"/>
      <c r="M80" s="297"/>
      <c r="N80" s="297"/>
      <c r="O80" s="359"/>
      <c r="P80" s="359"/>
      <c r="Q80" s="359"/>
      <c r="R80" s="359"/>
      <c r="S80" s="274"/>
      <c r="T80" s="271"/>
      <c r="U80" s="275"/>
      <c r="V80" s="271"/>
      <c r="W80" s="271"/>
      <c r="X80" s="271"/>
      <c r="Y80" s="271"/>
      <c r="Z80" s="271"/>
    </row>
    <row r="81" spans="1:26" ht="22.5" customHeight="1">
      <c r="A81" s="589" t="s">
        <v>334</v>
      </c>
      <c r="B81" s="550"/>
      <c r="C81" s="550"/>
      <c r="D81" s="550"/>
      <c r="E81" s="550"/>
      <c r="F81" s="550"/>
      <c r="G81" s="550"/>
      <c r="H81" s="550"/>
      <c r="I81" s="550"/>
      <c r="J81" s="551"/>
      <c r="K81" s="308"/>
      <c r="L81" s="308"/>
      <c r="M81" s="308"/>
      <c r="N81" s="308"/>
      <c r="O81" s="359"/>
      <c r="P81" s="359"/>
      <c r="Q81" s="372">
        <f>SUM(Q75:Q80)</f>
        <v>70000</v>
      </c>
      <c r="R81" s="359"/>
      <c r="S81" s="274"/>
      <c r="T81" s="271"/>
      <c r="U81" s="275"/>
      <c r="V81" s="271"/>
      <c r="W81" s="271"/>
      <c r="X81" s="271"/>
      <c r="Y81" s="271"/>
      <c r="Z81" s="271"/>
    </row>
    <row r="82" spans="1:26" ht="40.5" customHeight="1">
      <c r="A82" s="333">
        <v>4</v>
      </c>
      <c r="B82" s="606" t="s">
        <v>612</v>
      </c>
      <c r="C82" s="550"/>
      <c r="D82" s="550"/>
      <c r="E82" s="550"/>
      <c r="F82" s="550"/>
      <c r="G82" s="550"/>
      <c r="H82" s="550"/>
      <c r="I82" s="550"/>
      <c r="J82" s="550"/>
      <c r="K82" s="550"/>
      <c r="L82" s="550"/>
      <c r="M82" s="550"/>
      <c r="N82" s="550"/>
      <c r="O82" s="550"/>
      <c r="P82" s="550"/>
      <c r="Q82" s="550"/>
      <c r="R82" s="551"/>
      <c r="S82" s="274"/>
      <c r="T82" s="271"/>
      <c r="U82" s="275" t="s">
        <v>548</v>
      </c>
      <c r="V82" s="271"/>
      <c r="W82" s="271"/>
      <c r="X82" s="271"/>
      <c r="Y82" s="271"/>
      <c r="Z82" s="271"/>
    </row>
    <row r="83" spans="1:26" ht="37.5" customHeight="1">
      <c r="A83" s="586" t="s">
        <v>4</v>
      </c>
      <c r="B83" s="587" t="s">
        <v>499</v>
      </c>
      <c r="C83" s="579"/>
      <c r="D83" s="579"/>
      <c r="E83" s="585"/>
      <c r="F83" s="611" t="s">
        <v>613</v>
      </c>
      <c r="G83" s="611" t="s">
        <v>614</v>
      </c>
      <c r="H83" s="611" t="s">
        <v>615</v>
      </c>
      <c r="I83" s="589" t="s">
        <v>616</v>
      </c>
      <c r="J83" s="551"/>
      <c r="K83" s="586" t="s">
        <v>554</v>
      </c>
      <c r="L83" s="597" t="s">
        <v>555</v>
      </c>
      <c r="M83" s="551"/>
      <c r="N83" s="586" t="s">
        <v>556</v>
      </c>
      <c r="O83" s="587" t="s">
        <v>2</v>
      </c>
      <c r="P83" s="579"/>
      <c r="Q83" s="579"/>
      <c r="R83" s="585"/>
      <c r="S83" s="274"/>
      <c r="T83" s="271"/>
      <c r="U83" s="275"/>
      <c r="V83" s="271"/>
      <c r="W83" s="271"/>
      <c r="X83" s="271"/>
      <c r="Y83" s="271"/>
      <c r="Z83" s="271"/>
    </row>
    <row r="84" spans="1:26" ht="62.25" customHeight="1">
      <c r="A84" s="549"/>
      <c r="B84" s="584"/>
      <c r="C84" s="588"/>
      <c r="D84" s="588"/>
      <c r="E84" s="555"/>
      <c r="F84" s="549"/>
      <c r="G84" s="549"/>
      <c r="H84" s="549"/>
      <c r="I84" s="283" t="s">
        <v>617</v>
      </c>
      <c r="J84" s="283" t="s">
        <v>618</v>
      </c>
      <c r="K84" s="549"/>
      <c r="L84" s="283" t="s">
        <v>560</v>
      </c>
      <c r="M84" s="283" t="s">
        <v>619</v>
      </c>
      <c r="N84" s="549"/>
      <c r="O84" s="584"/>
      <c r="P84" s="588"/>
      <c r="Q84" s="588"/>
      <c r="R84" s="555"/>
      <c r="S84" s="274"/>
      <c r="T84" s="271"/>
      <c r="U84" s="275"/>
      <c r="V84" s="271"/>
      <c r="W84" s="271"/>
      <c r="X84" s="271"/>
      <c r="Y84" s="271"/>
      <c r="Z84" s="271"/>
    </row>
    <row r="85" spans="1:26" ht="16.5" customHeight="1">
      <c r="A85" s="373">
        <v>1</v>
      </c>
      <c r="B85" s="614" t="s">
        <v>620</v>
      </c>
      <c r="C85" s="550"/>
      <c r="D85" s="550"/>
      <c r="E85" s="550"/>
      <c r="F85" s="550"/>
      <c r="G85" s="550"/>
      <c r="H85" s="550"/>
      <c r="I85" s="550"/>
      <c r="J85" s="550"/>
      <c r="K85" s="550"/>
      <c r="L85" s="550"/>
      <c r="M85" s="550"/>
      <c r="N85" s="550"/>
      <c r="O85" s="550"/>
      <c r="P85" s="550"/>
      <c r="Q85" s="550"/>
      <c r="R85" s="551"/>
      <c r="S85" s="274"/>
      <c r="T85" s="271"/>
      <c r="U85" s="275"/>
      <c r="V85" s="271"/>
      <c r="W85" s="271"/>
      <c r="X85" s="271"/>
      <c r="Y85" s="271"/>
      <c r="Z85" s="271"/>
    </row>
    <row r="86" spans="1:26" ht="16.5" customHeight="1">
      <c r="A86" s="308" t="s">
        <v>19</v>
      </c>
      <c r="B86" s="608" t="s">
        <v>254</v>
      </c>
      <c r="C86" s="550"/>
      <c r="D86" s="550"/>
      <c r="E86" s="551"/>
      <c r="F86" s="374" t="s">
        <v>621</v>
      </c>
      <c r="G86" s="299" t="s">
        <v>622</v>
      </c>
      <c r="H86" s="343" t="s">
        <v>623</v>
      </c>
      <c r="I86" s="162"/>
      <c r="J86" s="316" t="s">
        <v>175</v>
      </c>
      <c r="K86" s="297" t="s">
        <v>624</v>
      </c>
      <c r="L86" s="306" t="s">
        <v>175</v>
      </c>
      <c r="M86" s="162"/>
      <c r="N86" s="375">
        <v>10000</v>
      </c>
      <c r="O86" s="604" t="s">
        <v>109</v>
      </c>
      <c r="P86" s="550"/>
      <c r="Q86" s="550"/>
      <c r="R86" s="551"/>
      <c r="S86" s="274" t="s">
        <v>625</v>
      </c>
      <c r="T86" s="271"/>
      <c r="U86" s="275"/>
      <c r="V86" s="271"/>
      <c r="W86" s="271"/>
      <c r="X86" s="271"/>
      <c r="Y86" s="271"/>
      <c r="Z86" s="271"/>
    </row>
    <row r="87" spans="1:26" ht="16.5" customHeight="1">
      <c r="A87" s="308" t="s">
        <v>22</v>
      </c>
      <c r="B87" s="608" t="s">
        <v>260</v>
      </c>
      <c r="C87" s="550"/>
      <c r="D87" s="550"/>
      <c r="E87" s="551"/>
      <c r="F87" s="374" t="s">
        <v>251</v>
      </c>
      <c r="G87" s="299" t="s">
        <v>621</v>
      </c>
      <c r="H87" s="343" t="s">
        <v>623</v>
      </c>
      <c r="I87" s="162"/>
      <c r="J87" s="316" t="s">
        <v>175</v>
      </c>
      <c r="K87" s="297" t="s">
        <v>624</v>
      </c>
      <c r="L87" s="306" t="s">
        <v>175</v>
      </c>
      <c r="M87" s="162"/>
      <c r="N87" s="375">
        <v>10000</v>
      </c>
      <c r="O87" s="604" t="s">
        <v>109</v>
      </c>
      <c r="P87" s="550"/>
      <c r="Q87" s="550"/>
      <c r="R87" s="551"/>
      <c r="S87" s="274"/>
      <c r="T87" s="271"/>
      <c r="U87" s="275"/>
      <c r="V87" s="271"/>
      <c r="W87" s="271"/>
      <c r="X87" s="271"/>
      <c r="Y87" s="271"/>
      <c r="Z87" s="271"/>
    </row>
    <row r="88" spans="1:26" ht="16.5" customHeight="1">
      <c r="A88" s="308" t="s">
        <v>23</v>
      </c>
      <c r="B88" s="608" t="s">
        <v>259</v>
      </c>
      <c r="C88" s="550"/>
      <c r="D88" s="550"/>
      <c r="E88" s="551"/>
      <c r="F88" s="374" t="s">
        <v>251</v>
      </c>
      <c r="G88" s="299" t="s">
        <v>621</v>
      </c>
      <c r="H88" s="343" t="s">
        <v>623</v>
      </c>
      <c r="I88" s="162"/>
      <c r="J88" s="316" t="s">
        <v>175</v>
      </c>
      <c r="K88" s="297" t="s">
        <v>624</v>
      </c>
      <c r="L88" s="306" t="s">
        <v>175</v>
      </c>
      <c r="M88" s="162"/>
      <c r="N88" s="375">
        <v>10000</v>
      </c>
      <c r="O88" s="604" t="s">
        <v>109</v>
      </c>
      <c r="P88" s="550"/>
      <c r="Q88" s="550"/>
      <c r="R88" s="551"/>
      <c r="S88" s="274"/>
      <c r="T88" s="271"/>
      <c r="U88" s="275"/>
      <c r="V88" s="271"/>
      <c r="W88" s="271"/>
      <c r="X88" s="271"/>
      <c r="Y88" s="271"/>
      <c r="Z88" s="271"/>
    </row>
    <row r="89" spans="1:26" ht="16.5" customHeight="1">
      <c r="A89" s="308" t="s">
        <v>24</v>
      </c>
      <c r="B89" s="610" t="s">
        <v>244</v>
      </c>
      <c r="C89" s="550"/>
      <c r="D89" s="550"/>
      <c r="E89" s="551"/>
      <c r="F89" s="374" t="s">
        <v>621</v>
      </c>
      <c r="G89" s="299" t="s">
        <v>226</v>
      </c>
      <c r="H89" s="308" t="s">
        <v>623</v>
      </c>
      <c r="I89" s="297"/>
      <c r="J89" s="297" t="s">
        <v>175</v>
      </c>
      <c r="K89" s="299" t="s">
        <v>626</v>
      </c>
      <c r="L89" s="299" t="s">
        <v>175</v>
      </c>
      <c r="M89" s="297"/>
      <c r="N89" s="376">
        <v>10000</v>
      </c>
      <c r="O89" s="377"/>
      <c r="P89" s="377"/>
      <c r="Q89" s="377"/>
      <c r="R89" s="377"/>
      <c r="S89" s="274"/>
      <c r="T89" s="271"/>
      <c r="U89" s="275"/>
      <c r="V89" s="271"/>
      <c r="W89" s="271"/>
      <c r="X89" s="271"/>
      <c r="Y89" s="271"/>
      <c r="Z89" s="271"/>
    </row>
    <row r="90" spans="1:26" ht="16.5" customHeight="1">
      <c r="A90" s="308" t="s">
        <v>627</v>
      </c>
      <c r="B90" s="608" t="s">
        <v>243</v>
      </c>
      <c r="C90" s="550"/>
      <c r="D90" s="550"/>
      <c r="E90" s="551"/>
      <c r="F90" s="374" t="s">
        <v>621</v>
      </c>
      <c r="G90" s="299" t="s">
        <v>226</v>
      </c>
      <c r="H90" s="308" t="s">
        <v>623</v>
      </c>
      <c r="I90" s="297"/>
      <c r="J90" s="297" t="s">
        <v>175</v>
      </c>
      <c r="K90" s="297" t="s">
        <v>611</v>
      </c>
      <c r="L90" s="297" t="s">
        <v>175</v>
      </c>
      <c r="M90" s="297"/>
      <c r="N90" s="376">
        <v>10000</v>
      </c>
      <c r="O90" s="315"/>
      <c r="P90" s="315"/>
      <c r="Q90" s="315"/>
      <c r="R90" s="315"/>
      <c r="S90" s="274"/>
      <c r="T90" s="271"/>
      <c r="U90" s="275"/>
      <c r="V90" s="271"/>
      <c r="W90" s="271"/>
      <c r="X90" s="271"/>
      <c r="Y90" s="271"/>
      <c r="Z90" s="271"/>
    </row>
    <row r="91" spans="1:26" ht="16.5" customHeight="1">
      <c r="A91" s="308" t="s">
        <v>628</v>
      </c>
      <c r="B91" s="608" t="s">
        <v>629</v>
      </c>
      <c r="C91" s="550"/>
      <c r="D91" s="550"/>
      <c r="E91" s="551"/>
      <c r="F91" s="299" t="s">
        <v>237</v>
      </c>
      <c r="G91" s="299" t="s">
        <v>226</v>
      </c>
      <c r="H91" s="308" t="s">
        <v>630</v>
      </c>
      <c r="I91" s="297"/>
      <c r="J91" s="297" t="s">
        <v>175</v>
      </c>
      <c r="K91" s="297" t="s">
        <v>611</v>
      </c>
      <c r="L91" s="297" t="s">
        <v>175</v>
      </c>
      <c r="M91" s="297"/>
      <c r="N91" s="297"/>
      <c r="O91" s="604"/>
      <c r="P91" s="550"/>
      <c r="Q91" s="550"/>
      <c r="R91" s="551"/>
      <c r="S91" s="274"/>
      <c r="T91" s="271"/>
      <c r="U91" s="275"/>
      <c r="V91" s="271"/>
      <c r="W91" s="271"/>
      <c r="X91" s="271"/>
      <c r="Y91" s="271"/>
      <c r="Z91" s="271"/>
    </row>
    <row r="92" spans="1:26" ht="16.5" customHeight="1">
      <c r="A92" s="308" t="s">
        <v>631</v>
      </c>
      <c r="B92" s="608" t="s">
        <v>298</v>
      </c>
      <c r="C92" s="550"/>
      <c r="D92" s="550"/>
      <c r="E92" s="551"/>
      <c r="F92" s="308" t="s">
        <v>632</v>
      </c>
      <c r="G92" s="308" t="s">
        <v>281</v>
      </c>
      <c r="H92" s="308" t="s">
        <v>630</v>
      </c>
      <c r="I92" s="297"/>
      <c r="J92" s="297" t="s">
        <v>175</v>
      </c>
      <c r="K92" s="297" t="s">
        <v>633</v>
      </c>
      <c r="L92" s="297"/>
      <c r="M92" s="297" t="s">
        <v>634</v>
      </c>
      <c r="N92" s="297"/>
      <c r="O92" s="604"/>
      <c r="P92" s="550"/>
      <c r="Q92" s="550"/>
      <c r="R92" s="551"/>
      <c r="S92" s="274"/>
      <c r="T92" s="271"/>
      <c r="U92" s="275"/>
      <c r="V92" s="271"/>
      <c r="W92" s="271"/>
      <c r="X92" s="271"/>
      <c r="Y92" s="271"/>
      <c r="Z92" s="271"/>
    </row>
    <row r="93" spans="1:26" ht="16.5" customHeight="1">
      <c r="A93" s="308" t="s">
        <v>635</v>
      </c>
      <c r="B93" s="610" t="s">
        <v>284</v>
      </c>
      <c r="C93" s="550"/>
      <c r="D93" s="550"/>
      <c r="E93" s="551"/>
      <c r="F93" s="299" t="s">
        <v>636</v>
      </c>
      <c r="G93" s="299" t="s">
        <v>281</v>
      </c>
      <c r="H93" s="308" t="s">
        <v>623</v>
      </c>
      <c r="I93" s="297"/>
      <c r="J93" s="297" t="s">
        <v>175</v>
      </c>
      <c r="K93" s="299">
        <v>2024</v>
      </c>
      <c r="L93" s="299"/>
      <c r="M93" s="297" t="s">
        <v>175</v>
      </c>
      <c r="N93" s="375"/>
      <c r="O93" s="315"/>
      <c r="P93" s="315"/>
      <c r="Q93" s="315"/>
      <c r="R93" s="315"/>
      <c r="S93" s="274"/>
      <c r="T93" s="271"/>
      <c r="U93" s="275"/>
      <c r="V93" s="271"/>
      <c r="W93" s="271"/>
      <c r="X93" s="271"/>
      <c r="Y93" s="271"/>
      <c r="Z93" s="271"/>
    </row>
    <row r="94" spans="1:26" ht="16.5" customHeight="1">
      <c r="A94" s="308" t="s">
        <v>637</v>
      </c>
      <c r="B94" s="615" t="s">
        <v>638</v>
      </c>
      <c r="C94" s="550"/>
      <c r="D94" s="550"/>
      <c r="E94" s="551"/>
      <c r="F94" s="378" t="s">
        <v>212</v>
      </c>
      <c r="G94" s="378" t="s">
        <v>221</v>
      </c>
      <c r="H94" s="379" t="s">
        <v>623</v>
      </c>
      <c r="I94" s="379"/>
      <c r="J94" s="379" t="s">
        <v>175</v>
      </c>
      <c r="K94" s="378" t="s">
        <v>639</v>
      </c>
      <c r="L94" s="380"/>
      <c r="M94" s="379" t="s">
        <v>175</v>
      </c>
      <c r="N94" s="375"/>
      <c r="O94" s="315"/>
      <c r="P94" s="315"/>
      <c r="Q94" s="315"/>
      <c r="R94" s="315"/>
      <c r="S94" s="274"/>
      <c r="T94" s="271"/>
      <c r="U94" s="275"/>
      <c r="V94" s="271"/>
      <c r="W94" s="271"/>
      <c r="X94" s="271"/>
      <c r="Y94" s="271"/>
      <c r="Z94" s="271"/>
    </row>
    <row r="95" spans="1:26" ht="16.5" customHeight="1">
      <c r="A95" s="308" t="s">
        <v>640</v>
      </c>
      <c r="B95" s="616" t="s">
        <v>641</v>
      </c>
      <c r="C95" s="550"/>
      <c r="D95" s="550"/>
      <c r="E95" s="551"/>
      <c r="F95" s="381" t="s">
        <v>251</v>
      </c>
      <c r="G95" s="381" t="s">
        <v>221</v>
      </c>
      <c r="H95" s="382" t="s">
        <v>623</v>
      </c>
      <c r="I95" s="382"/>
      <c r="J95" s="382" t="s">
        <v>175</v>
      </c>
      <c r="K95" s="382" t="s">
        <v>642</v>
      </c>
      <c r="L95" s="382" t="s">
        <v>175</v>
      </c>
      <c r="M95" s="383"/>
      <c r="N95" s="375"/>
      <c r="O95" s="315"/>
      <c r="P95" s="315"/>
      <c r="Q95" s="315"/>
      <c r="R95" s="315"/>
      <c r="S95" s="274"/>
      <c r="T95" s="271"/>
      <c r="U95" s="275"/>
      <c r="V95" s="271"/>
      <c r="W95" s="271"/>
      <c r="X95" s="271"/>
      <c r="Y95" s="271"/>
      <c r="Z95" s="271"/>
    </row>
    <row r="96" spans="1:26" ht="16.5" customHeight="1">
      <c r="A96" s="308" t="s">
        <v>643</v>
      </c>
      <c r="B96" s="608" t="s">
        <v>270</v>
      </c>
      <c r="C96" s="550"/>
      <c r="D96" s="550"/>
      <c r="E96" s="551"/>
      <c r="F96" s="299" t="s">
        <v>251</v>
      </c>
      <c r="G96" s="299" t="s">
        <v>221</v>
      </c>
      <c r="H96" s="297" t="s">
        <v>623</v>
      </c>
      <c r="I96" s="162"/>
      <c r="J96" s="308" t="s">
        <v>175</v>
      </c>
      <c r="K96" s="297">
        <v>2024</v>
      </c>
      <c r="L96" s="308"/>
      <c r="M96" s="162"/>
      <c r="N96" s="375">
        <v>10000</v>
      </c>
      <c r="O96" s="315"/>
      <c r="P96" s="315"/>
      <c r="Q96" s="315"/>
      <c r="R96" s="315"/>
      <c r="S96" s="274"/>
      <c r="T96" s="271"/>
      <c r="U96" s="275"/>
      <c r="V96" s="271"/>
      <c r="W96" s="271"/>
      <c r="X96" s="271"/>
      <c r="Y96" s="271"/>
      <c r="Z96" s="271"/>
    </row>
    <row r="97" spans="1:26" ht="16.5" customHeight="1">
      <c r="A97" s="308" t="s">
        <v>644</v>
      </c>
      <c r="B97" s="608" t="s">
        <v>275</v>
      </c>
      <c r="C97" s="550"/>
      <c r="D97" s="550"/>
      <c r="E97" s="551"/>
      <c r="F97" s="299" t="s">
        <v>621</v>
      </c>
      <c r="G97" s="299" t="s">
        <v>226</v>
      </c>
      <c r="H97" s="297" t="s">
        <v>623</v>
      </c>
      <c r="I97" s="162"/>
      <c r="J97" s="308" t="s">
        <v>175</v>
      </c>
      <c r="K97" s="297">
        <v>2024</v>
      </c>
      <c r="L97" s="308"/>
      <c r="M97" s="162"/>
      <c r="N97" s="375">
        <v>10000</v>
      </c>
      <c r="O97" s="315"/>
      <c r="P97" s="315"/>
      <c r="Q97" s="315"/>
      <c r="R97" s="315"/>
      <c r="S97" s="274"/>
      <c r="T97" s="271"/>
      <c r="U97" s="275"/>
      <c r="V97" s="271"/>
      <c r="W97" s="271"/>
      <c r="X97" s="271"/>
      <c r="Y97" s="271"/>
      <c r="Z97" s="271"/>
    </row>
    <row r="98" spans="1:26" ht="16.5" customHeight="1">
      <c r="A98" s="308" t="s">
        <v>645</v>
      </c>
      <c r="B98" s="608" t="s">
        <v>267</v>
      </c>
      <c r="C98" s="550"/>
      <c r="D98" s="550"/>
      <c r="E98" s="551"/>
      <c r="F98" s="299" t="s">
        <v>621</v>
      </c>
      <c r="G98" s="299" t="s">
        <v>226</v>
      </c>
      <c r="H98" s="308" t="s">
        <v>623</v>
      </c>
      <c r="I98" s="297"/>
      <c r="J98" s="297" t="s">
        <v>175</v>
      </c>
      <c r="K98" s="297">
        <v>2024</v>
      </c>
      <c r="L98" s="297"/>
      <c r="M98" s="297"/>
      <c r="N98" s="384">
        <v>10000</v>
      </c>
      <c r="O98" s="306"/>
      <c r="P98" s="315"/>
      <c r="Q98" s="315"/>
      <c r="R98" s="316"/>
      <c r="S98" s="274"/>
      <c r="T98" s="271"/>
      <c r="U98" s="275"/>
      <c r="V98" s="271"/>
      <c r="W98" s="271"/>
      <c r="X98" s="271"/>
      <c r="Y98" s="271"/>
      <c r="Z98" s="271"/>
    </row>
    <row r="99" spans="1:26" ht="16.5" customHeight="1">
      <c r="A99" s="308">
        <v>115</v>
      </c>
      <c r="B99" s="608" t="s">
        <v>290</v>
      </c>
      <c r="C99" s="550"/>
      <c r="D99" s="550"/>
      <c r="E99" s="551"/>
      <c r="F99" s="299" t="s">
        <v>251</v>
      </c>
      <c r="G99" s="299" t="s">
        <v>221</v>
      </c>
      <c r="H99" s="308" t="s">
        <v>623</v>
      </c>
      <c r="I99" s="297"/>
      <c r="J99" s="297" t="s">
        <v>175</v>
      </c>
      <c r="K99" s="297" t="s">
        <v>611</v>
      </c>
      <c r="L99" s="297" t="s">
        <v>175</v>
      </c>
      <c r="M99" s="297"/>
      <c r="N99" s="384">
        <v>10000</v>
      </c>
      <c r="O99" s="306"/>
      <c r="P99" s="315"/>
      <c r="Q99" s="315"/>
      <c r="R99" s="316"/>
      <c r="S99" s="274"/>
      <c r="T99" s="271"/>
      <c r="U99" s="275"/>
      <c r="V99" s="271"/>
      <c r="W99" s="271"/>
      <c r="X99" s="271"/>
      <c r="Y99" s="271"/>
      <c r="Z99" s="271"/>
    </row>
    <row r="100" spans="1:26" ht="16.5" customHeight="1">
      <c r="A100" s="308" t="s">
        <v>646</v>
      </c>
      <c r="B100" s="608" t="s">
        <v>239</v>
      </c>
      <c r="C100" s="550"/>
      <c r="D100" s="550"/>
      <c r="E100" s="551"/>
      <c r="F100" s="308" t="s">
        <v>632</v>
      </c>
      <c r="G100" s="299" t="s">
        <v>221</v>
      </c>
      <c r="H100" s="308" t="s">
        <v>623</v>
      </c>
      <c r="I100" s="297"/>
      <c r="J100" s="297" t="s">
        <v>175</v>
      </c>
      <c r="K100" s="297"/>
      <c r="L100" s="297"/>
      <c r="M100" s="297"/>
      <c r="N100" s="297"/>
      <c r="O100" s="306"/>
      <c r="P100" s="315"/>
      <c r="Q100" s="315"/>
      <c r="R100" s="316"/>
      <c r="S100" s="274"/>
      <c r="T100" s="271"/>
      <c r="U100" s="275"/>
      <c r="V100" s="271"/>
      <c r="W100" s="271"/>
      <c r="X100" s="271"/>
      <c r="Y100" s="271"/>
      <c r="Z100" s="271"/>
    </row>
    <row r="101" spans="1:26" ht="16.5" customHeight="1">
      <c r="A101" s="308" t="s">
        <v>647</v>
      </c>
      <c r="B101" s="608" t="s">
        <v>238</v>
      </c>
      <c r="C101" s="550"/>
      <c r="D101" s="550"/>
      <c r="E101" s="551"/>
      <c r="F101" s="374" t="s">
        <v>251</v>
      </c>
      <c r="G101" s="299" t="s">
        <v>221</v>
      </c>
      <c r="H101" s="308" t="s">
        <v>623</v>
      </c>
      <c r="I101" s="297"/>
      <c r="J101" s="297" t="s">
        <v>175</v>
      </c>
      <c r="K101" s="297"/>
      <c r="L101" s="297"/>
      <c r="M101" s="297"/>
      <c r="N101" s="297"/>
      <c r="O101" s="306"/>
      <c r="P101" s="315"/>
      <c r="Q101" s="315"/>
      <c r="R101" s="316"/>
      <c r="S101" s="274"/>
      <c r="T101" s="271"/>
      <c r="U101" s="275"/>
      <c r="V101" s="271"/>
      <c r="W101" s="271"/>
      <c r="X101" s="271"/>
      <c r="Y101" s="271"/>
      <c r="Z101" s="271"/>
    </row>
    <row r="102" spans="1:26" ht="16.5" customHeight="1">
      <c r="A102" s="308" t="s">
        <v>648</v>
      </c>
      <c r="B102" s="604"/>
      <c r="C102" s="550"/>
      <c r="D102" s="550"/>
      <c r="E102" s="551"/>
      <c r="F102" s="299"/>
      <c r="G102" s="299"/>
      <c r="H102" s="308"/>
      <c r="I102" s="297"/>
      <c r="J102" s="297"/>
      <c r="K102" s="297"/>
      <c r="L102" s="297"/>
      <c r="M102" s="297"/>
      <c r="N102" s="297"/>
      <c r="O102" s="306"/>
      <c r="P102" s="315"/>
      <c r="Q102" s="315"/>
      <c r="R102" s="316"/>
      <c r="S102" s="274"/>
      <c r="T102" s="271"/>
      <c r="U102" s="275"/>
      <c r="V102" s="271"/>
      <c r="W102" s="271"/>
      <c r="X102" s="271"/>
      <c r="Y102" s="271"/>
      <c r="Z102" s="271"/>
    </row>
    <row r="103" spans="1:26" ht="16.5" customHeight="1">
      <c r="A103" s="308" t="s">
        <v>649</v>
      </c>
      <c r="B103" s="604"/>
      <c r="C103" s="550"/>
      <c r="D103" s="550"/>
      <c r="E103" s="551"/>
      <c r="F103" s="299"/>
      <c r="G103" s="299"/>
      <c r="H103" s="308"/>
      <c r="I103" s="297"/>
      <c r="J103" s="297"/>
      <c r="K103" s="297"/>
      <c r="L103" s="297"/>
      <c r="M103" s="297"/>
      <c r="N103" s="297"/>
      <c r="O103" s="306"/>
      <c r="P103" s="315"/>
      <c r="Q103" s="315"/>
      <c r="R103" s="316"/>
      <c r="S103" s="274"/>
      <c r="T103" s="271"/>
      <c r="U103" s="275"/>
      <c r="V103" s="271"/>
      <c r="W103" s="271"/>
      <c r="X103" s="271"/>
      <c r="Y103" s="271"/>
      <c r="Z103" s="271"/>
    </row>
    <row r="104" spans="1:26" ht="16.5" customHeight="1">
      <c r="A104" s="308" t="s">
        <v>650</v>
      </c>
      <c r="B104" s="608"/>
      <c r="C104" s="550"/>
      <c r="D104" s="550"/>
      <c r="E104" s="551"/>
      <c r="F104" s="308"/>
      <c r="G104" s="308"/>
      <c r="H104" s="308"/>
      <c r="I104" s="297"/>
      <c r="J104" s="297"/>
      <c r="K104" s="297"/>
      <c r="L104" s="297"/>
      <c r="M104" s="297"/>
      <c r="N104" s="385">
        <f>SUM(N86:N103)</f>
        <v>90000</v>
      </c>
      <c r="O104" s="604"/>
      <c r="P104" s="550"/>
      <c r="Q104" s="550"/>
      <c r="R104" s="551"/>
      <c r="S104" s="274"/>
      <c r="T104" s="271"/>
      <c r="U104" s="275"/>
      <c r="V104" s="271"/>
      <c r="W104" s="271"/>
      <c r="X104" s="271"/>
      <c r="Y104" s="271"/>
      <c r="Z104" s="271"/>
    </row>
    <row r="105" spans="1:26" ht="16.5" customHeight="1">
      <c r="A105" s="373">
        <v>2</v>
      </c>
      <c r="B105" s="614" t="s">
        <v>651</v>
      </c>
      <c r="C105" s="550"/>
      <c r="D105" s="550"/>
      <c r="E105" s="550"/>
      <c r="F105" s="550"/>
      <c r="G105" s="550"/>
      <c r="H105" s="550"/>
      <c r="I105" s="550"/>
      <c r="J105" s="550"/>
      <c r="K105" s="550"/>
      <c r="L105" s="550"/>
      <c r="M105" s="550"/>
      <c r="N105" s="550"/>
      <c r="O105" s="550"/>
      <c r="P105" s="550"/>
      <c r="Q105" s="550"/>
      <c r="R105" s="551"/>
      <c r="S105" s="274"/>
      <c r="T105" s="271"/>
      <c r="U105" s="275"/>
      <c r="V105" s="271"/>
      <c r="W105" s="271"/>
      <c r="X105" s="271"/>
      <c r="Y105" s="271"/>
      <c r="Z105" s="271"/>
    </row>
    <row r="106" spans="1:26" ht="16.5" customHeight="1">
      <c r="A106" s="308" t="s">
        <v>569</v>
      </c>
      <c r="B106" s="386" t="s">
        <v>297</v>
      </c>
      <c r="C106" s="387"/>
      <c r="D106" s="388"/>
      <c r="E106" s="374"/>
      <c r="F106" s="308" t="s">
        <v>251</v>
      </c>
      <c r="G106" s="308" t="s">
        <v>652</v>
      </c>
      <c r="H106" s="308"/>
      <c r="I106" s="308" t="s">
        <v>14</v>
      </c>
      <c r="J106" s="297"/>
      <c r="K106" s="297" t="s">
        <v>611</v>
      </c>
      <c r="L106" s="297"/>
      <c r="M106" s="297" t="s">
        <v>14</v>
      </c>
      <c r="N106" s="297">
        <v>30000</v>
      </c>
      <c r="O106" s="604"/>
      <c r="P106" s="550"/>
      <c r="Q106" s="550"/>
      <c r="R106" s="551"/>
      <c r="S106" s="274"/>
      <c r="T106" s="271"/>
      <c r="U106" s="275"/>
      <c r="V106" s="271"/>
      <c r="W106" s="271"/>
      <c r="X106" s="271"/>
      <c r="Y106" s="271"/>
      <c r="Z106" s="271"/>
    </row>
    <row r="107" spans="1:26" ht="16.5" customHeight="1">
      <c r="A107" s="308" t="s">
        <v>653</v>
      </c>
      <c r="B107" s="617" t="s">
        <v>654</v>
      </c>
      <c r="C107" s="550"/>
      <c r="D107" s="550"/>
      <c r="E107" s="551"/>
      <c r="F107" s="308" t="s">
        <v>655</v>
      </c>
      <c r="G107" s="308" t="s">
        <v>656</v>
      </c>
      <c r="H107" s="308"/>
      <c r="I107" s="308"/>
      <c r="J107" s="297" t="s">
        <v>14</v>
      </c>
      <c r="K107" s="297" t="s">
        <v>657</v>
      </c>
      <c r="L107" s="297"/>
      <c r="M107" s="300" t="s">
        <v>14</v>
      </c>
      <c r="N107" s="297">
        <v>30000</v>
      </c>
      <c r="O107" s="604"/>
      <c r="P107" s="550"/>
      <c r="Q107" s="550"/>
      <c r="R107" s="551"/>
      <c r="S107" s="274"/>
      <c r="T107" s="271"/>
      <c r="U107" s="275"/>
      <c r="V107" s="271"/>
      <c r="W107" s="271"/>
      <c r="X107" s="271"/>
      <c r="Y107" s="271"/>
      <c r="Z107" s="271"/>
    </row>
    <row r="108" spans="1:26" ht="16.5" customHeight="1">
      <c r="A108" s="308" t="s">
        <v>658</v>
      </c>
      <c r="B108" s="608"/>
      <c r="C108" s="550"/>
      <c r="D108" s="550"/>
      <c r="E108" s="551"/>
      <c r="F108" s="308"/>
      <c r="G108" s="308"/>
      <c r="H108" s="308"/>
      <c r="I108" s="308"/>
      <c r="J108" s="297"/>
      <c r="K108" s="297"/>
      <c r="L108" s="297"/>
      <c r="M108" s="297"/>
      <c r="N108" s="297"/>
      <c r="O108" s="604"/>
      <c r="P108" s="550"/>
      <c r="Q108" s="550"/>
      <c r="R108" s="551"/>
      <c r="S108" s="274"/>
      <c r="T108" s="271"/>
      <c r="U108" s="275"/>
      <c r="V108" s="271"/>
      <c r="W108" s="271"/>
      <c r="X108" s="271"/>
      <c r="Y108" s="271"/>
      <c r="Z108" s="271"/>
    </row>
    <row r="109" spans="1:26" ht="16.5" customHeight="1">
      <c r="A109" s="308" t="s">
        <v>659</v>
      </c>
      <c r="B109" s="608"/>
      <c r="C109" s="550"/>
      <c r="D109" s="550"/>
      <c r="E109" s="551"/>
      <c r="F109" s="308"/>
      <c r="G109" s="308"/>
      <c r="H109" s="308"/>
      <c r="I109" s="283"/>
      <c r="J109" s="297"/>
      <c r="K109" s="297"/>
      <c r="L109" s="297"/>
      <c r="M109" s="297"/>
      <c r="N109" s="297"/>
      <c r="O109" s="604"/>
      <c r="P109" s="550"/>
      <c r="Q109" s="550"/>
      <c r="R109" s="551"/>
      <c r="S109" s="274"/>
      <c r="T109" s="271"/>
      <c r="U109" s="275"/>
      <c r="V109" s="271"/>
      <c r="W109" s="271"/>
      <c r="X109" s="271"/>
      <c r="Y109" s="271"/>
      <c r="Z109" s="271"/>
    </row>
    <row r="110" spans="1:26" ht="16.5" customHeight="1">
      <c r="A110" s="308" t="s">
        <v>660</v>
      </c>
      <c r="B110" s="608"/>
      <c r="C110" s="550"/>
      <c r="D110" s="550"/>
      <c r="E110" s="551"/>
      <c r="F110" s="299"/>
      <c r="G110" s="299"/>
      <c r="H110" s="299"/>
      <c r="I110" s="282"/>
      <c r="J110" s="297"/>
      <c r="K110" s="297"/>
      <c r="L110" s="297"/>
      <c r="M110" s="297"/>
      <c r="N110" s="284">
        <f>SUM(N106:N109)</f>
        <v>60000</v>
      </c>
      <c r="O110" s="604"/>
      <c r="P110" s="550"/>
      <c r="Q110" s="550"/>
      <c r="R110" s="551"/>
      <c r="S110" s="274"/>
      <c r="T110" s="271"/>
      <c r="U110" s="275"/>
      <c r="V110" s="271"/>
      <c r="W110" s="271"/>
      <c r="X110" s="271"/>
      <c r="Y110" s="271"/>
      <c r="Z110" s="271"/>
    </row>
    <row r="111" spans="1:26" ht="39" customHeight="1">
      <c r="A111" s="389">
        <v>5</v>
      </c>
      <c r="B111" s="618" t="s">
        <v>661</v>
      </c>
      <c r="C111" s="550"/>
      <c r="D111" s="550"/>
      <c r="E111" s="550"/>
      <c r="F111" s="550"/>
      <c r="G111" s="550"/>
      <c r="H111" s="550"/>
      <c r="I111" s="550"/>
      <c r="J111" s="550"/>
      <c r="K111" s="550"/>
      <c r="L111" s="550"/>
      <c r="M111" s="550"/>
      <c r="N111" s="550"/>
      <c r="O111" s="550"/>
      <c r="P111" s="550"/>
      <c r="Q111" s="550"/>
      <c r="R111" s="551"/>
      <c r="S111" s="274"/>
      <c r="T111" s="271"/>
      <c r="U111" s="275" t="s">
        <v>548</v>
      </c>
      <c r="V111" s="271"/>
      <c r="W111" s="271"/>
      <c r="X111" s="271"/>
      <c r="Y111" s="271"/>
      <c r="Z111" s="271"/>
    </row>
    <row r="112" spans="1:26" ht="16.5" customHeight="1">
      <c r="A112" s="586" t="s">
        <v>4</v>
      </c>
      <c r="B112" s="587" t="s">
        <v>499</v>
      </c>
      <c r="C112" s="579"/>
      <c r="D112" s="579"/>
      <c r="E112" s="585"/>
      <c r="F112" s="589" t="s">
        <v>662</v>
      </c>
      <c r="G112" s="551"/>
      <c r="H112" s="586" t="s">
        <v>528</v>
      </c>
      <c r="I112" s="586" t="s">
        <v>663</v>
      </c>
      <c r="J112" s="586" t="s">
        <v>664</v>
      </c>
      <c r="K112" s="589" t="s">
        <v>665</v>
      </c>
      <c r="L112" s="550"/>
      <c r="M112" s="551"/>
      <c r="N112" s="586" t="s">
        <v>666</v>
      </c>
      <c r="O112" s="586" t="s">
        <v>667</v>
      </c>
      <c r="P112" s="587" t="s">
        <v>2</v>
      </c>
      <c r="Q112" s="579"/>
      <c r="R112" s="585"/>
      <c r="S112" s="274"/>
      <c r="T112" s="271"/>
      <c r="U112" s="275"/>
      <c r="V112" s="271"/>
      <c r="W112" s="271"/>
      <c r="X112" s="271"/>
      <c r="Y112" s="271"/>
      <c r="Z112" s="271"/>
    </row>
    <row r="113" spans="1:26" ht="16.5" customHeight="1">
      <c r="A113" s="549"/>
      <c r="B113" s="584"/>
      <c r="C113" s="588"/>
      <c r="D113" s="588"/>
      <c r="E113" s="555"/>
      <c r="F113" s="283" t="s">
        <v>506</v>
      </c>
      <c r="G113" s="283" t="s">
        <v>507</v>
      </c>
      <c r="H113" s="549"/>
      <c r="I113" s="549"/>
      <c r="J113" s="549"/>
      <c r="K113" s="283" t="s">
        <v>668</v>
      </c>
      <c r="L113" s="283" t="s">
        <v>423</v>
      </c>
      <c r="M113" s="283" t="s">
        <v>559</v>
      </c>
      <c r="N113" s="549"/>
      <c r="O113" s="549"/>
      <c r="P113" s="584"/>
      <c r="Q113" s="588"/>
      <c r="R113" s="555"/>
      <c r="S113" s="274"/>
      <c r="T113" s="271"/>
      <c r="U113" s="275"/>
      <c r="V113" s="271"/>
      <c r="W113" s="271"/>
      <c r="X113" s="271"/>
      <c r="Y113" s="271"/>
      <c r="Z113" s="271"/>
    </row>
    <row r="114" spans="1:26" ht="16.5" customHeight="1">
      <c r="A114" s="308">
        <v>1</v>
      </c>
      <c r="B114" s="608" t="s">
        <v>296</v>
      </c>
      <c r="C114" s="550"/>
      <c r="D114" s="550"/>
      <c r="E114" s="551"/>
      <c r="F114" s="308" t="s">
        <v>175</v>
      </c>
      <c r="G114" s="308"/>
      <c r="H114" s="308"/>
      <c r="I114" s="308" t="s">
        <v>609</v>
      </c>
      <c r="J114" s="308"/>
      <c r="K114" s="308" t="s">
        <v>669</v>
      </c>
      <c r="L114" s="283"/>
      <c r="M114" s="283"/>
      <c r="N114" s="308">
        <v>2024</v>
      </c>
      <c r="O114" s="390">
        <v>10000</v>
      </c>
      <c r="P114" s="604" t="s">
        <v>670</v>
      </c>
      <c r="Q114" s="550"/>
      <c r="R114" s="551"/>
      <c r="S114" s="391" t="s">
        <v>671</v>
      </c>
      <c r="T114" s="271"/>
      <c r="U114" s="275"/>
      <c r="V114" s="271"/>
      <c r="W114" s="271"/>
      <c r="X114" s="271"/>
      <c r="Y114" s="271"/>
      <c r="Z114" s="271"/>
    </row>
    <row r="115" spans="1:26" ht="16.5" customHeight="1">
      <c r="A115" s="308">
        <v>2</v>
      </c>
      <c r="B115" s="608" t="s">
        <v>303</v>
      </c>
      <c r="C115" s="550"/>
      <c r="D115" s="550"/>
      <c r="E115" s="551"/>
      <c r="F115" s="308"/>
      <c r="G115" s="308" t="s">
        <v>175</v>
      </c>
      <c r="H115" s="308" t="s">
        <v>530</v>
      </c>
      <c r="I115" s="308" t="s">
        <v>609</v>
      </c>
      <c r="J115" s="308" t="s">
        <v>672</v>
      </c>
      <c r="K115" s="308" t="s">
        <v>673</v>
      </c>
      <c r="L115" s="308" t="s">
        <v>175</v>
      </c>
      <c r="M115" s="308"/>
      <c r="N115" s="308" t="s">
        <v>672</v>
      </c>
      <c r="O115" s="390">
        <v>30000</v>
      </c>
      <c r="P115" s="604" t="s">
        <v>674</v>
      </c>
      <c r="Q115" s="550"/>
      <c r="R115" s="551"/>
      <c r="S115" s="274" t="s">
        <v>675</v>
      </c>
      <c r="T115" s="271"/>
      <c r="U115" s="275"/>
      <c r="V115" s="271"/>
      <c r="W115" s="271"/>
      <c r="X115" s="271"/>
      <c r="Y115" s="271"/>
      <c r="Z115" s="271"/>
    </row>
    <row r="116" spans="1:26" ht="16.5" customHeight="1">
      <c r="A116" s="308">
        <v>3</v>
      </c>
      <c r="B116" s="608" t="s">
        <v>308</v>
      </c>
      <c r="C116" s="550"/>
      <c r="D116" s="550"/>
      <c r="E116" s="551"/>
      <c r="F116" s="392"/>
      <c r="G116" s="393" t="s">
        <v>175</v>
      </c>
      <c r="H116" s="393" t="s">
        <v>530</v>
      </c>
      <c r="I116" s="393" t="s">
        <v>609</v>
      </c>
      <c r="J116" s="393" t="s">
        <v>672</v>
      </c>
      <c r="K116" s="393" t="s">
        <v>673</v>
      </c>
      <c r="L116" s="393" t="s">
        <v>175</v>
      </c>
      <c r="M116" s="393"/>
      <c r="N116" s="393" t="s">
        <v>672</v>
      </c>
      <c r="O116" s="390">
        <v>30000</v>
      </c>
      <c r="P116" s="604" t="s">
        <v>674</v>
      </c>
      <c r="Q116" s="550"/>
      <c r="R116" s="551"/>
      <c r="S116" s="274"/>
      <c r="T116" s="271"/>
      <c r="U116" s="275"/>
      <c r="V116" s="271"/>
      <c r="W116" s="271"/>
      <c r="X116" s="271"/>
      <c r="Y116" s="271"/>
      <c r="Z116" s="271"/>
    </row>
    <row r="117" spans="1:26" ht="16.5" customHeight="1">
      <c r="A117" s="308">
        <v>4</v>
      </c>
      <c r="B117" s="616" t="s">
        <v>641</v>
      </c>
      <c r="C117" s="550"/>
      <c r="D117" s="550"/>
      <c r="E117" s="551"/>
      <c r="F117" s="379" t="s">
        <v>175</v>
      </c>
      <c r="G117" s="379"/>
      <c r="H117" s="379" t="s">
        <v>530</v>
      </c>
      <c r="I117" s="379" t="s">
        <v>536</v>
      </c>
      <c r="J117" s="394"/>
      <c r="K117" s="393" t="s">
        <v>676</v>
      </c>
      <c r="L117" s="308" t="s">
        <v>175</v>
      </c>
      <c r="M117" s="308"/>
      <c r="N117" s="308"/>
      <c r="O117" s="390"/>
      <c r="P117" s="604"/>
      <c r="Q117" s="550"/>
      <c r="R117" s="551"/>
      <c r="S117" s="274"/>
      <c r="T117" s="271"/>
      <c r="U117" s="275"/>
      <c r="V117" s="271"/>
      <c r="W117" s="271"/>
      <c r="X117" s="271"/>
      <c r="Y117" s="271"/>
      <c r="Z117" s="271"/>
    </row>
    <row r="118" spans="1:26" ht="16.5" customHeight="1">
      <c r="A118" s="308">
        <v>5</v>
      </c>
      <c r="B118" s="616" t="s">
        <v>638</v>
      </c>
      <c r="C118" s="550"/>
      <c r="D118" s="550"/>
      <c r="E118" s="551"/>
      <c r="F118" s="382" t="s">
        <v>175</v>
      </c>
      <c r="G118" s="382"/>
      <c r="H118" s="382" t="s">
        <v>530</v>
      </c>
      <c r="I118" s="382" t="s">
        <v>609</v>
      </c>
      <c r="J118" s="383"/>
      <c r="K118" s="393" t="s">
        <v>673</v>
      </c>
      <c r="L118" s="308"/>
      <c r="M118" s="308"/>
      <c r="N118" s="308" t="s">
        <v>672</v>
      </c>
      <c r="O118" s="390">
        <v>30000</v>
      </c>
      <c r="P118" s="604" t="s">
        <v>674</v>
      </c>
      <c r="Q118" s="550"/>
      <c r="R118" s="551"/>
      <c r="S118" s="274"/>
      <c r="T118" s="271"/>
      <c r="U118" s="275"/>
      <c r="V118" s="271"/>
      <c r="W118" s="271"/>
      <c r="X118" s="271"/>
      <c r="Y118" s="271"/>
      <c r="Z118" s="271"/>
    </row>
    <row r="119" spans="1:26" ht="16.5" customHeight="1">
      <c r="A119" s="308">
        <v>6</v>
      </c>
      <c r="B119" s="616" t="s">
        <v>677</v>
      </c>
      <c r="C119" s="550"/>
      <c r="D119" s="550"/>
      <c r="E119" s="551"/>
      <c r="F119" s="382"/>
      <c r="G119" s="382" t="s">
        <v>175</v>
      </c>
      <c r="H119" s="382" t="s">
        <v>530</v>
      </c>
      <c r="I119" s="382" t="s">
        <v>678</v>
      </c>
      <c r="J119" s="383"/>
      <c r="K119" s="393" t="s">
        <v>676</v>
      </c>
      <c r="L119" s="308" t="s">
        <v>679</v>
      </c>
      <c r="M119" s="308"/>
      <c r="N119" s="308"/>
      <c r="O119" s="390"/>
      <c r="P119" s="604"/>
      <c r="Q119" s="550"/>
      <c r="R119" s="551"/>
      <c r="S119" s="274"/>
      <c r="T119" s="271"/>
      <c r="U119" s="275"/>
      <c r="V119" s="271"/>
      <c r="W119" s="271"/>
      <c r="X119" s="271"/>
      <c r="Y119" s="271"/>
      <c r="Z119" s="271"/>
    </row>
    <row r="120" spans="1:26" ht="16.5" customHeight="1">
      <c r="A120" s="308">
        <v>7</v>
      </c>
      <c r="B120" s="608" t="s">
        <v>261</v>
      </c>
      <c r="C120" s="550"/>
      <c r="D120" s="550"/>
      <c r="E120" s="551"/>
      <c r="F120" s="308"/>
      <c r="G120" s="308" t="s">
        <v>175</v>
      </c>
      <c r="H120" s="382" t="s">
        <v>530</v>
      </c>
      <c r="I120" s="382" t="s">
        <v>609</v>
      </c>
      <c r="J120" s="308"/>
      <c r="K120" s="393" t="s">
        <v>673</v>
      </c>
      <c r="L120" s="308"/>
      <c r="M120" s="308"/>
      <c r="N120" s="308" t="s">
        <v>672</v>
      </c>
      <c r="O120" s="390">
        <v>30000</v>
      </c>
      <c r="P120" s="604" t="s">
        <v>674</v>
      </c>
      <c r="Q120" s="550"/>
      <c r="R120" s="551"/>
      <c r="S120" s="274"/>
      <c r="T120" s="271"/>
      <c r="U120" s="275"/>
      <c r="V120" s="271"/>
      <c r="W120" s="271"/>
      <c r="X120" s="271"/>
      <c r="Y120" s="271"/>
      <c r="Z120" s="271"/>
    </row>
    <row r="121" spans="1:26" ht="16.5" customHeight="1">
      <c r="A121" s="308">
        <v>8</v>
      </c>
      <c r="B121" s="608"/>
      <c r="C121" s="550"/>
      <c r="D121" s="550"/>
      <c r="E121" s="551"/>
      <c r="F121" s="308"/>
      <c r="G121" s="308"/>
      <c r="H121" s="382"/>
      <c r="I121" s="382"/>
      <c r="J121" s="308"/>
      <c r="K121" s="393"/>
      <c r="L121" s="308"/>
      <c r="M121" s="308"/>
      <c r="N121" s="308"/>
      <c r="O121" s="393"/>
      <c r="P121" s="308"/>
      <c r="Q121" s="308"/>
      <c r="R121" s="308"/>
      <c r="S121" s="274"/>
      <c r="T121" s="271"/>
      <c r="U121" s="275"/>
      <c r="V121" s="271"/>
      <c r="W121" s="271"/>
      <c r="X121" s="271"/>
      <c r="Y121" s="271"/>
      <c r="Z121" s="271"/>
    </row>
    <row r="122" spans="1:26" ht="16.5" customHeight="1">
      <c r="A122" s="589" t="s">
        <v>334</v>
      </c>
      <c r="B122" s="550"/>
      <c r="C122" s="550"/>
      <c r="D122" s="550"/>
      <c r="E122" s="550"/>
      <c r="F122" s="550"/>
      <c r="G122" s="550"/>
      <c r="H122" s="550"/>
      <c r="I122" s="550"/>
      <c r="J122" s="551"/>
      <c r="K122" s="283"/>
      <c r="L122" s="308"/>
      <c r="M122" s="308"/>
      <c r="N122" s="308"/>
      <c r="O122" s="372">
        <f>SUM(O114:O121)</f>
        <v>130000</v>
      </c>
      <c r="P122" s="604"/>
      <c r="Q122" s="550"/>
      <c r="R122" s="551"/>
      <c r="S122" s="274"/>
      <c r="T122" s="271"/>
      <c r="U122" s="275"/>
      <c r="V122" s="271"/>
      <c r="W122" s="271"/>
      <c r="X122" s="271"/>
      <c r="Y122" s="271"/>
      <c r="Z122" s="271"/>
    </row>
    <row r="123" spans="1:26" ht="33" customHeight="1">
      <c r="A123" s="333">
        <v>6</v>
      </c>
      <c r="B123" s="606" t="s">
        <v>680</v>
      </c>
      <c r="C123" s="550"/>
      <c r="D123" s="550"/>
      <c r="E123" s="550"/>
      <c r="F123" s="550"/>
      <c r="G123" s="550"/>
      <c r="H123" s="550"/>
      <c r="I123" s="550"/>
      <c r="J123" s="550"/>
      <c r="K123" s="550"/>
      <c r="L123" s="550"/>
      <c r="M123" s="550"/>
      <c r="N123" s="550"/>
      <c r="O123" s="550"/>
      <c r="P123" s="550"/>
      <c r="Q123" s="550"/>
      <c r="R123" s="551"/>
      <c r="S123" s="274"/>
      <c r="T123" s="271"/>
      <c r="U123" s="275"/>
      <c r="V123" s="271"/>
      <c r="W123" s="271"/>
      <c r="X123" s="271"/>
      <c r="Y123" s="271"/>
      <c r="Z123" s="271"/>
    </row>
    <row r="124" spans="1:26" ht="16.5" customHeight="1">
      <c r="A124" s="586" t="s">
        <v>4</v>
      </c>
      <c r="B124" s="587" t="s">
        <v>499</v>
      </c>
      <c r="C124" s="579"/>
      <c r="D124" s="579"/>
      <c r="E124" s="585"/>
      <c r="F124" s="589" t="s">
        <v>662</v>
      </c>
      <c r="G124" s="551"/>
      <c r="H124" s="586" t="s">
        <v>528</v>
      </c>
      <c r="I124" s="586" t="s">
        <v>681</v>
      </c>
      <c r="J124" s="586" t="s">
        <v>682</v>
      </c>
      <c r="K124" s="589" t="s">
        <v>683</v>
      </c>
      <c r="L124" s="550"/>
      <c r="M124" s="551"/>
      <c r="N124" s="586" t="s">
        <v>666</v>
      </c>
      <c r="O124" s="586" t="s">
        <v>667</v>
      </c>
      <c r="P124" s="587" t="s">
        <v>2</v>
      </c>
      <c r="Q124" s="579"/>
      <c r="R124" s="585"/>
      <c r="S124" s="274"/>
      <c r="T124" s="271"/>
      <c r="U124" s="275"/>
      <c r="V124" s="271"/>
      <c r="W124" s="271"/>
      <c r="X124" s="271"/>
      <c r="Y124" s="271"/>
      <c r="Z124" s="271"/>
    </row>
    <row r="125" spans="1:26" ht="16.5" customHeight="1">
      <c r="A125" s="549"/>
      <c r="B125" s="584"/>
      <c r="C125" s="588"/>
      <c r="D125" s="588"/>
      <c r="E125" s="555"/>
      <c r="F125" s="283" t="s">
        <v>506</v>
      </c>
      <c r="G125" s="283" t="s">
        <v>507</v>
      </c>
      <c r="H125" s="549"/>
      <c r="I125" s="549"/>
      <c r="J125" s="549"/>
      <c r="K125" s="283" t="s">
        <v>668</v>
      </c>
      <c r="L125" s="283" t="s">
        <v>423</v>
      </c>
      <c r="M125" s="283" t="s">
        <v>559</v>
      </c>
      <c r="N125" s="549"/>
      <c r="O125" s="549"/>
      <c r="P125" s="584"/>
      <c r="Q125" s="588"/>
      <c r="R125" s="555"/>
      <c r="S125" s="274"/>
      <c r="T125" s="271"/>
      <c r="U125" s="275"/>
      <c r="V125" s="271"/>
      <c r="W125" s="271"/>
      <c r="X125" s="271"/>
      <c r="Y125" s="271"/>
      <c r="Z125" s="271"/>
    </row>
    <row r="126" spans="1:26" ht="22.5" customHeight="1">
      <c r="A126" s="308">
        <v>1</v>
      </c>
      <c r="B126" s="625" t="s">
        <v>258</v>
      </c>
      <c r="C126" s="550"/>
      <c r="D126" s="550"/>
      <c r="E126" s="551"/>
      <c r="F126" s="297"/>
      <c r="G126" s="395">
        <v>1986</v>
      </c>
      <c r="H126" s="315" t="s">
        <v>530</v>
      </c>
      <c r="I126" s="308" t="s">
        <v>684</v>
      </c>
      <c r="J126" s="306" t="s">
        <v>685</v>
      </c>
      <c r="K126" s="297"/>
      <c r="L126" s="297" t="s">
        <v>175</v>
      </c>
      <c r="M126" s="297"/>
      <c r="N126" s="396">
        <v>45505</v>
      </c>
      <c r="O126" s="390">
        <v>5000</v>
      </c>
      <c r="P126" s="604" t="s">
        <v>686</v>
      </c>
      <c r="Q126" s="550"/>
      <c r="R126" s="551"/>
      <c r="S126" s="274"/>
      <c r="T126" s="271"/>
      <c r="U126" s="275"/>
      <c r="V126" s="271"/>
      <c r="W126" s="271"/>
      <c r="X126" s="271"/>
      <c r="Y126" s="271"/>
      <c r="Z126" s="271"/>
    </row>
    <row r="127" spans="1:26" ht="22.5" customHeight="1">
      <c r="A127" s="308">
        <v>2</v>
      </c>
      <c r="B127" s="625" t="s">
        <v>259</v>
      </c>
      <c r="C127" s="550"/>
      <c r="D127" s="550"/>
      <c r="E127" s="551"/>
      <c r="F127" s="297"/>
      <c r="G127" s="395">
        <v>1986</v>
      </c>
      <c r="H127" s="315" t="s">
        <v>530</v>
      </c>
      <c r="I127" s="308" t="s">
        <v>684</v>
      </c>
      <c r="J127" s="306" t="s">
        <v>685</v>
      </c>
      <c r="K127" s="297"/>
      <c r="L127" s="297" t="s">
        <v>175</v>
      </c>
      <c r="M127" s="297"/>
      <c r="N127" s="396">
        <v>45505</v>
      </c>
      <c r="O127" s="390">
        <v>5000</v>
      </c>
      <c r="P127" s="604" t="s">
        <v>686</v>
      </c>
      <c r="Q127" s="550"/>
      <c r="R127" s="551"/>
      <c r="S127" s="274"/>
      <c r="T127" s="271"/>
      <c r="U127" s="275"/>
      <c r="V127" s="271"/>
      <c r="W127" s="271"/>
      <c r="X127" s="271"/>
      <c r="Y127" s="271"/>
      <c r="Z127" s="271"/>
    </row>
    <row r="128" spans="1:26" ht="22.5" customHeight="1">
      <c r="A128" s="308">
        <v>3</v>
      </c>
      <c r="B128" s="625" t="s">
        <v>253</v>
      </c>
      <c r="C128" s="550"/>
      <c r="D128" s="550"/>
      <c r="E128" s="551"/>
      <c r="F128" s="297"/>
      <c r="G128" s="395">
        <v>1971</v>
      </c>
      <c r="H128" s="315" t="s">
        <v>530</v>
      </c>
      <c r="I128" s="308" t="s">
        <v>684</v>
      </c>
      <c r="J128" s="306" t="s">
        <v>685</v>
      </c>
      <c r="K128" s="297"/>
      <c r="L128" s="297" t="s">
        <v>175</v>
      </c>
      <c r="M128" s="297"/>
      <c r="N128" s="396">
        <v>45505</v>
      </c>
      <c r="O128" s="390">
        <v>5000</v>
      </c>
      <c r="P128" s="604" t="s">
        <v>686</v>
      </c>
      <c r="Q128" s="550"/>
      <c r="R128" s="551"/>
      <c r="S128" s="274"/>
      <c r="T128" s="271"/>
      <c r="U128" s="275"/>
      <c r="V128" s="271"/>
      <c r="W128" s="271"/>
      <c r="X128" s="271"/>
      <c r="Y128" s="271"/>
      <c r="Z128" s="271"/>
    </row>
    <row r="129" spans="1:26" ht="22.5" customHeight="1">
      <c r="A129" s="308">
        <v>4</v>
      </c>
      <c r="B129" s="625" t="s">
        <v>252</v>
      </c>
      <c r="C129" s="550"/>
      <c r="D129" s="550"/>
      <c r="E129" s="551"/>
      <c r="F129" s="395">
        <v>1973</v>
      </c>
      <c r="G129" s="397"/>
      <c r="H129" s="315" t="s">
        <v>530</v>
      </c>
      <c r="I129" s="308" t="s">
        <v>684</v>
      </c>
      <c r="J129" s="306" t="s">
        <v>687</v>
      </c>
      <c r="K129" s="297"/>
      <c r="L129" s="297" t="s">
        <v>175</v>
      </c>
      <c r="M129" s="297"/>
      <c r="N129" s="396">
        <v>45505</v>
      </c>
      <c r="O129" s="390">
        <v>5000</v>
      </c>
      <c r="P129" s="604" t="s">
        <v>686</v>
      </c>
      <c r="Q129" s="550"/>
      <c r="R129" s="551"/>
      <c r="S129" s="274"/>
      <c r="T129" s="271"/>
      <c r="U129" s="275"/>
      <c r="V129" s="271"/>
      <c r="W129" s="271"/>
      <c r="X129" s="271"/>
      <c r="Y129" s="271"/>
      <c r="Z129" s="271"/>
    </row>
    <row r="130" spans="1:26" ht="22.5" customHeight="1">
      <c r="A130" s="308">
        <v>5</v>
      </c>
      <c r="B130" s="625" t="s">
        <v>255</v>
      </c>
      <c r="C130" s="550"/>
      <c r="D130" s="550"/>
      <c r="E130" s="551"/>
      <c r="F130" s="297"/>
      <c r="G130" s="398">
        <v>1975</v>
      </c>
      <c r="H130" s="315" t="s">
        <v>530</v>
      </c>
      <c r="I130" s="308" t="s">
        <v>684</v>
      </c>
      <c r="J130" s="306" t="s">
        <v>685</v>
      </c>
      <c r="K130" s="297"/>
      <c r="L130" s="297" t="s">
        <v>175</v>
      </c>
      <c r="M130" s="297"/>
      <c r="N130" s="399">
        <v>45566</v>
      </c>
      <c r="O130" s="390">
        <v>5000</v>
      </c>
      <c r="P130" s="604" t="s">
        <v>686</v>
      </c>
      <c r="Q130" s="550"/>
      <c r="R130" s="551"/>
      <c r="S130" s="274"/>
      <c r="T130" s="271"/>
      <c r="U130" s="275"/>
      <c r="V130" s="271"/>
      <c r="W130" s="271"/>
      <c r="X130" s="271"/>
      <c r="Y130" s="271"/>
      <c r="Z130" s="271"/>
    </row>
    <row r="131" spans="1:26" ht="22.5" customHeight="1">
      <c r="A131" s="308">
        <v>6</v>
      </c>
      <c r="B131" s="608" t="s">
        <v>260</v>
      </c>
      <c r="C131" s="550"/>
      <c r="D131" s="550"/>
      <c r="E131" s="551"/>
      <c r="F131" s="308"/>
      <c r="G131" s="398">
        <v>1986</v>
      </c>
      <c r="H131" s="315" t="s">
        <v>530</v>
      </c>
      <c r="I131" s="308" t="s">
        <v>684</v>
      </c>
      <c r="J131" s="306" t="s">
        <v>685</v>
      </c>
      <c r="K131" s="297"/>
      <c r="L131" s="297" t="s">
        <v>175</v>
      </c>
      <c r="M131" s="297"/>
      <c r="N131" s="399">
        <v>45566</v>
      </c>
      <c r="O131" s="390">
        <v>5000</v>
      </c>
      <c r="P131" s="604" t="s">
        <v>686</v>
      </c>
      <c r="Q131" s="550"/>
      <c r="R131" s="551"/>
      <c r="S131" s="274"/>
      <c r="T131" s="271"/>
      <c r="U131" s="275"/>
      <c r="V131" s="271"/>
      <c r="W131" s="271"/>
      <c r="X131" s="271"/>
      <c r="Y131" s="271"/>
      <c r="Z131" s="271"/>
    </row>
    <row r="132" spans="1:26" ht="22.5" customHeight="1">
      <c r="A132" s="308">
        <v>7</v>
      </c>
      <c r="B132" s="608" t="s">
        <v>256</v>
      </c>
      <c r="C132" s="550"/>
      <c r="D132" s="550"/>
      <c r="E132" s="551"/>
      <c r="F132" s="395">
        <v>1969</v>
      </c>
      <c r="G132" s="397"/>
      <c r="H132" s="315" t="s">
        <v>530</v>
      </c>
      <c r="I132" s="308" t="s">
        <v>684</v>
      </c>
      <c r="J132" s="306" t="s">
        <v>685</v>
      </c>
      <c r="K132" s="297"/>
      <c r="L132" s="297" t="s">
        <v>175</v>
      </c>
      <c r="M132" s="297"/>
      <c r="N132" s="396">
        <v>45505</v>
      </c>
      <c r="O132" s="390">
        <v>5000</v>
      </c>
      <c r="P132" s="604" t="s">
        <v>686</v>
      </c>
      <c r="Q132" s="550"/>
      <c r="R132" s="551"/>
      <c r="S132" s="274"/>
      <c r="T132" s="271"/>
      <c r="U132" s="275"/>
      <c r="V132" s="271"/>
      <c r="W132" s="271"/>
      <c r="X132" s="271"/>
      <c r="Y132" s="271"/>
      <c r="Z132" s="271"/>
    </row>
    <row r="133" spans="1:26" ht="57.75" customHeight="1">
      <c r="A133" s="308">
        <v>8</v>
      </c>
      <c r="B133" s="608" t="s">
        <v>257</v>
      </c>
      <c r="C133" s="550"/>
      <c r="D133" s="550"/>
      <c r="E133" s="551"/>
      <c r="F133" s="395">
        <v>1976</v>
      </c>
      <c r="G133" s="397"/>
      <c r="H133" s="315" t="s">
        <v>530</v>
      </c>
      <c r="I133" s="308" t="s">
        <v>684</v>
      </c>
      <c r="J133" s="306" t="s">
        <v>685</v>
      </c>
      <c r="K133" s="297"/>
      <c r="L133" s="297" t="s">
        <v>175</v>
      </c>
      <c r="M133" s="297"/>
      <c r="N133" s="399">
        <v>45566</v>
      </c>
      <c r="O133" s="390">
        <v>5000</v>
      </c>
      <c r="P133" s="604" t="s">
        <v>686</v>
      </c>
      <c r="Q133" s="550"/>
      <c r="R133" s="551"/>
      <c r="S133" s="274"/>
      <c r="T133" s="271"/>
      <c r="U133" s="275"/>
      <c r="V133" s="271"/>
      <c r="W133" s="271"/>
      <c r="X133" s="271"/>
      <c r="Y133" s="271"/>
      <c r="Z133" s="271"/>
    </row>
    <row r="134" spans="1:26" ht="41.25" customHeight="1">
      <c r="A134" s="308">
        <v>9</v>
      </c>
      <c r="B134" s="608" t="s">
        <v>688</v>
      </c>
      <c r="C134" s="550"/>
      <c r="D134" s="550"/>
      <c r="E134" s="551"/>
      <c r="F134" s="308"/>
      <c r="G134" s="398">
        <v>1971</v>
      </c>
      <c r="H134" s="315" t="s">
        <v>530</v>
      </c>
      <c r="I134" s="308" t="s">
        <v>684</v>
      </c>
      <c r="J134" s="306" t="s">
        <v>685</v>
      </c>
      <c r="K134" s="297"/>
      <c r="L134" s="297" t="s">
        <v>175</v>
      </c>
      <c r="M134" s="297"/>
      <c r="N134" s="396">
        <v>45505</v>
      </c>
      <c r="O134" s="390">
        <v>5000</v>
      </c>
      <c r="P134" s="604" t="s">
        <v>686</v>
      </c>
      <c r="Q134" s="550"/>
      <c r="R134" s="551"/>
      <c r="S134" s="274"/>
      <c r="T134" s="271"/>
      <c r="U134" s="275"/>
      <c r="V134" s="271"/>
      <c r="W134" s="271"/>
      <c r="X134" s="271"/>
      <c r="Y134" s="271"/>
      <c r="Z134" s="271"/>
    </row>
    <row r="135" spans="1:26" ht="22.5" customHeight="1">
      <c r="A135" s="308">
        <v>10</v>
      </c>
      <c r="B135" s="608" t="s">
        <v>250</v>
      </c>
      <c r="C135" s="550"/>
      <c r="D135" s="550"/>
      <c r="E135" s="551"/>
      <c r="F135" s="395">
        <v>1959</v>
      </c>
      <c r="G135" s="397"/>
      <c r="H135" s="315" t="s">
        <v>530</v>
      </c>
      <c r="I135" s="308" t="s">
        <v>684</v>
      </c>
      <c r="J135" s="306" t="s">
        <v>685</v>
      </c>
      <c r="K135" s="297"/>
      <c r="L135" s="297" t="s">
        <v>175</v>
      </c>
      <c r="M135" s="297"/>
      <c r="N135" s="396">
        <v>45506</v>
      </c>
      <c r="O135" s="390">
        <v>5000</v>
      </c>
      <c r="P135" s="604" t="s">
        <v>686</v>
      </c>
      <c r="Q135" s="550"/>
      <c r="R135" s="551"/>
      <c r="S135" s="274"/>
      <c r="T135" s="271"/>
      <c r="U135" s="275"/>
      <c r="V135" s="271"/>
      <c r="W135" s="271"/>
      <c r="X135" s="271"/>
      <c r="Y135" s="271"/>
      <c r="Z135" s="271"/>
    </row>
    <row r="136" spans="1:26" ht="22.5" customHeight="1">
      <c r="A136" s="308">
        <v>11</v>
      </c>
      <c r="B136" s="608" t="s">
        <v>254</v>
      </c>
      <c r="C136" s="550"/>
      <c r="D136" s="550"/>
      <c r="E136" s="551"/>
      <c r="F136" s="308"/>
      <c r="G136" s="395">
        <v>1980</v>
      </c>
      <c r="H136" s="315" t="s">
        <v>530</v>
      </c>
      <c r="I136" s="308" t="s">
        <v>684</v>
      </c>
      <c r="J136" s="306" t="s">
        <v>685</v>
      </c>
      <c r="K136" s="297"/>
      <c r="L136" s="297" t="s">
        <v>175</v>
      </c>
      <c r="M136" s="297"/>
      <c r="N136" s="396">
        <v>45505</v>
      </c>
      <c r="O136" s="390">
        <v>5000</v>
      </c>
      <c r="P136" s="604" t="s">
        <v>686</v>
      </c>
      <c r="Q136" s="550"/>
      <c r="R136" s="551"/>
      <c r="S136" s="274"/>
      <c r="T136" s="271"/>
      <c r="U136" s="275"/>
      <c r="V136" s="271"/>
      <c r="W136" s="271"/>
      <c r="X136" s="271"/>
      <c r="Y136" s="271"/>
      <c r="Z136" s="271"/>
    </row>
    <row r="137" spans="1:26" ht="22.5" customHeight="1">
      <c r="A137" s="308">
        <v>12</v>
      </c>
      <c r="B137" s="625" t="s">
        <v>261</v>
      </c>
      <c r="C137" s="550"/>
      <c r="D137" s="550"/>
      <c r="E137" s="551"/>
      <c r="F137" s="297"/>
      <c r="G137" s="398">
        <v>1985</v>
      </c>
      <c r="H137" s="315" t="s">
        <v>530</v>
      </c>
      <c r="I137" s="308" t="s">
        <v>684</v>
      </c>
      <c r="J137" s="306" t="s">
        <v>685</v>
      </c>
      <c r="K137" s="297"/>
      <c r="L137" s="297" t="s">
        <v>175</v>
      </c>
      <c r="M137" s="297"/>
      <c r="N137" s="396">
        <v>45505</v>
      </c>
      <c r="O137" s="390">
        <v>5000</v>
      </c>
      <c r="P137" s="604" t="s">
        <v>686</v>
      </c>
      <c r="Q137" s="550"/>
      <c r="R137" s="551"/>
      <c r="S137" s="274"/>
      <c r="T137" s="271"/>
      <c r="U137" s="275"/>
      <c r="V137" s="271"/>
      <c r="W137" s="271"/>
      <c r="X137" s="271"/>
      <c r="Y137" s="271"/>
      <c r="Z137" s="271"/>
    </row>
    <row r="138" spans="1:26" ht="22.5" customHeight="1">
      <c r="A138" s="308">
        <v>13</v>
      </c>
      <c r="B138" s="608" t="s">
        <v>264</v>
      </c>
      <c r="C138" s="550"/>
      <c r="D138" s="550"/>
      <c r="E138" s="551"/>
      <c r="F138" s="308">
        <v>1979</v>
      </c>
      <c r="G138" s="308"/>
      <c r="H138" s="308" t="s">
        <v>530</v>
      </c>
      <c r="I138" s="308" t="s">
        <v>684</v>
      </c>
      <c r="J138" s="308" t="s">
        <v>689</v>
      </c>
      <c r="K138" s="308"/>
      <c r="L138" s="308" t="s">
        <v>175</v>
      </c>
      <c r="M138" s="308"/>
      <c r="N138" s="337" t="s">
        <v>690</v>
      </c>
      <c r="O138" s="390">
        <v>1000</v>
      </c>
      <c r="P138" s="604" t="s">
        <v>586</v>
      </c>
      <c r="Q138" s="550"/>
      <c r="R138" s="551"/>
      <c r="S138" s="274"/>
      <c r="T138" s="271"/>
      <c r="U138" s="275"/>
      <c r="V138" s="271"/>
      <c r="W138" s="271"/>
      <c r="X138" s="271"/>
      <c r="Y138" s="271"/>
      <c r="Z138" s="271"/>
    </row>
    <row r="139" spans="1:26" ht="22.5" customHeight="1">
      <c r="A139" s="308">
        <v>14</v>
      </c>
      <c r="B139" s="608" t="s">
        <v>240</v>
      </c>
      <c r="C139" s="550"/>
      <c r="D139" s="550"/>
      <c r="E139" s="551"/>
      <c r="F139" s="308" t="s">
        <v>175</v>
      </c>
      <c r="G139" s="308"/>
      <c r="H139" s="308" t="s">
        <v>530</v>
      </c>
      <c r="I139" s="308" t="s">
        <v>691</v>
      </c>
      <c r="J139" s="308" t="s">
        <v>692</v>
      </c>
      <c r="K139" s="308"/>
      <c r="L139" s="308" t="s">
        <v>175</v>
      </c>
      <c r="M139" s="308" t="s">
        <v>175</v>
      </c>
      <c r="N139" s="308">
        <v>2024</v>
      </c>
      <c r="O139" s="400">
        <v>2500</v>
      </c>
      <c r="P139" s="604" t="s">
        <v>686</v>
      </c>
      <c r="Q139" s="550"/>
      <c r="R139" s="551"/>
      <c r="S139" s="274"/>
      <c r="T139" s="271"/>
      <c r="U139" s="275"/>
      <c r="V139" s="271"/>
      <c r="W139" s="271"/>
      <c r="X139" s="271"/>
      <c r="Y139" s="271"/>
      <c r="Z139" s="271"/>
    </row>
    <row r="140" spans="1:26" ht="22.5" customHeight="1">
      <c r="A140" s="308">
        <v>15</v>
      </c>
      <c r="B140" s="608" t="s">
        <v>243</v>
      </c>
      <c r="C140" s="550"/>
      <c r="D140" s="550"/>
      <c r="E140" s="551"/>
      <c r="F140" s="308" t="s">
        <v>175</v>
      </c>
      <c r="G140" s="308"/>
      <c r="H140" s="308" t="s">
        <v>530</v>
      </c>
      <c r="I140" s="308" t="s">
        <v>691</v>
      </c>
      <c r="J140" s="308" t="s">
        <v>693</v>
      </c>
      <c r="K140" s="308"/>
      <c r="L140" s="308" t="s">
        <v>175</v>
      </c>
      <c r="M140" s="308"/>
      <c r="N140" s="308">
        <v>2024</v>
      </c>
      <c r="O140" s="400">
        <v>2500</v>
      </c>
      <c r="P140" s="604" t="s">
        <v>686</v>
      </c>
      <c r="Q140" s="550"/>
      <c r="R140" s="551"/>
      <c r="S140" s="274"/>
      <c r="T140" s="271"/>
      <c r="U140" s="275"/>
      <c r="V140" s="271"/>
      <c r="W140" s="271"/>
      <c r="X140" s="271"/>
      <c r="Y140" s="271"/>
      <c r="Z140" s="271"/>
    </row>
    <row r="141" spans="1:26" ht="22.5" customHeight="1">
      <c r="A141" s="308">
        <v>16</v>
      </c>
      <c r="B141" s="619" t="s">
        <v>244</v>
      </c>
      <c r="C141" s="550"/>
      <c r="D141" s="550"/>
      <c r="E141" s="551"/>
      <c r="F141" s="308"/>
      <c r="G141" s="308" t="s">
        <v>175</v>
      </c>
      <c r="H141" s="308" t="s">
        <v>530</v>
      </c>
      <c r="I141" s="308" t="s">
        <v>691</v>
      </c>
      <c r="J141" s="308" t="s">
        <v>692</v>
      </c>
      <c r="K141" s="308"/>
      <c r="L141" s="308" t="s">
        <v>175</v>
      </c>
      <c r="M141" s="308" t="s">
        <v>175</v>
      </c>
      <c r="N141" s="308">
        <v>2024</v>
      </c>
      <c r="O141" s="400">
        <v>2500</v>
      </c>
      <c r="P141" s="604" t="s">
        <v>686</v>
      </c>
      <c r="Q141" s="550"/>
      <c r="R141" s="551"/>
      <c r="S141" s="274"/>
      <c r="T141" s="271"/>
      <c r="U141" s="275"/>
      <c r="V141" s="271"/>
      <c r="W141" s="271"/>
      <c r="X141" s="271"/>
      <c r="Y141" s="271"/>
      <c r="Z141" s="271"/>
    </row>
    <row r="142" spans="1:26" ht="22.5" customHeight="1">
      <c r="A142" s="308">
        <v>17</v>
      </c>
      <c r="B142" s="608" t="s">
        <v>242</v>
      </c>
      <c r="C142" s="550"/>
      <c r="D142" s="550"/>
      <c r="E142" s="551"/>
      <c r="F142" s="308"/>
      <c r="G142" s="308" t="s">
        <v>175</v>
      </c>
      <c r="H142" s="308" t="s">
        <v>530</v>
      </c>
      <c r="I142" s="308" t="s">
        <v>691</v>
      </c>
      <c r="J142" s="308" t="s">
        <v>692</v>
      </c>
      <c r="K142" s="308"/>
      <c r="L142" s="308" t="s">
        <v>175</v>
      </c>
      <c r="M142" s="308" t="s">
        <v>175</v>
      </c>
      <c r="N142" s="308">
        <v>2024</v>
      </c>
      <c r="O142" s="400">
        <v>2500</v>
      </c>
      <c r="P142" s="604" t="s">
        <v>686</v>
      </c>
      <c r="Q142" s="550"/>
      <c r="R142" s="551"/>
      <c r="S142" s="274"/>
      <c r="T142" s="271"/>
      <c r="U142" s="275"/>
      <c r="V142" s="271"/>
      <c r="W142" s="271"/>
      <c r="X142" s="271"/>
      <c r="Y142" s="271"/>
      <c r="Z142" s="271"/>
    </row>
    <row r="143" spans="1:26" ht="22.5" customHeight="1">
      <c r="A143" s="308">
        <v>18</v>
      </c>
      <c r="B143" s="608" t="s">
        <v>245</v>
      </c>
      <c r="C143" s="550"/>
      <c r="D143" s="550"/>
      <c r="E143" s="551"/>
      <c r="F143" s="308" t="s">
        <v>175</v>
      </c>
      <c r="G143" s="308"/>
      <c r="H143" s="308" t="s">
        <v>530</v>
      </c>
      <c r="I143" s="308" t="s">
        <v>691</v>
      </c>
      <c r="J143" s="308" t="s">
        <v>692</v>
      </c>
      <c r="K143" s="308"/>
      <c r="L143" s="308" t="s">
        <v>175</v>
      </c>
      <c r="M143" s="308" t="s">
        <v>175</v>
      </c>
      <c r="N143" s="308">
        <v>2024</v>
      </c>
      <c r="O143" s="400">
        <v>2500</v>
      </c>
      <c r="P143" s="604" t="s">
        <v>686</v>
      </c>
      <c r="Q143" s="550"/>
      <c r="R143" s="551"/>
      <c r="S143" s="274"/>
      <c r="T143" s="271"/>
      <c r="U143" s="275"/>
      <c r="V143" s="271"/>
      <c r="W143" s="271"/>
      <c r="X143" s="271"/>
      <c r="Y143" s="271"/>
      <c r="Z143" s="271"/>
    </row>
    <row r="144" spans="1:26" ht="22.5" customHeight="1">
      <c r="A144" s="308">
        <v>19</v>
      </c>
      <c r="B144" s="608" t="s">
        <v>246</v>
      </c>
      <c r="C144" s="550"/>
      <c r="D144" s="550"/>
      <c r="E144" s="551"/>
      <c r="F144" s="308" t="s">
        <v>175</v>
      </c>
      <c r="G144" s="308"/>
      <c r="H144" s="308" t="s">
        <v>530</v>
      </c>
      <c r="I144" s="308" t="s">
        <v>691</v>
      </c>
      <c r="J144" s="308" t="s">
        <v>692</v>
      </c>
      <c r="K144" s="308"/>
      <c r="L144" s="308" t="s">
        <v>175</v>
      </c>
      <c r="M144" s="308" t="s">
        <v>175</v>
      </c>
      <c r="N144" s="308">
        <v>2024</v>
      </c>
      <c r="O144" s="400">
        <v>2500</v>
      </c>
      <c r="P144" s="604" t="s">
        <v>686</v>
      </c>
      <c r="Q144" s="550"/>
      <c r="R144" s="551"/>
      <c r="S144" s="274"/>
      <c r="T144" s="271"/>
      <c r="U144" s="275"/>
      <c r="V144" s="271"/>
      <c r="W144" s="271"/>
      <c r="X144" s="271"/>
      <c r="Y144" s="271"/>
      <c r="Z144" s="271"/>
    </row>
    <row r="145" spans="1:26" ht="22.5" customHeight="1">
      <c r="A145" s="308">
        <v>20</v>
      </c>
      <c r="B145" s="608" t="s">
        <v>694</v>
      </c>
      <c r="C145" s="550"/>
      <c r="D145" s="550"/>
      <c r="E145" s="551"/>
      <c r="F145" s="308"/>
      <c r="G145" s="308" t="s">
        <v>175</v>
      </c>
      <c r="H145" s="308" t="s">
        <v>530</v>
      </c>
      <c r="I145" s="308" t="s">
        <v>691</v>
      </c>
      <c r="J145" s="308" t="s">
        <v>692</v>
      </c>
      <c r="K145" s="308"/>
      <c r="L145" s="308" t="s">
        <v>175</v>
      </c>
      <c r="M145" s="308" t="s">
        <v>175</v>
      </c>
      <c r="N145" s="308">
        <v>2024</v>
      </c>
      <c r="O145" s="400">
        <v>2500</v>
      </c>
      <c r="P145" s="604" t="s">
        <v>686</v>
      </c>
      <c r="Q145" s="550"/>
      <c r="R145" s="551"/>
      <c r="S145" s="274"/>
      <c r="T145" s="271"/>
      <c r="U145" s="275"/>
      <c r="V145" s="271"/>
      <c r="W145" s="271"/>
      <c r="X145" s="271"/>
      <c r="Y145" s="271"/>
      <c r="Z145" s="271"/>
    </row>
    <row r="146" spans="1:26" ht="22.5" customHeight="1">
      <c r="A146" s="308">
        <v>21</v>
      </c>
      <c r="B146" s="608" t="s">
        <v>578</v>
      </c>
      <c r="C146" s="550"/>
      <c r="D146" s="550"/>
      <c r="E146" s="551"/>
      <c r="F146" s="308"/>
      <c r="G146" s="308" t="s">
        <v>175</v>
      </c>
      <c r="H146" s="308" t="s">
        <v>530</v>
      </c>
      <c r="I146" s="308" t="s">
        <v>691</v>
      </c>
      <c r="J146" s="308" t="s">
        <v>692</v>
      </c>
      <c r="K146" s="308"/>
      <c r="L146" s="308" t="s">
        <v>175</v>
      </c>
      <c r="M146" s="308"/>
      <c r="N146" s="308">
        <v>2024</v>
      </c>
      <c r="O146" s="400">
        <v>1200</v>
      </c>
      <c r="P146" s="604" t="s">
        <v>686</v>
      </c>
      <c r="Q146" s="550"/>
      <c r="R146" s="551"/>
      <c r="S146" s="274"/>
      <c r="T146" s="271"/>
      <c r="U146" s="275"/>
      <c r="V146" s="271"/>
      <c r="W146" s="271"/>
      <c r="X146" s="271"/>
      <c r="Y146" s="271"/>
      <c r="Z146" s="271"/>
    </row>
    <row r="147" spans="1:26" ht="22.5" customHeight="1">
      <c r="A147" s="308">
        <v>22</v>
      </c>
      <c r="B147" s="608" t="s">
        <v>248</v>
      </c>
      <c r="C147" s="550"/>
      <c r="D147" s="550"/>
      <c r="E147" s="551"/>
      <c r="F147" s="308"/>
      <c r="G147" s="308" t="s">
        <v>175</v>
      </c>
      <c r="H147" s="308" t="s">
        <v>530</v>
      </c>
      <c r="I147" s="308" t="s">
        <v>691</v>
      </c>
      <c r="J147" s="308" t="s">
        <v>692</v>
      </c>
      <c r="K147" s="308"/>
      <c r="L147" s="308" t="s">
        <v>175</v>
      </c>
      <c r="M147" s="308"/>
      <c r="N147" s="308">
        <v>2024</v>
      </c>
      <c r="O147" s="400">
        <v>1200</v>
      </c>
      <c r="P147" s="604" t="s">
        <v>686</v>
      </c>
      <c r="Q147" s="550"/>
      <c r="R147" s="551"/>
      <c r="S147" s="274"/>
      <c r="T147" s="271"/>
      <c r="U147" s="275"/>
      <c r="V147" s="271"/>
      <c r="W147" s="271"/>
      <c r="X147" s="271"/>
      <c r="Y147" s="271"/>
      <c r="Z147" s="271"/>
    </row>
    <row r="148" spans="1:26" ht="22.5" customHeight="1">
      <c r="A148" s="308">
        <v>23</v>
      </c>
      <c r="B148" s="620" t="s">
        <v>247</v>
      </c>
      <c r="C148" s="550"/>
      <c r="D148" s="550"/>
      <c r="E148" s="551"/>
      <c r="F148" s="297"/>
      <c r="G148" s="297" t="s">
        <v>175</v>
      </c>
      <c r="H148" s="308" t="s">
        <v>530</v>
      </c>
      <c r="I148" s="308" t="s">
        <v>691</v>
      </c>
      <c r="J148" s="308" t="s">
        <v>692</v>
      </c>
      <c r="K148" s="308"/>
      <c r="L148" s="308" t="s">
        <v>175</v>
      </c>
      <c r="M148" s="308"/>
      <c r="N148" s="308">
        <v>2024</v>
      </c>
      <c r="O148" s="401">
        <v>1200</v>
      </c>
      <c r="P148" s="604" t="s">
        <v>686</v>
      </c>
      <c r="Q148" s="550"/>
      <c r="R148" s="551"/>
      <c r="S148" s="274"/>
      <c r="T148" s="271"/>
      <c r="U148" s="275"/>
      <c r="V148" s="271"/>
      <c r="W148" s="271"/>
      <c r="X148" s="271"/>
      <c r="Y148" s="271"/>
      <c r="Z148" s="271"/>
    </row>
    <row r="149" spans="1:26" ht="22.5" customHeight="1">
      <c r="A149" s="308">
        <v>24</v>
      </c>
      <c r="B149" s="608" t="s">
        <v>220</v>
      </c>
      <c r="C149" s="550"/>
      <c r="D149" s="550"/>
      <c r="E149" s="551"/>
      <c r="F149" s="297">
        <v>1984</v>
      </c>
      <c r="G149" s="297"/>
      <c r="H149" s="308" t="s">
        <v>530</v>
      </c>
      <c r="I149" s="308" t="s">
        <v>695</v>
      </c>
      <c r="J149" s="308" t="s">
        <v>685</v>
      </c>
      <c r="K149" s="308"/>
      <c r="L149" s="308" t="s">
        <v>14</v>
      </c>
      <c r="M149" s="308"/>
      <c r="N149" s="308">
        <v>2024</v>
      </c>
      <c r="O149" s="390">
        <v>4000</v>
      </c>
      <c r="P149" s="604" t="s">
        <v>686</v>
      </c>
      <c r="Q149" s="550"/>
      <c r="R149" s="551"/>
      <c r="S149" s="274"/>
      <c r="T149" s="271"/>
      <c r="U149" s="275"/>
      <c r="V149" s="271"/>
      <c r="W149" s="271"/>
      <c r="X149" s="271"/>
      <c r="Y149" s="271"/>
      <c r="Z149" s="271"/>
    </row>
    <row r="150" spans="1:26" ht="22.5" customHeight="1">
      <c r="A150" s="308">
        <v>25</v>
      </c>
      <c r="B150" s="608" t="s">
        <v>220</v>
      </c>
      <c r="C150" s="550"/>
      <c r="D150" s="550"/>
      <c r="E150" s="551"/>
      <c r="F150" s="297">
        <v>1984</v>
      </c>
      <c r="G150" s="297"/>
      <c r="H150" s="308" t="s">
        <v>530</v>
      </c>
      <c r="I150" s="308" t="s">
        <v>696</v>
      </c>
      <c r="J150" s="308" t="s">
        <v>685</v>
      </c>
      <c r="K150" s="308"/>
      <c r="L150" s="308" t="s">
        <v>14</v>
      </c>
      <c r="M150" s="308"/>
      <c r="N150" s="308">
        <v>2024</v>
      </c>
      <c r="O150" s="390">
        <v>5000</v>
      </c>
      <c r="P150" s="604" t="s">
        <v>697</v>
      </c>
      <c r="Q150" s="550"/>
      <c r="R150" s="551"/>
      <c r="S150" s="274"/>
      <c r="T150" s="271"/>
      <c r="U150" s="275"/>
      <c r="V150" s="271"/>
      <c r="W150" s="271"/>
      <c r="X150" s="271"/>
      <c r="Y150" s="271"/>
      <c r="Z150" s="271"/>
    </row>
    <row r="151" spans="1:26" ht="22.5" customHeight="1">
      <c r="A151" s="308">
        <v>26</v>
      </c>
      <c r="B151" s="608" t="s">
        <v>210</v>
      </c>
      <c r="C151" s="550"/>
      <c r="D151" s="550"/>
      <c r="E151" s="551"/>
      <c r="F151" s="297"/>
      <c r="G151" s="297">
        <v>1977</v>
      </c>
      <c r="H151" s="308" t="s">
        <v>530</v>
      </c>
      <c r="I151" s="308" t="s">
        <v>695</v>
      </c>
      <c r="J151" s="308" t="s">
        <v>685</v>
      </c>
      <c r="K151" s="308"/>
      <c r="L151" s="308" t="s">
        <v>14</v>
      </c>
      <c r="M151" s="308"/>
      <c r="N151" s="308">
        <v>2024</v>
      </c>
      <c r="O151" s="390">
        <v>4000</v>
      </c>
      <c r="P151" s="604" t="s">
        <v>686</v>
      </c>
      <c r="Q151" s="550"/>
      <c r="R151" s="551"/>
      <c r="S151" s="274"/>
      <c r="T151" s="271"/>
      <c r="U151" s="275"/>
      <c r="V151" s="271"/>
      <c r="W151" s="271"/>
      <c r="X151" s="271"/>
      <c r="Y151" s="271"/>
      <c r="Z151" s="271"/>
    </row>
    <row r="152" spans="1:26" ht="22.5" customHeight="1">
      <c r="A152" s="308">
        <v>27</v>
      </c>
      <c r="B152" s="608" t="s">
        <v>210</v>
      </c>
      <c r="C152" s="550"/>
      <c r="D152" s="550"/>
      <c r="E152" s="551"/>
      <c r="F152" s="297"/>
      <c r="G152" s="297">
        <v>1977</v>
      </c>
      <c r="H152" s="308" t="s">
        <v>530</v>
      </c>
      <c r="I152" s="308" t="s">
        <v>698</v>
      </c>
      <c r="J152" s="308" t="s">
        <v>685</v>
      </c>
      <c r="K152" s="308"/>
      <c r="L152" s="308" t="s">
        <v>14</v>
      </c>
      <c r="M152" s="308"/>
      <c r="N152" s="308">
        <v>2024</v>
      </c>
      <c r="O152" s="390">
        <v>1200</v>
      </c>
      <c r="P152" s="604" t="s">
        <v>686</v>
      </c>
      <c r="Q152" s="550"/>
      <c r="R152" s="551"/>
      <c r="S152" s="274"/>
      <c r="T152" s="271"/>
      <c r="U152" s="275"/>
      <c r="V152" s="271"/>
      <c r="W152" s="271"/>
      <c r="X152" s="271"/>
      <c r="Y152" s="271"/>
      <c r="Z152" s="271"/>
    </row>
    <row r="153" spans="1:26" ht="22.5" customHeight="1">
      <c r="A153" s="308">
        <v>28</v>
      </c>
      <c r="B153" s="608" t="s">
        <v>225</v>
      </c>
      <c r="C153" s="550"/>
      <c r="D153" s="550"/>
      <c r="E153" s="551"/>
      <c r="F153" s="297"/>
      <c r="G153" s="297">
        <v>1974</v>
      </c>
      <c r="H153" s="308" t="s">
        <v>530</v>
      </c>
      <c r="I153" s="308" t="s">
        <v>695</v>
      </c>
      <c r="J153" s="308" t="s">
        <v>685</v>
      </c>
      <c r="K153" s="308"/>
      <c r="L153" s="308" t="s">
        <v>14</v>
      </c>
      <c r="M153" s="308"/>
      <c r="N153" s="308">
        <v>2024</v>
      </c>
      <c r="O153" s="390">
        <v>4000</v>
      </c>
      <c r="P153" s="604" t="s">
        <v>686</v>
      </c>
      <c r="Q153" s="550"/>
      <c r="R153" s="551"/>
      <c r="S153" s="274"/>
      <c r="T153" s="271"/>
      <c r="U153" s="275"/>
      <c r="V153" s="271"/>
      <c r="W153" s="271"/>
      <c r="X153" s="271"/>
      <c r="Y153" s="271"/>
      <c r="Z153" s="271"/>
    </row>
    <row r="154" spans="1:26" ht="22.5" customHeight="1">
      <c r="A154" s="308">
        <v>29</v>
      </c>
      <c r="B154" s="608" t="s">
        <v>225</v>
      </c>
      <c r="C154" s="550"/>
      <c r="D154" s="550"/>
      <c r="E154" s="551"/>
      <c r="F154" s="297"/>
      <c r="G154" s="297">
        <v>1974</v>
      </c>
      <c r="H154" s="308" t="s">
        <v>530</v>
      </c>
      <c r="I154" s="308" t="s">
        <v>696</v>
      </c>
      <c r="J154" s="308" t="s">
        <v>685</v>
      </c>
      <c r="K154" s="308"/>
      <c r="L154" s="308" t="s">
        <v>14</v>
      </c>
      <c r="M154" s="308"/>
      <c r="N154" s="308">
        <v>2024</v>
      </c>
      <c r="O154" s="390">
        <v>4000</v>
      </c>
      <c r="P154" s="604" t="s">
        <v>686</v>
      </c>
      <c r="Q154" s="550"/>
      <c r="R154" s="551"/>
      <c r="S154" s="274"/>
      <c r="T154" s="271"/>
      <c r="U154" s="275"/>
      <c r="V154" s="271"/>
      <c r="W154" s="271"/>
      <c r="X154" s="271"/>
      <c r="Y154" s="271"/>
      <c r="Z154" s="271"/>
    </row>
    <row r="155" spans="1:26" ht="22.5" customHeight="1">
      <c r="A155" s="308">
        <v>30</v>
      </c>
      <c r="B155" s="608" t="s">
        <v>233</v>
      </c>
      <c r="C155" s="550"/>
      <c r="D155" s="550"/>
      <c r="E155" s="551"/>
      <c r="F155" s="297">
        <v>1978</v>
      </c>
      <c r="G155" s="297"/>
      <c r="H155" s="308" t="s">
        <v>530</v>
      </c>
      <c r="I155" s="308" t="s">
        <v>695</v>
      </c>
      <c r="J155" s="308" t="s">
        <v>685</v>
      </c>
      <c r="K155" s="308"/>
      <c r="L155" s="308" t="s">
        <v>14</v>
      </c>
      <c r="M155" s="308"/>
      <c r="N155" s="308">
        <v>2024</v>
      </c>
      <c r="O155" s="390">
        <v>4000</v>
      </c>
      <c r="P155" s="604" t="s">
        <v>686</v>
      </c>
      <c r="Q155" s="550"/>
      <c r="R155" s="551"/>
      <c r="S155" s="274"/>
      <c r="T155" s="271"/>
      <c r="U155" s="275"/>
      <c r="V155" s="271"/>
      <c r="W155" s="271"/>
      <c r="X155" s="271"/>
      <c r="Y155" s="271"/>
      <c r="Z155" s="271"/>
    </row>
    <row r="156" spans="1:26" ht="22.5" customHeight="1">
      <c r="A156" s="308">
        <v>31</v>
      </c>
      <c r="B156" s="608" t="s">
        <v>233</v>
      </c>
      <c r="C156" s="550"/>
      <c r="D156" s="550"/>
      <c r="E156" s="551"/>
      <c r="F156" s="297">
        <v>1978</v>
      </c>
      <c r="G156" s="297"/>
      <c r="H156" s="308" t="s">
        <v>530</v>
      </c>
      <c r="I156" s="308" t="s">
        <v>696</v>
      </c>
      <c r="J156" s="308" t="s">
        <v>685</v>
      </c>
      <c r="K156" s="308"/>
      <c r="L156" s="308" t="s">
        <v>14</v>
      </c>
      <c r="M156" s="308"/>
      <c r="N156" s="308">
        <v>2024</v>
      </c>
      <c r="O156" s="390">
        <v>5000</v>
      </c>
      <c r="P156" s="604" t="s">
        <v>697</v>
      </c>
      <c r="Q156" s="550"/>
      <c r="R156" s="551"/>
      <c r="S156" s="274"/>
      <c r="T156" s="271"/>
      <c r="U156" s="275"/>
      <c r="V156" s="271"/>
      <c r="W156" s="271"/>
      <c r="X156" s="271"/>
      <c r="Y156" s="271"/>
      <c r="Z156" s="271"/>
    </row>
    <row r="157" spans="1:26" ht="22.5" customHeight="1">
      <c r="A157" s="308">
        <v>32</v>
      </c>
      <c r="B157" s="608" t="s">
        <v>234</v>
      </c>
      <c r="C157" s="550"/>
      <c r="D157" s="550"/>
      <c r="E157" s="551"/>
      <c r="F157" s="297"/>
      <c r="G157" s="297">
        <v>1975</v>
      </c>
      <c r="H157" s="308" t="s">
        <v>530</v>
      </c>
      <c r="I157" s="308" t="s">
        <v>695</v>
      </c>
      <c r="J157" s="308" t="s">
        <v>685</v>
      </c>
      <c r="K157" s="308"/>
      <c r="L157" s="308" t="s">
        <v>14</v>
      </c>
      <c r="M157" s="308"/>
      <c r="N157" s="308">
        <v>2024</v>
      </c>
      <c r="O157" s="390">
        <v>4000</v>
      </c>
      <c r="P157" s="604" t="s">
        <v>686</v>
      </c>
      <c r="Q157" s="550"/>
      <c r="R157" s="551"/>
      <c r="S157" s="274"/>
      <c r="T157" s="271"/>
      <c r="U157" s="275"/>
      <c r="V157" s="271"/>
      <c r="W157" s="271"/>
      <c r="X157" s="271"/>
      <c r="Y157" s="271"/>
      <c r="Z157" s="271"/>
    </row>
    <row r="158" spans="1:26" ht="22.5" customHeight="1">
      <c r="A158" s="308">
        <v>33</v>
      </c>
      <c r="B158" s="608" t="s">
        <v>234</v>
      </c>
      <c r="C158" s="550"/>
      <c r="D158" s="550"/>
      <c r="E158" s="551"/>
      <c r="F158" s="297"/>
      <c r="G158" s="297">
        <v>1975</v>
      </c>
      <c r="H158" s="308" t="s">
        <v>530</v>
      </c>
      <c r="I158" s="308" t="s">
        <v>699</v>
      </c>
      <c r="J158" s="308" t="s">
        <v>685</v>
      </c>
      <c r="K158" s="308"/>
      <c r="L158" s="308" t="s">
        <v>14</v>
      </c>
      <c r="M158" s="308"/>
      <c r="N158" s="308">
        <v>2024</v>
      </c>
      <c r="O158" s="390">
        <v>1200</v>
      </c>
      <c r="P158" s="604" t="s">
        <v>686</v>
      </c>
      <c r="Q158" s="550"/>
      <c r="R158" s="551"/>
      <c r="S158" s="274"/>
      <c r="T158" s="271"/>
      <c r="U158" s="275"/>
      <c r="V158" s="271"/>
      <c r="W158" s="271"/>
      <c r="X158" s="271"/>
      <c r="Y158" s="271"/>
      <c r="Z158" s="271"/>
    </row>
    <row r="159" spans="1:26" ht="22.5" customHeight="1">
      <c r="A159" s="308">
        <v>34</v>
      </c>
      <c r="B159" s="608" t="s">
        <v>216</v>
      </c>
      <c r="C159" s="550"/>
      <c r="D159" s="550"/>
      <c r="E159" s="551"/>
      <c r="F159" s="297"/>
      <c r="G159" s="297">
        <v>1975</v>
      </c>
      <c r="H159" s="308" t="s">
        <v>530</v>
      </c>
      <c r="I159" s="308" t="s">
        <v>695</v>
      </c>
      <c r="J159" s="308" t="s">
        <v>685</v>
      </c>
      <c r="K159" s="308"/>
      <c r="L159" s="308" t="s">
        <v>14</v>
      </c>
      <c r="M159" s="308"/>
      <c r="N159" s="308">
        <v>2024</v>
      </c>
      <c r="O159" s="390">
        <v>4000</v>
      </c>
      <c r="P159" s="604" t="s">
        <v>686</v>
      </c>
      <c r="Q159" s="550"/>
      <c r="R159" s="551"/>
      <c r="S159" s="274"/>
      <c r="T159" s="271"/>
      <c r="U159" s="275"/>
      <c r="V159" s="271"/>
      <c r="W159" s="271"/>
      <c r="X159" s="271"/>
      <c r="Y159" s="271"/>
      <c r="Z159" s="271"/>
    </row>
    <row r="160" spans="1:26" ht="22.5" customHeight="1">
      <c r="A160" s="308">
        <v>35</v>
      </c>
      <c r="B160" s="608" t="s">
        <v>216</v>
      </c>
      <c r="C160" s="550"/>
      <c r="D160" s="550"/>
      <c r="E160" s="551"/>
      <c r="F160" s="297"/>
      <c r="G160" s="297">
        <v>1975</v>
      </c>
      <c r="H160" s="308" t="s">
        <v>530</v>
      </c>
      <c r="I160" s="308" t="s">
        <v>700</v>
      </c>
      <c r="J160" s="308" t="s">
        <v>685</v>
      </c>
      <c r="K160" s="308"/>
      <c r="L160" s="308" t="s">
        <v>14</v>
      </c>
      <c r="M160" s="308"/>
      <c r="N160" s="308">
        <v>2024</v>
      </c>
      <c r="O160" s="390">
        <v>4000</v>
      </c>
      <c r="P160" s="604" t="s">
        <v>686</v>
      </c>
      <c r="Q160" s="550"/>
      <c r="R160" s="551"/>
      <c r="S160" s="274"/>
      <c r="T160" s="271"/>
      <c r="U160" s="275"/>
      <c r="V160" s="271"/>
      <c r="W160" s="271"/>
      <c r="X160" s="271"/>
      <c r="Y160" s="271"/>
      <c r="Z160" s="271"/>
    </row>
    <row r="161" spans="1:26" ht="22.5" customHeight="1">
      <c r="A161" s="308">
        <v>36</v>
      </c>
      <c r="B161" s="608" t="s">
        <v>232</v>
      </c>
      <c r="C161" s="550"/>
      <c r="D161" s="550"/>
      <c r="E161" s="551"/>
      <c r="F161" s="297"/>
      <c r="G161" s="297">
        <v>1974</v>
      </c>
      <c r="H161" s="308" t="s">
        <v>530</v>
      </c>
      <c r="I161" s="308" t="s">
        <v>695</v>
      </c>
      <c r="J161" s="308" t="s">
        <v>685</v>
      </c>
      <c r="K161" s="308"/>
      <c r="L161" s="308" t="s">
        <v>14</v>
      </c>
      <c r="M161" s="308"/>
      <c r="N161" s="308">
        <v>2024</v>
      </c>
      <c r="O161" s="390">
        <v>4000</v>
      </c>
      <c r="P161" s="604" t="s">
        <v>686</v>
      </c>
      <c r="Q161" s="550"/>
      <c r="R161" s="551"/>
      <c r="S161" s="274"/>
      <c r="T161" s="271"/>
      <c r="U161" s="275"/>
      <c r="V161" s="271"/>
      <c r="W161" s="271"/>
      <c r="X161" s="271"/>
      <c r="Y161" s="271"/>
      <c r="Z161" s="271"/>
    </row>
    <row r="162" spans="1:26" ht="22.5" customHeight="1">
      <c r="A162" s="308">
        <v>37</v>
      </c>
      <c r="B162" s="608" t="s">
        <v>232</v>
      </c>
      <c r="C162" s="550"/>
      <c r="D162" s="550"/>
      <c r="E162" s="551"/>
      <c r="F162" s="297"/>
      <c r="G162" s="297">
        <v>1974</v>
      </c>
      <c r="H162" s="308" t="s">
        <v>530</v>
      </c>
      <c r="I162" s="308" t="s">
        <v>696</v>
      </c>
      <c r="J162" s="308" t="s">
        <v>685</v>
      </c>
      <c r="K162" s="308"/>
      <c r="L162" s="308" t="s">
        <v>14</v>
      </c>
      <c r="M162" s="308"/>
      <c r="N162" s="308">
        <v>2024</v>
      </c>
      <c r="O162" s="390">
        <v>4000</v>
      </c>
      <c r="P162" s="604" t="s">
        <v>686</v>
      </c>
      <c r="Q162" s="550"/>
      <c r="R162" s="551"/>
      <c r="S162" s="274"/>
      <c r="T162" s="271"/>
      <c r="U162" s="275"/>
      <c r="V162" s="271"/>
      <c r="W162" s="271"/>
      <c r="X162" s="271"/>
      <c r="Y162" s="271"/>
      <c r="Z162" s="271"/>
    </row>
    <row r="163" spans="1:26" ht="22.5" customHeight="1">
      <c r="A163" s="308">
        <v>38</v>
      </c>
      <c r="B163" s="608" t="s">
        <v>236</v>
      </c>
      <c r="C163" s="550"/>
      <c r="D163" s="550"/>
      <c r="E163" s="551"/>
      <c r="F163" s="297"/>
      <c r="G163" s="297">
        <v>1981</v>
      </c>
      <c r="H163" s="308" t="s">
        <v>530</v>
      </c>
      <c r="I163" s="308" t="s">
        <v>695</v>
      </c>
      <c r="J163" s="308" t="s">
        <v>685</v>
      </c>
      <c r="K163" s="308"/>
      <c r="L163" s="308" t="s">
        <v>14</v>
      </c>
      <c r="M163" s="308"/>
      <c r="N163" s="308">
        <v>2024</v>
      </c>
      <c r="O163" s="390">
        <v>4000</v>
      </c>
      <c r="P163" s="604" t="s">
        <v>686</v>
      </c>
      <c r="Q163" s="550"/>
      <c r="R163" s="551"/>
      <c r="S163" s="274"/>
      <c r="T163" s="271"/>
      <c r="U163" s="275"/>
      <c r="V163" s="271"/>
      <c r="W163" s="271"/>
      <c r="X163" s="271"/>
      <c r="Y163" s="271"/>
      <c r="Z163" s="271"/>
    </row>
    <row r="164" spans="1:26" ht="22.5" customHeight="1">
      <c r="A164" s="308">
        <v>39</v>
      </c>
      <c r="B164" s="608" t="s">
        <v>236</v>
      </c>
      <c r="C164" s="550"/>
      <c r="D164" s="550"/>
      <c r="E164" s="551"/>
      <c r="F164" s="297"/>
      <c r="G164" s="297">
        <v>1981</v>
      </c>
      <c r="H164" s="308" t="s">
        <v>530</v>
      </c>
      <c r="I164" s="308" t="s">
        <v>696</v>
      </c>
      <c r="J164" s="308" t="s">
        <v>685</v>
      </c>
      <c r="K164" s="308"/>
      <c r="L164" s="308" t="s">
        <v>14</v>
      </c>
      <c r="M164" s="308"/>
      <c r="N164" s="308">
        <v>2024</v>
      </c>
      <c r="O164" s="390">
        <v>5000</v>
      </c>
      <c r="P164" s="604" t="s">
        <v>697</v>
      </c>
      <c r="Q164" s="550"/>
      <c r="R164" s="551"/>
      <c r="S164" s="274"/>
      <c r="T164" s="271"/>
      <c r="U164" s="275"/>
      <c r="V164" s="271"/>
      <c r="W164" s="271"/>
      <c r="X164" s="271"/>
      <c r="Y164" s="271"/>
      <c r="Z164" s="271"/>
    </row>
    <row r="165" spans="1:26" ht="22.5" customHeight="1">
      <c r="A165" s="308">
        <v>40</v>
      </c>
      <c r="B165" s="608" t="s">
        <v>224</v>
      </c>
      <c r="C165" s="550"/>
      <c r="D165" s="550"/>
      <c r="E165" s="551"/>
      <c r="F165" s="297"/>
      <c r="G165" s="297">
        <v>1975</v>
      </c>
      <c r="H165" s="308" t="s">
        <v>530</v>
      </c>
      <c r="I165" s="308" t="s">
        <v>701</v>
      </c>
      <c r="J165" s="308" t="s">
        <v>685</v>
      </c>
      <c r="K165" s="308"/>
      <c r="L165" s="308" t="s">
        <v>14</v>
      </c>
      <c r="M165" s="308"/>
      <c r="N165" s="308">
        <v>2024</v>
      </c>
      <c r="O165" s="390">
        <v>4000</v>
      </c>
      <c r="P165" s="604" t="s">
        <v>686</v>
      </c>
      <c r="Q165" s="550"/>
      <c r="R165" s="551"/>
      <c r="S165" s="274"/>
      <c r="T165" s="271"/>
      <c r="U165" s="275"/>
      <c r="V165" s="271"/>
      <c r="W165" s="271"/>
      <c r="X165" s="271"/>
      <c r="Y165" s="271"/>
      <c r="Z165" s="271"/>
    </row>
    <row r="166" spans="1:26" ht="22.5" customHeight="1">
      <c r="A166" s="308">
        <v>41</v>
      </c>
      <c r="B166" s="608" t="s">
        <v>224</v>
      </c>
      <c r="C166" s="550"/>
      <c r="D166" s="550"/>
      <c r="E166" s="551"/>
      <c r="F166" s="297"/>
      <c r="G166" s="297">
        <v>1975</v>
      </c>
      <c r="H166" s="308" t="s">
        <v>530</v>
      </c>
      <c r="I166" s="308" t="s">
        <v>700</v>
      </c>
      <c r="J166" s="308" t="s">
        <v>685</v>
      </c>
      <c r="K166" s="308"/>
      <c r="L166" s="308" t="s">
        <v>14</v>
      </c>
      <c r="M166" s="308"/>
      <c r="N166" s="308">
        <v>2024</v>
      </c>
      <c r="O166" s="390">
        <v>4000</v>
      </c>
      <c r="P166" s="604" t="s">
        <v>686</v>
      </c>
      <c r="Q166" s="550"/>
      <c r="R166" s="551"/>
      <c r="S166" s="274"/>
      <c r="T166" s="271"/>
      <c r="U166" s="275"/>
      <c r="V166" s="271"/>
      <c r="W166" s="271"/>
      <c r="X166" s="271"/>
      <c r="Y166" s="271"/>
      <c r="Z166" s="271"/>
    </row>
    <row r="167" spans="1:26" ht="22.5" customHeight="1">
      <c r="A167" s="308">
        <v>42</v>
      </c>
      <c r="B167" s="608" t="s">
        <v>223</v>
      </c>
      <c r="C167" s="550"/>
      <c r="D167" s="550"/>
      <c r="E167" s="551"/>
      <c r="F167" s="297"/>
      <c r="G167" s="297">
        <v>1976</v>
      </c>
      <c r="H167" s="308" t="s">
        <v>530</v>
      </c>
      <c r="I167" s="308" t="s">
        <v>700</v>
      </c>
      <c r="J167" s="308" t="s">
        <v>685</v>
      </c>
      <c r="K167" s="308"/>
      <c r="L167" s="308" t="s">
        <v>14</v>
      </c>
      <c r="M167" s="308"/>
      <c r="N167" s="308">
        <v>2024</v>
      </c>
      <c r="O167" s="390">
        <v>4000</v>
      </c>
      <c r="P167" s="604" t="s">
        <v>686</v>
      </c>
      <c r="Q167" s="550"/>
      <c r="R167" s="551"/>
      <c r="S167" s="274"/>
      <c r="T167" s="271"/>
      <c r="U167" s="275"/>
      <c r="V167" s="271"/>
      <c r="W167" s="271"/>
      <c r="X167" s="271"/>
      <c r="Y167" s="271"/>
      <c r="Z167" s="271"/>
    </row>
    <row r="168" spans="1:26" ht="22.5" customHeight="1">
      <c r="A168" s="308">
        <v>43</v>
      </c>
      <c r="B168" s="608" t="s">
        <v>223</v>
      </c>
      <c r="C168" s="550"/>
      <c r="D168" s="550"/>
      <c r="E168" s="551"/>
      <c r="F168" s="297"/>
      <c r="G168" s="297">
        <v>1976</v>
      </c>
      <c r="H168" s="308" t="s">
        <v>530</v>
      </c>
      <c r="I168" s="308" t="s">
        <v>695</v>
      </c>
      <c r="J168" s="308" t="s">
        <v>685</v>
      </c>
      <c r="K168" s="308"/>
      <c r="L168" s="308" t="s">
        <v>14</v>
      </c>
      <c r="M168" s="308"/>
      <c r="N168" s="308">
        <v>2024</v>
      </c>
      <c r="O168" s="390">
        <v>4000</v>
      </c>
      <c r="P168" s="604" t="s">
        <v>686</v>
      </c>
      <c r="Q168" s="550"/>
      <c r="R168" s="551"/>
      <c r="S168" s="274"/>
      <c r="T168" s="271"/>
      <c r="U168" s="275"/>
      <c r="V168" s="271"/>
      <c r="W168" s="271"/>
      <c r="X168" s="271"/>
      <c r="Y168" s="271"/>
      <c r="Z168" s="271"/>
    </row>
    <row r="169" spans="1:26" ht="22.5" customHeight="1">
      <c r="A169" s="308">
        <v>44</v>
      </c>
      <c r="B169" s="608" t="s">
        <v>229</v>
      </c>
      <c r="C169" s="550"/>
      <c r="D169" s="550"/>
      <c r="E169" s="551"/>
      <c r="F169" s="297">
        <v>1957</v>
      </c>
      <c r="G169" s="297"/>
      <c r="H169" s="308" t="s">
        <v>530</v>
      </c>
      <c r="I169" s="308" t="s">
        <v>702</v>
      </c>
      <c r="J169" s="308" t="s">
        <v>685</v>
      </c>
      <c r="K169" s="308"/>
      <c r="L169" s="308" t="s">
        <v>14</v>
      </c>
      <c r="M169" s="308"/>
      <c r="N169" s="308">
        <v>2024</v>
      </c>
      <c r="O169" s="390">
        <v>4000</v>
      </c>
      <c r="P169" s="604" t="s">
        <v>686</v>
      </c>
      <c r="Q169" s="550"/>
      <c r="R169" s="551"/>
      <c r="S169" s="274"/>
      <c r="T169" s="271"/>
      <c r="U169" s="275"/>
      <c r="V169" s="271"/>
      <c r="W169" s="271"/>
      <c r="X169" s="271"/>
      <c r="Y169" s="271"/>
      <c r="Z169" s="271"/>
    </row>
    <row r="170" spans="1:26" ht="22.5" customHeight="1">
      <c r="A170" s="308">
        <v>45</v>
      </c>
      <c r="B170" s="608" t="s">
        <v>227</v>
      </c>
      <c r="C170" s="550"/>
      <c r="D170" s="550"/>
      <c r="E170" s="551"/>
      <c r="F170" s="297">
        <v>1978</v>
      </c>
      <c r="G170" s="297"/>
      <c r="H170" s="308" t="s">
        <v>530</v>
      </c>
      <c r="I170" s="308" t="s">
        <v>695</v>
      </c>
      <c r="J170" s="308" t="s">
        <v>685</v>
      </c>
      <c r="K170" s="308"/>
      <c r="L170" s="308" t="s">
        <v>14</v>
      </c>
      <c r="M170" s="308"/>
      <c r="N170" s="308">
        <v>2024</v>
      </c>
      <c r="O170" s="390">
        <v>4000</v>
      </c>
      <c r="P170" s="604" t="s">
        <v>686</v>
      </c>
      <c r="Q170" s="550"/>
      <c r="R170" s="551"/>
      <c r="S170" s="274"/>
      <c r="T170" s="271"/>
      <c r="U170" s="275"/>
      <c r="V170" s="271"/>
      <c r="W170" s="271"/>
      <c r="X170" s="271"/>
      <c r="Y170" s="271"/>
      <c r="Z170" s="271"/>
    </row>
    <row r="171" spans="1:26" ht="22.5" customHeight="1">
      <c r="A171" s="308">
        <v>46</v>
      </c>
      <c r="B171" s="608" t="s">
        <v>305</v>
      </c>
      <c r="C171" s="550"/>
      <c r="D171" s="550"/>
      <c r="E171" s="551"/>
      <c r="F171" s="308"/>
      <c r="G171" s="308" t="s">
        <v>175</v>
      </c>
      <c r="H171" s="308" t="s">
        <v>530</v>
      </c>
      <c r="I171" s="308" t="s">
        <v>703</v>
      </c>
      <c r="J171" s="308">
        <v>3</v>
      </c>
      <c r="K171" s="308" t="s">
        <v>704</v>
      </c>
      <c r="L171" s="308" t="s">
        <v>175</v>
      </c>
      <c r="M171" s="308"/>
      <c r="N171" s="308" t="s">
        <v>705</v>
      </c>
      <c r="O171" s="390">
        <v>5000</v>
      </c>
      <c r="P171" s="604" t="s">
        <v>331</v>
      </c>
      <c r="Q171" s="550"/>
      <c r="R171" s="551"/>
      <c r="S171" s="274"/>
      <c r="T171" s="271"/>
      <c r="U171" s="275"/>
      <c r="V171" s="271"/>
      <c r="W171" s="271"/>
      <c r="X171" s="271"/>
      <c r="Y171" s="271"/>
      <c r="Z171" s="271"/>
    </row>
    <row r="172" spans="1:26" ht="22.5" customHeight="1">
      <c r="A172" s="308">
        <v>47</v>
      </c>
      <c r="B172" s="608" t="s">
        <v>302</v>
      </c>
      <c r="C172" s="550"/>
      <c r="D172" s="550"/>
      <c r="E172" s="551"/>
      <c r="F172" s="308"/>
      <c r="G172" s="308" t="s">
        <v>175</v>
      </c>
      <c r="H172" s="308" t="s">
        <v>530</v>
      </c>
      <c r="I172" s="308" t="s">
        <v>703</v>
      </c>
      <c r="J172" s="308">
        <v>3</v>
      </c>
      <c r="K172" s="308" t="s">
        <v>704</v>
      </c>
      <c r="L172" s="308" t="s">
        <v>175</v>
      </c>
      <c r="M172" s="308"/>
      <c r="N172" s="308" t="s">
        <v>705</v>
      </c>
      <c r="O172" s="390">
        <v>5000</v>
      </c>
      <c r="P172" s="604" t="s">
        <v>331</v>
      </c>
      <c r="Q172" s="550"/>
      <c r="R172" s="551"/>
      <c r="S172" s="274"/>
      <c r="T172" s="271"/>
      <c r="U172" s="275"/>
      <c r="V172" s="271"/>
      <c r="W172" s="271"/>
      <c r="X172" s="271"/>
      <c r="Y172" s="271"/>
      <c r="Z172" s="271"/>
    </row>
    <row r="173" spans="1:26" ht="22.5" customHeight="1">
      <c r="A173" s="308">
        <v>48</v>
      </c>
      <c r="B173" s="608" t="s">
        <v>300</v>
      </c>
      <c r="C173" s="550"/>
      <c r="D173" s="550"/>
      <c r="E173" s="551"/>
      <c r="F173" s="308"/>
      <c r="G173" s="308" t="s">
        <v>175</v>
      </c>
      <c r="H173" s="308" t="s">
        <v>530</v>
      </c>
      <c r="I173" s="308" t="s">
        <v>703</v>
      </c>
      <c r="J173" s="308">
        <v>3</v>
      </c>
      <c r="K173" s="308" t="s">
        <v>704</v>
      </c>
      <c r="L173" s="308" t="s">
        <v>175</v>
      </c>
      <c r="M173" s="308"/>
      <c r="N173" s="308" t="s">
        <v>705</v>
      </c>
      <c r="O173" s="390">
        <v>5000</v>
      </c>
      <c r="P173" s="604" t="s">
        <v>331</v>
      </c>
      <c r="Q173" s="550"/>
      <c r="R173" s="551"/>
      <c r="S173" s="274"/>
      <c r="T173" s="271"/>
      <c r="U173" s="275"/>
      <c r="V173" s="271"/>
      <c r="W173" s="271"/>
      <c r="X173" s="271"/>
      <c r="Y173" s="271"/>
      <c r="Z173" s="271"/>
    </row>
    <row r="174" spans="1:26" ht="22.5" customHeight="1">
      <c r="A174" s="308">
        <v>49</v>
      </c>
      <c r="B174" s="608" t="s">
        <v>298</v>
      </c>
      <c r="C174" s="550"/>
      <c r="D174" s="550"/>
      <c r="E174" s="551"/>
      <c r="F174" s="359"/>
      <c r="G174" s="308" t="s">
        <v>175</v>
      </c>
      <c r="H174" s="308" t="s">
        <v>530</v>
      </c>
      <c r="I174" s="308" t="s">
        <v>703</v>
      </c>
      <c r="J174" s="308">
        <v>3</v>
      </c>
      <c r="K174" s="308" t="s">
        <v>704</v>
      </c>
      <c r="L174" s="308" t="s">
        <v>175</v>
      </c>
      <c r="M174" s="308"/>
      <c r="N174" s="308" t="s">
        <v>705</v>
      </c>
      <c r="O174" s="390">
        <v>5000</v>
      </c>
      <c r="P174" s="604" t="s">
        <v>331</v>
      </c>
      <c r="Q174" s="550"/>
      <c r="R174" s="551"/>
      <c r="S174" s="274"/>
      <c r="T174" s="271"/>
      <c r="U174" s="275"/>
      <c r="V174" s="271"/>
      <c r="W174" s="271"/>
      <c r="X174" s="271"/>
      <c r="Y174" s="271"/>
      <c r="Z174" s="271"/>
    </row>
    <row r="175" spans="1:26" ht="22.5" customHeight="1">
      <c r="A175" s="308">
        <v>50</v>
      </c>
      <c r="B175" s="608" t="s">
        <v>303</v>
      </c>
      <c r="C175" s="550"/>
      <c r="D175" s="550"/>
      <c r="E175" s="551"/>
      <c r="F175" s="359"/>
      <c r="G175" s="308" t="s">
        <v>175</v>
      </c>
      <c r="H175" s="308" t="s">
        <v>530</v>
      </c>
      <c r="I175" s="308" t="s">
        <v>703</v>
      </c>
      <c r="J175" s="308">
        <v>2</v>
      </c>
      <c r="K175" s="308" t="s">
        <v>704</v>
      </c>
      <c r="L175" s="308" t="s">
        <v>175</v>
      </c>
      <c r="M175" s="308"/>
      <c r="N175" s="308" t="s">
        <v>685</v>
      </c>
      <c r="O175" s="390">
        <v>5000</v>
      </c>
      <c r="P175" s="604" t="s">
        <v>331</v>
      </c>
      <c r="Q175" s="550"/>
      <c r="R175" s="551"/>
      <c r="S175" s="274"/>
      <c r="T175" s="271"/>
      <c r="U175" s="275"/>
      <c r="V175" s="271"/>
      <c r="W175" s="271"/>
      <c r="X175" s="271"/>
      <c r="Y175" s="271"/>
      <c r="Z175" s="271"/>
    </row>
    <row r="176" spans="1:26" ht="22.5" customHeight="1">
      <c r="A176" s="308">
        <v>51</v>
      </c>
      <c r="B176" s="608" t="s">
        <v>306</v>
      </c>
      <c r="C176" s="550"/>
      <c r="D176" s="550"/>
      <c r="E176" s="551"/>
      <c r="F176" s="359"/>
      <c r="G176" s="308" t="s">
        <v>175</v>
      </c>
      <c r="H176" s="308" t="s">
        <v>530</v>
      </c>
      <c r="I176" s="308" t="s">
        <v>703</v>
      </c>
      <c r="J176" s="308">
        <v>2</v>
      </c>
      <c r="K176" s="308" t="s">
        <v>704</v>
      </c>
      <c r="L176" s="308" t="s">
        <v>175</v>
      </c>
      <c r="M176" s="308"/>
      <c r="N176" s="308" t="s">
        <v>685</v>
      </c>
      <c r="O176" s="390">
        <v>5000</v>
      </c>
      <c r="P176" s="604" t="s">
        <v>331</v>
      </c>
      <c r="Q176" s="550"/>
      <c r="R176" s="551"/>
      <c r="S176" s="274"/>
      <c r="T176" s="271"/>
      <c r="U176" s="275"/>
      <c r="V176" s="271"/>
      <c r="W176" s="271"/>
      <c r="X176" s="271"/>
      <c r="Y176" s="271"/>
      <c r="Z176" s="271"/>
    </row>
    <row r="177" spans="1:26" ht="22.5" customHeight="1">
      <c r="A177" s="308">
        <v>52</v>
      </c>
      <c r="B177" s="608" t="s">
        <v>299</v>
      </c>
      <c r="C177" s="550"/>
      <c r="D177" s="550"/>
      <c r="E177" s="551"/>
      <c r="F177" s="297" t="s">
        <v>706</v>
      </c>
      <c r="G177" s="308"/>
      <c r="H177" s="308" t="s">
        <v>707</v>
      </c>
      <c r="I177" s="308" t="s">
        <v>703</v>
      </c>
      <c r="J177" s="308">
        <v>1</v>
      </c>
      <c r="K177" s="308" t="s">
        <v>704</v>
      </c>
      <c r="L177" s="308" t="s">
        <v>175</v>
      </c>
      <c r="M177" s="308"/>
      <c r="N177" s="308" t="s">
        <v>692</v>
      </c>
      <c r="O177" s="390">
        <v>3000</v>
      </c>
      <c r="P177" s="604" t="s">
        <v>331</v>
      </c>
      <c r="Q177" s="550"/>
      <c r="R177" s="551"/>
      <c r="S177" s="274"/>
      <c r="T177" s="271"/>
      <c r="U177" s="275"/>
      <c r="V177" s="271"/>
      <c r="W177" s="271"/>
      <c r="X177" s="271"/>
      <c r="Y177" s="271"/>
      <c r="Z177" s="271"/>
    </row>
    <row r="178" spans="1:26" ht="22.5" customHeight="1">
      <c r="A178" s="308">
        <v>53</v>
      </c>
      <c r="B178" s="608" t="s">
        <v>307</v>
      </c>
      <c r="C178" s="550"/>
      <c r="D178" s="550"/>
      <c r="E178" s="551"/>
      <c r="F178" s="359"/>
      <c r="G178" s="308" t="s">
        <v>175</v>
      </c>
      <c r="H178" s="308" t="s">
        <v>530</v>
      </c>
      <c r="I178" s="308" t="s">
        <v>703</v>
      </c>
      <c r="J178" s="308">
        <v>1</v>
      </c>
      <c r="K178" s="308" t="s">
        <v>704</v>
      </c>
      <c r="L178" s="308" t="s">
        <v>175</v>
      </c>
      <c r="M178" s="308"/>
      <c r="N178" s="308" t="s">
        <v>692</v>
      </c>
      <c r="O178" s="390">
        <v>3000</v>
      </c>
      <c r="P178" s="604" t="s">
        <v>331</v>
      </c>
      <c r="Q178" s="550"/>
      <c r="R178" s="551"/>
      <c r="S178" s="274"/>
      <c r="T178" s="271"/>
      <c r="U178" s="275"/>
      <c r="V178" s="271"/>
      <c r="W178" s="271"/>
      <c r="X178" s="271"/>
      <c r="Y178" s="271"/>
      <c r="Z178" s="271"/>
    </row>
    <row r="179" spans="1:26" ht="22.5" customHeight="1">
      <c r="A179" s="308">
        <v>54</v>
      </c>
      <c r="B179" s="608" t="s">
        <v>308</v>
      </c>
      <c r="C179" s="550"/>
      <c r="D179" s="550"/>
      <c r="E179" s="551"/>
      <c r="F179" s="359"/>
      <c r="G179" s="308" t="s">
        <v>175</v>
      </c>
      <c r="H179" s="308" t="s">
        <v>530</v>
      </c>
      <c r="I179" s="308" t="s">
        <v>703</v>
      </c>
      <c r="J179" s="308">
        <v>1</v>
      </c>
      <c r="K179" s="308" t="s">
        <v>704</v>
      </c>
      <c r="L179" s="308" t="s">
        <v>175</v>
      </c>
      <c r="M179" s="308"/>
      <c r="N179" s="308" t="s">
        <v>692</v>
      </c>
      <c r="O179" s="390">
        <v>3000</v>
      </c>
      <c r="P179" s="604" t="s">
        <v>331</v>
      </c>
      <c r="Q179" s="550"/>
      <c r="R179" s="551"/>
      <c r="S179" s="274"/>
      <c r="T179" s="271"/>
      <c r="U179" s="275"/>
      <c r="V179" s="271"/>
      <c r="W179" s="271"/>
      <c r="X179" s="271"/>
      <c r="Y179" s="271"/>
      <c r="Z179" s="271"/>
    </row>
    <row r="180" spans="1:26" ht="22.5" customHeight="1">
      <c r="A180" s="308">
        <v>55</v>
      </c>
      <c r="B180" s="608" t="s">
        <v>304</v>
      </c>
      <c r="C180" s="550"/>
      <c r="D180" s="550"/>
      <c r="E180" s="551"/>
      <c r="F180" s="297" t="s">
        <v>175</v>
      </c>
      <c r="G180" s="308"/>
      <c r="H180" s="308" t="s">
        <v>530</v>
      </c>
      <c r="I180" s="308" t="s">
        <v>703</v>
      </c>
      <c r="J180" s="308">
        <v>1</v>
      </c>
      <c r="K180" s="308" t="s">
        <v>704</v>
      </c>
      <c r="L180" s="308" t="s">
        <v>175</v>
      </c>
      <c r="M180" s="308"/>
      <c r="N180" s="308" t="s">
        <v>692</v>
      </c>
      <c r="O180" s="390">
        <v>3000</v>
      </c>
      <c r="P180" s="604" t="s">
        <v>331</v>
      </c>
      <c r="Q180" s="550"/>
      <c r="R180" s="551"/>
      <c r="S180" s="274"/>
      <c r="T180" s="271"/>
      <c r="U180" s="275"/>
      <c r="V180" s="271"/>
      <c r="W180" s="271"/>
      <c r="X180" s="271"/>
      <c r="Y180" s="271"/>
      <c r="Z180" s="271"/>
    </row>
    <row r="181" spans="1:26" ht="22.5" customHeight="1">
      <c r="A181" s="308">
        <v>56</v>
      </c>
      <c r="B181" s="608" t="s">
        <v>301</v>
      </c>
      <c r="C181" s="550"/>
      <c r="D181" s="550"/>
      <c r="E181" s="551"/>
      <c r="F181" s="359"/>
      <c r="G181" s="308" t="s">
        <v>175</v>
      </c>
      <c r="H181" s="308" t="s">
        <v>530</v>
      </c>
      <c r="I181" s="308" t="s">
        <v>703</v>
      </c>
      <c r="J181" s="308">
        <v>1</v>
      </c>
      <c r="K181" s="308" t="s">
        <v>704</v>
      </c>
      <c r="L181" s="308" t="s">
        <v>175</v>
      </c>
      <c r="M181" s="308"/>
      <c r="N181" s="308" t="s">
        <v>692</v>
      </c>
      <c r="O181" s="390">
        <v>3000</v>
      </c>
      <c r="P181" s="604" t="s">
        <v>331</v>
      </c>
      <c r="Q181" s="550"/>
      <c r="R181" s="551"/>
      <c r="S181" s="274"/>
      <c r="T181" s="271"/>
      <c r="U181" s="275"/>
      <c r="V181" s="271"/>
      <c r="W181" s="271"/>
      <c r="X181" s="271"/>
      <c r="Y181" s="271"/>
      <c r="Z181" s="271"/>
    </row>
    <row r="182" spans="1:26" ht="22.5" customHeight="1">
      <c r="A182" s="308">
        <v>57</v>
      </c>
      <c r="B182" s="621" t="s">
        <v>235</v>
      </c>
      <c r="C182" s="579"/>
      <c r="D182" s="579"/>
      <c r="E182" s="585"/>
      <c r="F182" s="402"/>
      <c r="G182" s="393" t="s">
        <v>175</v>
      </c>
      <c r="H182" s="393" t="s">
        <v>530</v>
      </c>
      <c r="I182" s="393" t="s">
        <v>703</v>
      </c>
      <c r="J182" s="393">
        <v>1</v>
      </c>
      <c r="K182" s="393" t="s">
        <v>704</v>
      </c>
      <c r="L182" s="393" t="s">
        <v>175</v>
      </c>
      <c r="M182" s="393"/>
      <c r="N182" s="393" t="s">
        <v>692</v>
      </c>
      <c r="O182" s="390">
        <v>3000</v>
      </c>
      <c r="P182" s="626" t="s">
        <v>331</v>
      </c>
      <c r="Q182" s="579"/>
      <c r="R182" s="585"/>
      <c r="S182" s="274"/>
      <c r="T182" s="271"/>
      <c r="U182" s="275"/>
      <c r="V182" s="271"/>
      <c r="W182" s="271"/>
      <c r="X182" s="271"/>
      <c r="Y182" s="271"/>
      <c r="Z182" s="271"/>
    </row>
    <row r="183" spans="1:26" ht="22.5" customHeight="1">
      <c r="A183" s="308">
        <v>58</v>
      </c>
      <c r="B183" s="608" t="s">
        <v>279</v>
      </c>
      <c r="C183" s="550"/>
      <c r="D183" s="550"/>
      <c r="E183" s="551"/>
      <c r="F183" s="297">
        <v>1979</v>
      </c>
      <c r="G183" s="308"/>
      <c r="H183" s="308" t="s">
        <v>530</v>
      </c>
      <c r="I183" s="308" t="s">
        <v>702</v>
      </c>
      <c r="J183" s="308" t="s">
        <v>687</v>
      </c>
      <c r="K183" s="308"/>
      <c r="L183" s="308" t="s">
        <v>708</v>
      </c>
      <c r="M183" s="308"/>
      <c r="N183" s="308"/>
      <c r="O183" s="390">
        <v>5000</v>
      </c>
      <c r="P183" s="604" t="s">
        <v>331</v>
      </c>
      <c r="Q183" s="550"/>
      <c r="R183" s="551"/>
      <c r="S183" s="362"/>
      <c r="T183" s="359"/>
      <c r="U183" s="403"/>
      <c r="V183" s="359"/>
      <c r="W183" s="359"/>
      <c r="X183" s="359"/>
      <c r="Y183" s="359"/>
      <c r="Z183" s="359"/>
    </row>
    <row r="184" spans="1:26" ht="22.5" customHeight="1">
      <c r="A184" s="308">
        <v>59</v>
      </c>
      <c r="B184" s="608" t="s">
        <v>283</v>
      </c>
      <c r="C184" s="550"/>
      <c r="D184" s="550"/>
      <c r="E184" s="551"/>
      <c r="F184" s="297">
        <v>1975</v>
      </c>
      <c r="G184" s="308"/>
      <c r="H184" s="308" t="s">
        <v>530</v>
      </c>
      <c r="I184" s="308" t="s">
        <v>695</v>
      </c>
      <c r="J184" s="308" t="s">
        <v>709</v>
      </c>
      <c r="K184" s="308"/>
      <c r="L184" s="308" t="s">
        <v>708</v>
      </c>
      <c r="M184" s="308"/>
      <c r="N184" s="308"/>
      <c r="O184" s="390">
        <v>5000</v>
      </c>
      <c r="P184" s="604" t="s">
        <v>331</v>
      </c>
      <c r="Q184" s="550"/>
      <c r="R184" s="551"/>
      <c r="S184" s="362"/>
      <c r="T184" s="359"/>
      <c r="U184" s="403"/>
      <c r="V184" s="359"/>
      <c r="W184" s="359"/>
      <c r="X184" s="359"/>
      <c r="Y184" s="359"/>
      <c r="Z184" s="359"/>
    </row>
    <row r="185" spans="1:26" ht="22.5" customHeight="1">
      <c r="A185" s="308">
        <v>60</v>
      </c>
      <c r="B185" s="608" t="s">
        <v>288</v>
      </c>
      <c r="C185" s="550"/>
      <c r="D185" s="550"/>
      <c r="E185" s="551"/>
      <c r="F185" s="359"/>
      <c r="G185" s="308">
        <v>1979</v>
      </c>
      <c r="H185" s="308" t="s">
        <v>530</v>
      </c>
      <c r="I185" s="308" t="s">
        <v>703</v>
      </c>
      <c r="J185" s="308" t="s">
        <v>709</v>
      </c>
      <c r="K185" s="308"/>
      <c r="L185" s="308" t="s">
        <v>708</v>
      </c>
      <c r="M185" s="308"/>
      <c r="N185" s="308"/>
      <c r="O185" s="390">
        <v>5000</v>
      </c>
      <c r="P185" s="604" t="s">
        <v>331</v>
      </c>
      <c r="Q185" s="550"/>
      <c r="R185" s="551"/>
      <c r="S185" s="362"/>
      <c r="T185" s="359"/>
      <c r="U185" s="403"/>
      <c r="V185" s="359"/>
      <c r="W185" s="359"/>
      <c r="X185" s="359"/>
      <c r="Y185" s="359"/>
      <c r="Z185" s="359"/>
    </row>
    <row r="186" spans="1:26" ht="22.5" customHeight="1">
      <c r="A186" s="308">
        <v>61</v>
      </c>
      <c r="B186" s="608" t="s">
        <v>287</v>
      </c>
      <c r="C186" s="550"/>
      <c r="D186" s="550"/>
      <c r="E186" s="551"/>
      <c r="F186" s="359"/>
      <c r="G186" s="308">
        <v>1981</v>
      </c>
      <c r="H186" s="308" t="s">
        <v>530</v>
      </c>
      <c r="I186" s="308" t="s">
        <v>703</v>
      </c>
      <c r="J186" s="308" t="s">
        <v>709</v>
      </c>
      <c r="K186" s="308"/>
      <c r="L186" s="308" t="s">
        <v>708</v>
      </c>
      <c r="M186" s="308"/>
      <c r="N186" s="308"/>
      <c r="O186" s="390">
        <v>5000</v>
      </c>
      <c r="P186" s="604" t="s">
        <v>331</v>
      </c>
      <c r="Q186" s="550"/>
      <c r="R186" s="551"/>
      <c r="S186" s="362"/>
      <c r="T186" s="359"/>
      <c r="U186" s="403"/>
      <c r="V186" s="359"/>
      <c r="W186" s="359"/>
      <c r="X186" s="359"/>
      <c r="Y186" s="359"/>
      <c r="Z186" s="359"/>
    </row>
    <row r="187" spans="1:26" ht="22.5" customHeight="1">
      <c r="A187" s="308">
        <v>62</v>
      </c>
      <c r="B187" s="608" t="s">
        <v>290</v>
      </c>
      <c r="C187" s="550"/>
      <c r="D187" s="550"/>
      <c r="E187" s="551"/>
      <c r="F187" s="359"/>
      <c r="G187" s="308">
        <v>1980</v>
      </c>
      <c r="H187" s="308" t="s">
        <v>530</v>
      </c>
      <c r="I187" s="308" t="s">
        <v>703</v>
      </c>
      <c r="J187" s="308" t="s">
        <v>709</v>
      </c>
      <c r="K187" s="308"/>
      <c r="L187" s="308" t="s">
        <v>175</v>
      </c>
      <c r="M187" s="308"/>
      <c r="N187" s="308"/>
      <c r="O187" s="390">
        <v>5000</v>
      </c>
      <c r="P187" s="604" t="s">
        <v>331</v>
      </c>
      <c r="Q187" s="550"/>
      <c r="R187" s="551"/>
      <c r="S187" s="362"/>
      <c r="T187" s="359"/>
      <c r="U187" s="403"/>
      <c r="V187" s="359"/>
      <c r="W187" s="359"/>
      <c r="X187" s="359"/>
      <c r="Y187" s="359"/>
      <c r="Z187" s="359"/>
    </row>
    <row r="188" spans="1:26" ht="22.5" customHeight="1">
      <c r="A188" s="308">
        <v>63</v>
      </c>
      <c r="B188" s="608" t="s">
        <v>285</v>
      </c>
      <c r="C188" s="550"/>
      <c r="D188" s="550"/>
      <c r="E188" s="551"/>
      <c r="F188" s="359"/>
      <c r="G188" s="308">
        <v>1969</v>
      </c>
      <c r="H188" s="308" t="s">
        <v>530</v>
      </c>
      <c r="I188" s="308" t="s">
        <v>703</v>
      </c>
      <c r="J188" s="308" t="s">
        <v>709</v>
      </c>
      <c r="K188" s="308"/>
      <c r="L188" s="308" t="s">
        <v>175</v>
      </c>
      <c r="M188" s="308"/>
      <c r="N188" s="308"/>
      <c r="O188" s="390">
        <v>5000</v>
      </c>
      <c r="P188" s="604" t="s">
        <v>331</v>
      </c>
      <c r="Q188" s="550"/>
      <c r="R188" s="551"/>
      <c r="S188" s="362"/>
      <c r="T188" s="359"/>
      <c r="U188" s="403"/>
      <c r="V188" s="359"/>
      <c r="W188" s="359"/>
      <c r="X188" s="359"/>
      <c r="Y188" s="359"/>
      <c r="Z188" s="359"/>
    </row>
    <row r="189" spans="1:26" ht="22.5" customHeight="1">
      <c r="A189" s="308">
        <v>64</v>
      </c>
      <c r="B189" s="608" t="s">
        <v>286</v>
      </c>
      <c r="C189" s="550"/>
      <c r="D189" s="550"/>
      <c r="E189" s="551"/>
      <c r="F189" s="359"/>
      <c r="G189" s="308">
        <v>1979</v>
      </c>
      <c r="H189" s="308" t="s">
        <v>530</v>
      </c>
      <c r="I189" s="308" t="s">
        <v>703</v>
      </c>
      <c r="J189" s="308" t="s">
        <v>709</v>
      </c>
      <c r="K189" s="308"/>
      <c r="L189" s="308" t="s">
        <v>175</v>
      </c>
      <c r="M189" s="308"/>
      <c r="N189" s="308"/>
      <c r="O189" s="390">
        <v>5000</v>
      </c>
      <c r="P189" s="604" t="s">
        <v>331</v>
      </c>
      <c r="Q189" s="550"/>
      <c r="R189" s="551"/>
      <c r="S189" s="362"/>
      <c r="T189" s="359"/>
      <c r="U189" s="403"/>
      <c r="V189" s="359"/>
      <c r="W189" s="359"/>
      <c r="X189" s="359"/>
      <c r="Y189" s="359"/>
      <c r="Z189" s="359"/>
    </row>
    <row r="190" spans="1:26" ht="22.5" customHeight="1">
      <c r="A190" s="308">
        <v>65</v>
      </c>
      <c r="B190" s="608" t="s">
        <v>280</v>
      </c>
      <c r="C190" s="550"/>
      <c r="D190" s="550"/>
      <c r="E190" s="551"/>
      <c r="F190" s="404">
        <v>1981</v>
      </c>
      <c r="G190" s="404"/>
      <c r="H190" s="308" t="s">
        <v>530</v>
      </c>
      <c r="I190" s="308" t="s">
        <v>703</v>
      </c>
      <c r="J190" s="308" t="s">
        <v>709</v>
      </c>
      <c r="K190" s="404"/>
      <c r="L190" s="308" t="s">
        <v>175</v>
      </c>
      <c r="M190" s="404"/>
      <c r="N190" s="404"/>
      <c r="O190" s="390">
        <v>5000</v>
      </c>
      <c r="P190" s="604" t="s">
        <v>331</v>
      </c>
      <c r="Q190" s="550"/>
      <c r="R190" s="551"/>
      <c r="S190" s="274"/>
      <c r="T190" s="271"/>
      <c r="U190" s="275"/>
      <c r="V190" s="271"/>
      <c r="W190" s="271"/>
      <c r="X190" s="271"/>
      <c r="Y190" s="271"/>
      <c r="Z190" s="271"/>
    </row>
    <row r="191" spans="1:26" ht="22.5" customHeight="1">
      <c r="A191" s="308">
        <v>66</v>
      </c>
      <c r="B191" s="608" t="s">
        <v>291</v>
      </c>
      <c r="C191" s="550"/>
      <c r="D191" s="550"/>
      <c r="E191" s="551"/>
      <c r="F191" s="308"/>
      <c r="G191" s="308">
        <v>1984</v>
      </c>
      <c r="H191" s="308" t="s">
        <v>707</v>
      </c>
      <c r="I191" s="308" t="s">
        <v>703</v>
      </c>
      <c r="J191" s="308" t="s">
        <v>709</v>
      </c>
      <c r="K191" s="308"/>
      <c r="L191" s="308" t="s">
        <v>175</v>
      </c>
      <c r="M191" s="308"/>
      <c r="N191" s="308"/>
      <c r="O191" s="390">
        <v>5000</v>
      </c>
      <c r="P191" s="604" t="s">
        <v>331</v>
      </c>
      <c r="Q191" s="550"/>
      <c r="R191" s="551"/>
      <c r="S191" s="274"/>
      <c r="T191" s="271"/>
      <c r="U191" s="275"/>
      <c r="V191" s="271"/>
      <c r="W191" s="271"/>
      <c r="X191" s="271"/>
      <c r="Y191" s="271"/>
      <c r="Z191" s="271"/>
    </row>
    <row r="192" spans="1:26" ht="22.5" customHeight="1">
      <c r="A192" s="308">
        <v>67</v>
      </c>
      <c r="B192" s="608" t="s">
        <v>282</v>
      </c>
      <c r="C192" s="550"/>
      <c r="D192" s="550"/>
      <c r="E192" s="551"/>
      <c r="F192" s="308"/>
      <c r="G192" s="308">
        <v>1984</v>
      </c>
      <c r="H192" s="308" t="s">
        <v>530</v>
      </c>
      <c r="I192" s="308" t="s">
        <v>703</v>
      </c>
      <c r="J192" s="308" t="s">
        <v>709</v>
      </c>
      <c r="K192" s="308"/>
      <c r="L192" s="308" t="s">
        <v>175</v>
      </c>
      <c r="M192" s="308"/>
      <c r="N192" s="308"/>
      <c r="O192" s="390">
        <v>5000</v>
      </c>
      <c r="P192" s="604" t="s">
        <v>331</v>
      </c>
      <c r="Q192" s="550"/>
      <c r="R192" s="551"/>
      <c r="S192" s="274"/>
      <c r="T192" s="271"/>
      <c r="U192" s="275"/>
      <c r="V192" s="271"/>
      <c r="W192" s="271"/>
      <c r="X192" s="271"/>
      <c r="Y192" s="271"/>
      <c r="Z192" s="271"/>
    </row>
    <row r="193" spans="1:26" ht="22.5" customHeight="1">
      <c r="A193" s="308">
        <v>68</v>
      </c>
      <c r="B193" s="621" t="s">
        <v>289</v>
      </c>
      <c r="C193" s="579"/>
      <c r="D193" s="579"/>
      <c r="E193" s="585"/>
      <c r="F193" s="308"/>
      <c r="G193" s="308">
        <v>1978</v>
      </c>
      <c r="H193" s="308" t="s">
        <v>530</v>
      </c>
      <c r="I193" s="308" t="s">
        <v>703</v>
      </c>
      <c r="J193" s="308" t="s">
        <v>709</v>
      </c>
      <c r="K193" s="308"/>
      <c r="L193" s="393" t="s">
        <v>175</v>
      </c>
      <c r="M193" s="308"/>
      <c r="N193" s="308"/>
      <c r="O193" s="390">
        <v>5000</v>
      </c>
      <c r="P193" s="604" t="s">
        <v>331</v>
      </c>
      <c r="Q193" s="550"/>
      <c r="R193" s="551"/>
      <c r="S193" s="274"/>
      <c r="T193" s="271"/>
      <c r="U193" s="275"/>
      <c r="V193" s="271"/>
      <c r="W193" s="271"/>
      <c r="X193" s="271"/>
      <c r="Y193" s="271"/>
      <c r="Z193" s="271"/>
    </row>
    <row r="194" spans="1:26" ht="22.5" customHeight="1">
      <c r="A194" s="308">
        <v>69</v>
      </c>
      <c r="B194" s="621" t="s">
        <v>284</v>
      </c>
      <c r="C194" s="579"/>
      <c r="D194" s="579"/>
      <c r="E194" s="585"/>
      <c r="F194" s="308">
        <v>1975</v>
      </c>
      <c r="G194" s="308"/>
      <c r="H194" s="308" t="s">
        <v>530</v>
      </c>
      <c r="I194" s="308" t="s">
        <v>703</v>
      </c>
      <c r="J194" s="308" t="s">
        <v>709</v>
      </c>
      <c r="K194" s="308"/>
      <c r="L194" s="308" t="s">
        <v>708</v>
      </c>
      <c r="M194" s="308"/>
      <c r="N194" s="308"/>
      <c r="O194" s="390">
        <v>5000</v>
      </c>
      <c r="P194" s="604" t="s">
        <v>331</v>
      </c>
      <c r="Q194" s="550"/>
      <c r="R194" s="551"/>
      <c r="S194" s="274"/>
      <c r="T194" s="271"/>
      <c r="U194" s="275"/>
      <c r="V194" s="271"/>
      <c r="W194" s="271"/>
      <c r="X194" s="271"/>
      <c r="Y194" s="271"/>
      <c r="Z194" s="271"/>
    </row>
    <row r="195" spans="1:26" ht="35.25" customHeight="1">
      <c r="A195" s="308">
        <v>70</v>
      </c>
      <c r="B195" s="621" t="s">
        <v>710</v>
      </c>
      <c r="C195" s="579"/>
      <c r="D195" s="579"/>
      <c r="E195" s="585"/>
      <c r="F195" s="308">
        <v>1971</v>
      </c>
      <c r="G195" s="308"/>
      <c r="H195" s="308" t="s">
        <v>530</v>
      </c>
      <c r="I195" s="308" t="s">
        <v>711</v>
      </c>
      <c r="J195" s="308" t="s">
        <v>712</v>
      </c>
      <c r="K195" s="308"/>
      <c r="L195" s="308"/>
      <c r="M195" s="308"/>
      <c r="N195" s="308"/>
      <c r="O195" s="308"/>
      <c r="P195" s="604"/>
      <c r="Q195" s="550"/>
      <c r="R195" s="551"/>
      <c r="S195" s="274"/>
      <c r="T195" s="271"/>
      <c r="U195" s="275"/>
      <c r="V195" s="271"/>
      <c r="W195" s="271"/>
      <c r="X195" s="271"/>
      <c r="Y195" s="271"/>
      <c r="Z195" s="271"/>
    </row>
    <row r="196" spans="1:26" ht="22.5" customHeight="1">
      <c r="A196" s="308">
        <v>71</v>
      </c>
      <c r="B196" s="621" t="s">
        <v>266</v>
      </c>
      <c r="C196" s="579"/>
      <c r="D196" s="579"/>
      <c r="E196" s="585"/>
      <c r="F196" s="359"/>
      <c r="G196" s="308">
        <v>1976</v>
      </c>
      <c r="H196" s="308" t="s">
        <v>530</v>
      </c>
      <c r="I196" s="308" t="s">
        <v>711</v>
      </c>
      <c r="J196" s="308" t="s">
        <v>709</v>
      </c>
      <c r="K196" s="308"/>
      <c r="L196" s="393" t="s">
        <v>175</v>
      </c>
      <c r="M196" s="308"/>
      <c r="N196" s="308">
        <v>2024</v>
      </c>
      <c r="O196" s="400">
        <v>2500</v>
      </c>
      <c r="P196" s="308"/>
      <c r="Q196" s="308" t="s">
        <v>331</v>
      </c>
      <c r="R196" s="308"/>
      <c r="S196" s="274"/>
      <c r="T196" s="271"/>
      <c r="U196" s="275"/>
      <c r="V196" s="271"/>
      <c r="W196" s="271"/>
      <c r="X196" s="271"/>
      <c r="Y196" s="271"/>
      <c r="Z196" s="271"/>
    </row>
    <row r="197" spans="1:26" ht="22.5" customHeight="1">
      <c r="A197" s="308">
        <v>72</v>
      </c>
      <c r="B197" s="608" t="s">
        <v>270</v>
      </c>
      <c r="C197" s="550"/>
      <c r="D197" s="550"/>
      <c r="E197" s="551"/>
      <c r="F197" s="359"/>
      <c r="G197" s="308">
        <v>1984</v>
      </c>
      <c r="H197" s="308" t="s">
        <v>530</v>
      </c>
      <c r="I197" s="308" t="s">
        <v>711</v>
      </c>
      <c r="J197" s="308" t="s">
        <v>709</v>
      </c>
      <c r="K197" s="308"/>
      <c r="L197" s="393" t="s">
        <v>175</v>
      </c>
      <c r="M197" s="308"/>
      <c r="N197" s="405">
        <v>2024</v>
      </c>
      <c r="O197" s="400">
        <v>2500</v>
      </c>
      <c r="P197" s="604" t="s">
        <v>331</v>
      </c>
      <c r="Q197" s="550"/>
      <c r="R197" s="551"/>
      <c r="S197" s="274"/>
      <c r="T197" s="271"/>
      <c r="U197" s="275"/>
      <c r="V197" s="271"/>
      <c r="W197" s="271"/>
      <c r="X197" s="271"/>
      <c r="Y197" s="271"/>
      <c r="Z197" s="271"/>
    </row>
    <row r="198" spans="1:26" ht="22.5" customHeight="1">
      <c r="A198" s="308">
        <v>73</v>
      </c>
      <c r="B198" s="608" t="s">
        <v>267</v>
      </c>
      <c r="C198" s="550"/>
      <c r="D198" s="550"/>
      <c r="E198" s="551"/>
      <c r="F198" s="359"/>
      <c r="G198" s="308">
        <v>1984</v>
      </c>
      <c r="H198" s="308" t="s">
        <v>530</v>
      </c>
      <c r="I198" s="308" t="s">
        <v>711</v>
      </c>
      <c r="J198" s="308" t="s">
        <v>709</v>
      </c>
      <c r="K198" s="308"/>
      <c r="L198" s="393" t="s">
        <v>175</v>
      </c>
      <c r="M198" s="308"/>
      <c r="N198" s="406">
        <v>2024</v>
      </c>
      <c r="O198" s="400">
        <v>2500</v>
      </c>
      <c r="P198" s="308"/>
      <c r="Q198" s="308" t="s">
        <v>331</v>
      </c>
      <c r="R198" s="308"/>
      <c r="S198" s="274"/>
      <c r="T198" s="271"/>
      <c r="U198" s="275"/>
      <c r="V198" s="271"/>
      <c r="W198" s="271"/>
      <c r="X198" s="271"/>
      <c r="Y198" s="271"/>
      <c r="Z198" s="271"/>
    </row>
    <row r="199" spans="1:26" ht="22.5" customHeight="1">
      <c r="A199" s="308">
        <v>74</v>
      </c>
      <c r="B199" s="608" t="s">
        <v>274</v>
      </c>
      <c r="C199" s="550"/>
      <c r="D199" s="550"/>
      <c r="E199" s="551"/>
      <c r="F199" s="359"/>
      <c r="G199" s="308">
        <v>1986</v>
      </c>
      <c r="H199" s="308" t="s">
        <v>530</v>
      </c>
      <c r="I199" s="308" t="s">
        <v>711</v>
      </c>
      <c r="J199" s="308" t="s">
        <v>709</v>
      </c>
      <c r="K199" s="308"/>
      <c r="L199" s="393" t="s">
        <v>175</v>
      </c>
      <c r="M199" s="308"/>
      <c r="N199" s="406">
        <v>2024</v>
      </c>
      <c r="O199" s="400">
        <v>2500</v>
      </c>
      <c r="P199" s="308"/>
      <c r="Q199" s="308" t="s">
        <v>331</v>
      </c>
      <c r="R199" s="308"/>
      <c r="S199" s="274"/>
      <c r="T199" s="271"/>
      <c r="U199" s="275"/>
      <c r="V199" s="271"/>
      <c r="W199" s="271"/>
      <c r="X199" s="271"/>
      <c r="Y199" s="271"/>
      <c r="Z199" s="271"/>
    </row>
    <row r="200" spans="1:26" ht="22.5" customHeight="1">
      <c r="A200" s="308">
        <v>75</v>
      </c>
      <c r="B200" s="608" t="s">
        <v>276</v>
      </c>
      <c r="C200" s="550"/>
      <c r="D200" s="550"/>
      <c r="E200" s="551"/>
      <c r="F200" s="359"/>
      <c r="G200" s="308">
        <v>1987</v>
      </c>
      <c r="H200" s="308" t="s">
        <v>530</v>
      </c>
      <c r="I200" s="308" t="s">
        <v>711</v>
      </c>
      <c r="J200" s="308" t="s">
        <v>709</v>
      </c>
      <c r="K200" s="308"/>
      <c r="L200" s="393" t="s">
        <v>175</v>
      </c>
      <c r="M200" s="308"/>
      <c r="N200" s="406">
        <v>2024</v>
      </c>
      <c r="O200" s="400">
        <v>2500</v>
      </c>
      <c r="P200" s="308"/>
      <c r="Q200" s="308" t="s">
        <v>331</v>
      </c>
      <c r="R200" s="308"/>
      <c r="S200" s="274"/>
      <c r="T200" s="271"/>
      <c r="U200" s="275"/>
      <c r="V200" s="271"/>
      <c r="W200" s="271"/>
      <c r="X200" s="271"/>
      <c r="Y200" s="271"/>
      <c r="Z200" s="271"/>
    </row>
    <row r="201" spans="1:26" ht="22.5" customHeight="1">
      <c r="A201" s="308">
        <v>76</v>
      </c>
      <c r="B201" s="608" t="s">
        <v>271</v>
      </c>
      <c r="C201" s="550"/>
      <c r="D201" s="550"/>
      <c r="E201" s="551"/>
      <c r="F201" s="359"/>
      <c r="G201" s="308">
        <v>1976</v>
      </c>
      <c r="H201" s="308" t="s">
        <v>530</v>
      </c>
      <c r="I201" s="308" t="s">
        <v>711</v>
      </c>
      <c r="J201" s="308" t="s">
        <v>709</v>
      </c>
      <c r="K201" s="308"/>
      <c r="L201" s="393" t="s">
        <v>175</v>
      </c>
      <c r="M201" s="308"/>
      <c r="N201" s="406">
        <v>2024</v>
      </c>
      <c r="O201" s="400">
        <v>2500</v>
      </c>
      <c r="P201" s="308"/>
      <c r="Q201" s="308" t="s">
        <v>331</v>
      </c>
      <c r="R201" s="308"/>
      <c r="S201" s="274"/>
      <c r="T201" s="271"/>
      <c r="U201" s="275"/>
      <c r="V201" s="271"/>
      <c r="W201" s="271"/>
      <c r="X201" s="271"/>
      <c r="Y201" s="271"/>
      <c r="Z201" s="271"/>
    </row>
    <row r="202" spans="1:26" ht="22.5" customHeight="1">
      <c r="A202" s="308">
        <v>77</v>
      </c>
      <c r="B202" s="608" t="s">
        <v>269</v>
      </c>
      <c r="C202" s="550"/>
      <c r="D202" s="550"/>
      <c r="E202" s="551"/>
      <c r="F202" s="359"/>
      <c r="G202" s="308">
        <v>1984</v>
      </c>
      <c r="H202" s="308" t="s">
        <v>530</v>
      </c>
      <c r="I202" s="308" t="s">
        <v>711</v>
      </c>
      <c r="J202" s="308" t="s">
        <v>709</v>
      </c>
      <c r="K202" s="308"/>
      <c r="L202" s="393" t="s">
        <v>175</v>
      </c>
      <c r="M202" s="308"/>
      <c r="N202" s="406">
        <v>2024</v>
      </c>
      <c r="O202" s="400">
        <v>2500</v>
      </c>
      <c r="P202" s="308"/>
      <c r="Q202" s="308" t="s">
        <v>331</v>
      </c>
      <c r="R202" s="308"/>
      <c r="S202" s="274"/>
      <c r="T202" s="271"/>
      <c r="U202" s="275"/>
      <c r="V202" s="271"/>
      <c r="W202" s="271"/>
      <c r="X202" s="271"/>
      <c r="Y202" s="271"/>
      <c r="Z202" s="271"/>
    </row>
    <row r="203" spans="1:26" ht="22.5" customHeight="1">
      <c r="A203" s="308">
        <v>78</v>
      </c>
      <c r="B203" s="608" t="s">
        <v>273</v>
      </c>
      <c r="C203" s="550"/>
      <c r="D203" s="550"/>
      <c r="E203" s="551"/>
      <c r="F203" s="359"/>
      <c r="G203" s="308">
        <v>1983</v>
      </c>
      <c r="H203" s="308" t="s">
        <v>530</v>
      </c>
      <c r="I203" s="308" t="s">
        <v>711</v>
      </c>
      <c r="J203" s="308" t="s">
        <v>709</v>
      </c>
      <c r="K203" s="308"/>
      <c r="L203" s="393" t="s">
        <v>175</v>
      </c>
      <c r="M203" s="308"/>
      <c r="N203" s="406">
        <v>2024</v>
      </c>
      <c r="O203" s="400">
        <v>2500</v>
      </c>
      <c r="P203" s="308"/>
      <c r="Q203" s="308" t="s">
        <v>331</v>
      </c>
      <c r="R203" s="308"/>
      <c r="S203" s="274"/>
      <c r="T203" s="271"/>
      <c r="U203" s="275"/>
      <c r="V203" s="271"/>
      <c r="W203" s="271"/>
      <c r="X203" s="271"/>
      <c r="Y203" s="271"/>
      <c r="Z203" s="271"/>
    </row>
    <row r="204" spans="1:26" ht="22.5" customHeight="1">
      <c r="A204" s="308">
        <v>79</v>
      </c>
      <c r="B204" s="608" t="s">
        <v>272</v>
      </c>
      <c r="C204" s="550"/>
      <c r="D204" s="550"/>
      <c r="E204" s="551"/>
      <c r="F204" s="359"/>
      <c r="G204" s="308">
        <v>1984</v>
      </c>
      <c r="H204" s="308" t="s">
        <v>530</v>
      </c>
      <c r="I204" s="308" t="s">
        <v>711</v>
      </c>
      <c r="J204" s="308" t="s">
        <v>709</v>
      </c>
      <c r="K204" s="308"/>
      <c r="L204" s="393" t="s">
        <v>175</v>
      </c>
      <c r="M204" s="308"/>
      <c r="N204" s="406">
        <v>2024</v>
      </c>
      <c r="O204" s="400">
        <v>2500</v>
      </c>
      <c r="P204" s="308"/>
      <c r="Q204" s="308" t="s">
        <v>331</v>
      </c>
      <c r="R204" s="308"/>
      <c r="S204" s="274"/>
      <c r="T204" s="271"/>
      <c r="U204" s="275"/>
      <c r="V204" s="271"/>
      <c r="W204" s="271"/>
      <c r="X204" s="271"/>
      <c r="Y204" s="271"/>
      <c r="Z204" s="271"/>
    </row>
    <row r="205" spans="1:26" ht="22.5" customHeight="1">
      <c r="A205" s="308">
        <v>80</v>
      </c>
      <c r="B205" s="608" t="s">
        <v>265</v>
      </c>
      <c r="C205" s="550"/>
      <c r="D205" s="550"/>
      <c r="E205" s="551"/>
      <c r="F205" s="297">
        <v>1976</v>
      </c>
      <c r="G205" s="308"/>
      <c r="H205" s="308" t="s">
        <v>530</v>
      </c>
      <c r="I205" s="308" t="s">
        <v>711</v>
      </c>
      <c r="J205" s="308" t="s">
        <v>709</v>
      </c>
      <c r="K205" s="308"/>
      <c r="L205" s="393" t="s">
        <v>175</v>
      </c>
      <c r="M205" s="308"/>
      <c r="N205" s="406">
        <v>2024</v>
      </c>
      <c r="O205" s="400">
        <v>2500</v>
      </c>
      <c r="P205" s="308"/>
      <c r="Q205" s="308" t="s">
        <v>331</v>
      </c>
      <c r="R205" s="308"/>
      <c r="S205" s="274"/>
      <c r="T205" s="271"/>
      <c r="U205" s="275"/>
      <c r="V205" s="271"/>
      <c r="W205" s="271"/>
      <c r="X205" s="271"/>
      <c r="Y205" s="271"/>
      <c r="Z205" s="271"/>
    </row>
    <row r="206" spans="1:26" ht="22.5" customHeight="1">
      <c r="A206" s="308">
        <v>81</v>
      </c>
      <c r="B206" s="608" t="s">
        <v>268</v>
      </c>
      <c r="C206" s="550"/>
      <c r="D206" s="550"/>
      <c r="E206" s="551"/>
      <c r="F206" s="359"/>
      <c r="G206" s="308">
        <v>1982</v>
      </c>
      <c r="H206" s="308" t="s">
        <v>530</v>
      </c>
      <c r="I206" s="308" t="s">
        <v>711</v>
      </c>
      <c r="J206" s="308" t="s">
        <v>709</v>
      </c>
      <c r="K206" s="308"/>
      <c r="L206" s="393" t="s">
        <v>175</v>
      </c>
      <c r="M206" s="308"/>
      <c r="N206" s="406">
        <v>2024</v>
      </c>
      <c r="O206" s="400">
        <v>2500</v>
      </c>
      <c r="P206" s="308"/>
      <c r="Q206" s="308" t="s">
        <v>331</v>
      </c>
      <c r="R206" s="308"/>
      <c r="S206" s="274"/>
      <c r="T206" s="271"/>
      <c r="U206" s="275"/>
      <c r="V206" s="271"/>
      <c r="W206" s="271"/>
      <c r="X206" s="271"/>
      <c r="Y206" s="271"/>
      <c r="Z206" s="271"/>
    </row>
    <row r="207" spans="1:26" ht="22.5" customHeight="1">
      <c r="A207" s="308">
        <v>82</v>
      </c>
      <c r="B207" s="608" t="s">
        <v>275</v>
      </c>
      <c r="C207" s="550"/>
      <c r="D207" s="550"/>
      <c r="E207" s="551"/>
      <c r="F207" s="359"/>
      <c r="G207" s="308">
        <v>1979</v>
      </c>
      <c r="H207" s="308" t="s">
        <v>530</v>
      </c>
      <c r="I207" s="308" t="s">
        <v>711</v>
      </c>
      <c r="J207" s="308" t="s">
        <v>709</v>
      </c>
      <c r="K207" s="308"/>
      <c r="L207" s="393" t="s">
        <v>175</v>
      </c>
      <c r="M207" s="308"/>
      <c r="N207" s="406">
        <v>2024</v>
      </c>
      <c r="O207" s="400">
        <v>2500</v>
      </c>
      <c r="P207" s="308"/>
      <c r="Q207" s="308" t="s">
        <v>331</v>
      </c>
      <c r="R207" s="308"/>
      <c r="S207" s="274"/>
      <c r="T207" s="271"/>
      <c r="U207" s="275"/>
      <c r="V207" s="271"/>
      <c r="W207" s="271"/>
      <c r="X207" s="271"/>
      <c r="Y207" s="271"/>
      <c r="Z207" s="271"/>
    </row>
    <row r="208" spans="1:26" ht="22.5" customHeight="1">
      <c r="A208" s="308">
        <v>83</v>
      </c>
      <c r="B208" s="608" t="s">
        <v>713</v>
      </c>
      <c r="C208" s="550"/>
      <c r="D208" s="550"/>
      <c r="E208" s="551"/>
      <c r="F208" s="359"/>
      <c r="G208" s="308">
        <v>1974</v>
      </c>
      <c r="H208" s="308" t="s">
        <v>530</v>
      </c>
      <c r="I208" s="308" t="s">
        <v>711</v>
      </c>
      <c r="J208" s="308" t="s">
        <v>709</v>
      </c>
      <c r="K208" s="308"/>
      <c r="L208" s="393" t="s">
        <v>175</v>
      </c>
      <c r="M208" s="308"/>
      <c r="N208" s="406">
        <v>2024</v>
      </c>
      <c r="O208" s="400">
        <v>2500</v>
      </c>
      <c r="P208" s="308"/>
      <c r="Q208" s="308" t="s">
        <v>331</v>
      </c>
      <c r="R208" s="308"/>
      <c r="S208" s="274"/>
      <c r="T208" s="271"/>
      <c r="U208" s="275"/>
      <c r="V208" s="271"/>
      <c r="W208" s="271"/>
      <c r="X208" s="271"/>
      <c r="Y208" s="271"/>
      <c r="Z208" s="271"/>
    </row>
    <row r="209" spans="1:26" ht="22.5" customHeight="1">
      <c r="A209" s="308">
        <v>84</v>
      </c>
      <c r="B209" s="608" t="s">
        <v>277</v>
      </c>
      <c r="C209" s="550"/>
      <c r="D209" s="550"/>
      <c r="E209" s="551"/>
      <c r="F209" s="359"/>
      <c r="G209" s="308">
        <v>1981</v>
      </c>
      <c r="H209" s="308" t="s">
        <v>530</v>
      </c>
      <c r="I209" s="308" t="s">
        <v>711</v>
      </c>
      <c r="J209" s="308" t="s">
        <v>709</v>
      </c>
      <c r="K209" s="308"/>
      <c r="L209" s="393" t="s">
        <v>175</v>
      </c>
      <c r="M209" s="308"/>
      <c r="N209" s="406">
        <v>2024</v>
      </c>
      <c r="O209" s="400">
        <v>2500</v>
      </c>
      <c r="P209" s="308"/>
      <c r="Q209" s="308" t="s">
        <v>331</v>
      </c>
      <c r="R209" s="308"/>
      <c r="S209" s="274"/>
      <c r="T209" s="271"/>
      <c r="U209" s="275"/>
      <c r="V209" s="271"/>
      <c r="W209" s="271"/>
      <c r="X209" s="271"/>
      <c r="Y209" s="271"/>
      <c r="Z209" s="271"/>
    </row>
    <row r="210" spans="1:26" ht="22.5" customHeight="1">
      <c r="A210" s="308">
        <v>85</v>
      </c>
      <c r="B210" s="608" t="s">
        <v>278</v>
      </c>
      <c r="C210" s="550"/>
      <c r="D210" s="550"/>
      <c r="E210" s="551"/>
      <c r="F210" s="359"/>
      <c r="G210" s="308">
        <v>1986</v>
      </c>
      <c r="H210" s="308" t="s">
        <v>530</v>
      </c>
      <c r="I210" s="308" t="s">
        <v>711</v>
      </c>
      <c r="J210" s="308" t="s">
        <v>709</v>
      </c>
      <c r="K210" s="308"/>
      <c r="L210" s="393" t="s">
        <v>175</v>
      </c>
      <c r="M210" s="308"/>
      <c r="N210" s="406">
        <v>2024</v>
      </c>
      <c r="O210" s="400">
        <v>2500</v>
      </c>
      <c r="P210" s="308"/>
      <c r="Q210" s="308" t="s">
        <v>331</v>
      </c>
      <c r="R210" s="308"/>
      <c r="S210" s="274"/>
      <c r="T210" s="271"/>
      <c r="U210" s="275"/>
      <c r="V210" s="271"/>
      <c r="W210" s="271"/>
      <c r="X210" s="271"/>
      <c r="Y210" s="271"/>
      <c r="Z210" s="271"/>
    </row>
    <row r="211" spans="1:26" ht="22.5" customHeight="1">
      <c r="A211" s="308">
        <v>86</v>
      </c>
      <c r="B211" s="608" t="s">
        <v>541</v>
      </c>
      <c r="C211" s="550"/>
      <c r="D211" s="550"/>
      <c r="E211" s="551"/>
      <c r="F211" s="359"/>
      <c r="G211" s="308">
        <v>1989</v>
      </c>
      <c r="H211" s="308" t="s">
        <v>530</v>
      </c>
      <c r="I211" s="308" t="s">
        <v>711</v>
      </c>
      <c r="J211" s="308" t="s">
        <v>709</v>
      </c>
      <c r="K211" s="308"/>
      <c r="L211" s="393" t="s">
        <v>175</v>
      </c>
      <c r="M211" s="308"/>
      <c r="N211" s="406">
        <v>2024</v>
      </c>
      <c r="O211" s="308"/>
      <c r="P211" s="308"/>
      <c r="Q211" s="308"/>
      <c r="R211" s="308"/>
      <c r="S211" s="274"/>
      <c r="T211" s="271"/>
      <c r="U211" s="275"/>
      <c r="V211" s="271"/>
      <c r="W211" s="271"/>
      <c r="X211" s="271"/>
      <c r="Y211" s="271"/>
      <c r="Z211" s="271"/>
    </row>
    <row r="212" spans="1:26" ht="22.5" customHeight="1">
      <c r="A212" s="308">
        <v>87</v>
      </c>
      <c r="B212" s="622" t="s">
        <v>309</v>
      </c>
      <c r="C212" s="550"/>
      <c r="D212" s="550"/>
      <c r="E212" s="551"/>
      <c r="F212" s="359"/>
      <c r="G212" s="308">
        <v>1971</v>
      </c>
      <c r="H212" s="308" t="s">
        <v>530</v>
      </c>
      <c r="I212" s="308" t="s">
        <v>711</v>
      </c>
      <c r="J212" s="308" t="s">
        <v>709</v>
      </c>
      <c r="K212" s="308"/>
      <c r="L212" s="393" t="s">
        <v>175</v>
      </c>
      <c r="M212" s="308"/>
      <c r="N212" s="406">
        <v>2024</v>
      </c>
      <c r="O212" s="308"/>
      <c r="P212" s="308"/>
      <c r="Q212" s="308"/>
      <c r="R212" s="308"/>
      <c r="S212" s="274"/>
      <c r="T212" s="271"/>
      <c r="U212" s="275"/>
      <c r="V212" s="271"/>
      <c r="W212" s="271"/>
      <c r="X212" s="271"/>
      <c r="Y212" s="271"/>
      <c r="Z212" s="271"/>
    </row>
    <row r="213" spans="1:26" ht="22.5" customHeight="1">
      <c r="A213" s="308">
        <v>88</v>
      </c>
      <c r="B213" s="622" t="s">
        <v>310</v>
      </c>
      <c r="C213" s="550"/>
      <c r="D213" s="550"/>
      <c r="E213" s="551"/>
      <c r="F213" s="359"/>
      <c r="G213" s="308">
        <v>1970</v>
      </c>
      <c r="H213" s="308" t="s">
        <v>530</v>
      </c>
      <c r="I213" s="308" t="s">
        <v>711</v>
      </c>
      <c r="J213" s="308" t="s">
        <v>709</v>
      </c>
      <c r="K213" s="308"/>
      <c r="L213" s="393" t="s">
        <v>175</v>
      </c>
      <c r="M213" s="308"/>
      <c r="N213" s="406">
        <v>2024</v>
      </c>
      <c r="O213" s="308"/>
      <c r="P213" s="308"/>
      <c r="Q213" s="308"/>
      <c r="R213" s="308"/>
      <c r="S213" s="274"/>
      <c r="T213" s="271"/>
      <c r="U213" s="275"/>
      <c r="V213" s="271"/>
      <c r="W213" s="271"/>
      <c r="X213" s="271"/>
      <c r="Y213" s="271"/>
      <c r="Z213" s="271"/>
    </row>
    <row r="214" spans="1:26" ht="22.5" customHeight="1">
      <c r="A214" s="308">
        <v>89</v>
      </c>
      <c r="B214" s="623" t="s">
        <v>311</v>
      </c>
      <c r="C214" s="550"/>
      <c r="D214" s="550"/>
      <c r="E214" s="551"/>
      <c r="F214" s="359"/>
      <c r="G214" s="308">
        <v>1976</v>
      </c>
      <c r="H214" s="308" t="s">
        <v>530</v>
      </c>
      <c r="I214" s="308" t="s">
        <v>711</v>
      </c>
      <c r="J214" s="308" t="s">
        <v>709</v>
      </c>
      <c r="K214" s="308"/>
      <c r="L214" s="393" t="s">
        <v>175</v>
      </c>
      <c r="M214" s="308"/>
      <c r="N214" s="406">
        <v>2024</v>
      </c>
      <c r="O214" s="308"/>
      <c r="P214" s="308"/>
      <c r="Q214" s="308"/>
      <c r="R214" s="308"/>
      <c r="S214" s="274"/>
      <c r="T214" s="271"/>
      <c r="U214" s="275"/>
      <c r="V214" s="271"/>
      <c r="W214" s="271"/>
      <c r="X214" s="271"/>
      <c r="Y214" s="271"/>
      <c r="Z214" s="271"/>
    </row>
    <row r="215" spans="1:26" ht="22.5" customHeight="1">
      <c r="A215" s="308">
        <v>90</v>
      </c>
      <c r="B215" s="624" t="s">
        <v>312</v>
      </c>
      <c r="C215" s="550"/>
      <c r="D215" s="550"/>
      <c r="E215" s="551"/>
      <c r="F215" s="359"/>
      <c r="G215" s="308">
        <v>1984</v>
      </c>
      <c r="H215" s="308" t="s">
        <v>530</v>
      </c>
      <c r="I215" s="308" t="s">
        <v>711</v>
      </c>
      <c r="J215" s="308" t="s">
        <v>709</v>
      </c>
      <c r="K215" s="308"/>
      <c r="L215" s="393" t="s">
        <v>175</v>
      </c>
      <c r="M215" s="308"/>
      <c r="N215" s="406">
        <v>2024</v>
      </c>
      <c r="O215" s="308"/>
      <c r="P215" s="308"/>
      <c r="Q215" s="308"/>
      <c r="R215" s="308"/>
      <c r="S215" s="274"/>
      <c r="T215" s="271"/>
      <c r="U215" s="275"/>
      <c r="V215" s="271"/>
      <c r="W215" s="271"/>
      <c r="X215" s="271"/>
      <c r="Y215" s="271"/>
      <c r="Z215" s="271"/>
    </row>
    <row r="216" spans="1:26" ht="22.5" customHeight="1">
      <c r="A216" s="308">
        <v>91</v>
      </c>
      <c r="B216" s="624" t="s">
        <v>313</v>
      </c>
      <c r="C216" s="550"/>
      <c r="D216" s="550"/>
      <c r="E216" s="551"/>
      <c r="F216" s="359"/>
      <c r="G216" s="308">
        <v>1981</v>
      </c>
      <c r="H216" s="308" t="s">
        <v>530</v>
      </c>
      <c r="I216" s="308" t="s">
        <v>711</v>
      </c>
      <c r="J216" s="308" t="s">
        <v>709</v>
      </c>
      <c r="K216" s="308"/>
      <c r="L216" s="393" t="s">
        <v>175</v>
      </c>
      <c r="M216" s="308"/>
      <c r="N216" s="406">
        <v>2024</v>
      </c>
      <c r="O216" s="308"/>
      <c r="P216" s="308"/>
      <c r="Q216" s="308"/>
      <c r="R216" s="308"/>
      <c r="S216" s="274"/>
      <c r="T216" s="271"/>
      <c r="U216" s="275"/>
      <c r="V216" s="271"/>
      <c r="W216" s="271"/>
      <c r="X216" s="271"/>
      <c r="Y216" s="271"/>
      <c r="Z216" s="271"/>
    </row>
    <row r="217" spans="1:26" ht="22.5" customHeight="1">
      <c r="A217" s="308">
        <v>92</v>
      </c>
      <c r="B217" s="624" t="s">
        <v>314</v>
      </c>
      <c r="C217" s="550"/>
      <c r="D217" s="550"/>
      <c r="E217" s="551"/>
      <c r="F217" s="359"/>
      <c r="G217" s="308">
        <v>1976</v>
      </c>
      <c r="H217" s="308" t="s">
        <v>530</v>
      </c>
      <c r="I217" s="308" t="s">
        <v>711</v>
      </c>
      <c r="J217" s="308" t="s">
        <v>709</v>
      </c>
      <c r="K217" s="308"/>
      <c r="L217" s="393" t="s">
        <v>175</v>
      </c>
      <c r="M217" s="308"/>
      <c r="N217" s="406">
        <v>2024</v>
      </c>
      <c r="O217" s="308"/>
      <c r="P217" s="308"/>
      <c r="Q217" s="308"/>
      <c r="R217" s="308"/>
      <c r="S217" s="274"/>
      <c r="T217" s="271"/>
      <c r="U217" s="275"/>
      <c r="V217" s="271"/>
      <c r="W217" s="271"/>
      <c r="X217" s="271"/>
      <c r="Y217" s="271"/>
      <c r="Z217" s="271"/>
    </row>
    <row r="218" spans="1:26" ht="22.5" customHeight="1">
      <c r="A218" s="308">
        <v>93</v>
      </c>
      <c r="B218" s="624" t="s">
        <v>315</v>
      </c>
      <c r="C218" s="550"/>
      <c r="D218" s="550"/>
      <c r="E218" s="551"/>
      <c r="F218" s="359"/>
      <c r="G218" s="308">
        <v>1981</v>
      </c>
      <c r="H218" s="308" t="s">
        <v>530</v>
      </c>
      <c r="I218" s="308" t="s">
        <v>711</v>
      </c>
      <c r="J218" s="308" t="s">
        <v>709</v>
      </c>
      <c r="K218" s="308"/>
      <c r="L218" s="393" t="s">
        <v>175</v>
      </c>
      <c r="M218" s="308"/>
      <c r="N218" s="406">
        <v>2024</v>
      </c>
      <c r="O218" s="308"/>
      <c r="P218" s="308"/>
      <c r="Q218" s="308"/>
      <c r="R218" s="308"/>
      <c r="S218" s="274"/>
      <c r="T218" s="271"/>
      <c r="U218" s="275"/>
      <c r="V218" s="271"/>
      <c r="W218" s="271"/>
      <c r="X218" s="271"/>
      <c r="Y218" s="271"/>
      <c r="Z218" s="271"/>
    </row>
    <row r="219" spans="1:26" ht="22.5" customHeight="1">
      <c r="A219" s="308">
        <v>94</v>
      </c>
      <c r="B219" s="624" t="s">
        <v>316</v>
      </c>
      <c r="C219" s="550"/>
      <c r="D219" s="550"/>
      <c r="E219" s="551"/>
      <c r="F219" s="359"/>
      <c r="G219" s="308">
        <v>1989</v>
      </c>
      <c r="H219" s="308" t="s">
        <v>530</v>
      </c>
      <c r="I219" s="308" t="s">
        <v>711</v>
      </c>
      <c r="J219" s="308" t="s">
        <v>709</v>
      </c>
      <c r="K219" s="308"/>
      <c r="L219" s="393" t="s">
        <v>175</v>
      </c>
      <c r="M219" s="308"/>
      <c r="N219" s="406">
        <v>2024</v>
      </c>
      <c r="O219" s="308"/>
      <c r="P219" s="308"/>
      <c r="Q219" s="308"/>
      <c r="R219" s="308"/>
      <c r="S219" s="274"/>
      <c r="T219" s="271"/>
      <c r="U219" s="275"/>
      <c r="V219" s="271"/>
      <c r="W219" s="271"/>
      <c r="X219" s="271"/>
      <c r="Y219" s="271"/>
      <c r="Z219" s="271"/>
    </row>
    <row r="220" spans="1:26" ht="22.5" customHeight="1">
      <c r="A220" s="308">
        <v>95</v>
      </c>
      <c r="B220" s="624" t="s">
        <v>317</v>
      </c>
      <c r="C220" s="550"/>
      <c r="D220" s="550"/>
      <c r="E220" s="551"/>
      <c r="F220" s="359"/>
      <c r="G220" s="308">
        <v>1985</v>
      </c>
      <c r="H220" s="308" t="s">
        <v>530</v>
      </c>
      <c r="I220" s="308" t="s">
        <v>711</v>
      </c>
      <c r="J220" s="308" t="s">
        <v>709</v>
      </c>
      <c r="K220" s="308"/>
      <c r="L220" s="393" t="s">
        <v>175</v>
      </c>
      <c r="M220" s="308"/>
      <c r="N220" s="406">
        <v>2024</v>
      </c>
      <c r="O220" s="308"/>
      <c r="P220" s="308"/>
      <c r="Q220" s="308"/>
      <c r="R220" s="308"/>
      <c r="S220" s="274"/>
      <c r="T220" s="271"/>
      <c r="U220" s="275"/>
      <c r="V220" s="271"/>
      <c r="W220" s="271"/>
      <c r="X220" s="271"/>
      <c r="Y220" s="271"/>
      <c r="Z220" s="271"/>
    </row>
    <row r="221" spans="1:26" ht="22.5" customHeight="1">
      <c r="A221" s="308">
        <v>96</v>
      </c>
      <c r="B221" s="624" t="s">
        <v>319</v>
      </c>
      <c r="C221" s="550"/>
      <c r="D221" s="550"/>
      <c r="E221" s="551"/>
      <c r="F221" s="359"/>
      <c r="G221" s="308">
        <v>1980</v>
      </c>
      <c r="H221" s="308" t="s">
        <v>530</v>
      </c>
      <c r="I221" s="308" t="s">
        <v>711</v>
      </c>
      <c r="J221" s="308" t="s">
        <v>709</v>
      </c>
      <c r="K221" s="308"/>
      <c r="L221" s="393" t="s">
        <v>175</v>
      </c>
      <c r="M221" s="308"/>
      <c r="N221" s="406">
        <v>2024</v>
      </c>
      <c r="O221" s="308"/>
      <c r="P221" s="308"/>
      <c r="Q221" s="308"/>
      <c r="R221" s="308"/>
      <c r="S221" s="274"/>
      <c r="T221" s="271"/>
      <c r="U221" s="275"/>
      <c r="V221" s="271"/>
      <c r="W221" s="271"/>
      <c r="X221" s="271"/>
      <c r="Y221" s="271"/>
      <c r="Z221" s="271"/>
    </row>
    <row r="222" spans="1:26" ht="22.5" customHeight="1">
      <c r="A222" s="308">
        <v>97</v>
      </c>
      <c r="B222" s="624" t="s">
        <v>320</v>
      </c>
      <c r="C222" s="550"/>
      <c r="D222" s="550"/>
      <c r="E222" s="551"/>
      <c r="F222" s="359"/>
      <c r="G222" s="308">
        <v>1983</v>
      </c>
      <c r="H222" s="308" t="s">
        <v>530</v>
      </c>
      <c r="I222" s="308" t="s">
        <v>711</v>
      </c>
      <c r="J222" s="308" t="s">
        <v>709</v>
      </c>
      <c r="K222" s="308"/>
      <c r="L222" s="393" t="s">
        <v>175</v>
      </c>
      <c r="M222" s="308"/>
      <c r="N222" s="406">
        <v>2024</v>
      </c>
      <c r="O222" s="308"/>
      <c r="P222" s="308"/>
      <c r="Q222" s="308"/>
      <c r="R222" s="308"/>
      <c r="S222" s="274"/>
      <c r="T222" s="271"/>
      <c r="U222" s="275"/>
      <c r="V222" s="271"/>
      <c r="W222" s="271"/>
      <c r="X222" s="271"/>
      <c r="Y222" s="271"/>
      <c r="Z222" s="271"/>
    </row>
    <row r="223" spans="1:26" ht="22.5" customHeight="1">
      <c r="A223" s="308">
        <v>98</v>
      </c>
      <c r="B223" s="622" t="s">
        <v>321</v>
      </c>
      <c r="C223" s="550"/>
      <c r="D223" s="550"/>
      <c r="E223" s="551"/>
      <c r="F223" s="359"/>
      <c r="G223" s="308">
        <v>1979</v>
      </c>
      <c r="H223" s="308" t="s">
        <v>530</v>
      </c>
      <c r="I223" s="308" t="s">
        <v>711</v>
      </c>
      <c r="J223" s="308" t="s">
        <v>709</v>
      </c>
      <c r="K223" s="308"/>
      <c r="L223" s="393" t="s">
        <v>175</v>
      </c>
      <c r="M223" s="308"/>
      <c r="N223" s="406">
        <v>2024</v>
      </c>
      <c r="O223" s="308"/>
      <c r="P223" s="308"/>
      <c r="Q223" s="308"/>
      <c r="R223" s="308"/>
      <c r="S223" s="274"/>
      <c r="T223" s="271"/>
      <c r="U223" s="275"/>
      <c r="V223" s="271"/>
      <c r="W223" s="271"/>
      <c r="X223" s="271"/>
      <c r="Y223" s="271"/>
      <c r="Z223" s="271"/>
    </row>
    <row r="224" spans="1:26" ht="22.5" customHeight="1">
      <c r="A224" s="308">
        <v>99</v>
      </c>
      <c r="B224" s="623" t="s">
        <v>322</v>
      </c>
      <c r="C224" s="550"/>
      <c r="D224" s="550"/>
      <c r="E224" s="551"/>
      <c r="F224" s="359"/>
      <c r="G224" s="308">
        <v>1987</v>
      </c>
      <c r="H224" s="308" t="s">
        <v>530</v>
      </c>
      <c r="I224" s="308" t="s">
        <v>711</v>
      </c>
      <c r="J224" s="308" t="s">
        <v>709</v>
      </c>
      <c r="K224" s="308"/>
      <c r="L224" s="393" t="s">
        <v>175</v>
      </c>
      <c r="M224" s="308"/>
      <c r="N224" s="406">
        <v>2024</v>
      </c>
      <c r="O224" s="308"/>
      <c r="P224" s="308"/>
      <c r="Q224" s="308"/>
      <c r="R224" s="308"/>
      <c r="S224" s="274"/>
      <c r="T224" s="271"/>
      <c r="U224" s="275"/>
      <c r="V224" s="271"/>
      <c r="W224" s="271"/>
      <c r="X224" s="271"/>
      <c r="Y224" s="271"/>
      <c r="Z224" s="271"/>
    </row>
    <row r="225" spans="1:26" ht="16.5" customHeight="1">
      <c r="A225" s="589" t="s">
        <v>334</v>
      </c>
      <c r="B225" s="550"/>
      <c r="C225" s="550"/>
      <c r="D225" s="550"/>
      <c r="E225" s="550"/>
      <c r="F225" s="550"/>
      <c r="G225" s="550"/>
      <c r="H225" s="550"/>
      <c r="I225" s="550"/>
      <c r="J225" s="551"/>
      <c r="K225" s="283"/>
      <c r="L225" s="308"/>
      <c r="M225" s="308"/>
      <c r="N225" s="308"/>
      <c r="O225" s="308"/>
      <c r="P225" s="589"/>
      <c r="Q225" s="550"/>
      <c r="R225" s="551"/>
      <c r="S225" s="274"/>
      <c r="T225" s="271"/>
      <c r="U225" s="275"/>
      <c r="V225" s="271"/>
      <c r="W225" s="271"/>
      <c r="X225" s="271"/>
      <c r="Y225" s="271"/>
      <c r="Z225" s="271"/>
    </row>
    <row r="226" spans="1:26" ht="27" customHeight="1">
      <c r="A226" s="333">
        <v>7</v>
      </c>
      <c r="B226" s="606" t="s">
        <v>714</v>
      </c>
      <c r="C226" s="550"/>
      <c r="D226" s="550"/>
      <c r="E226" s="550"/>
      <c r="F226" s="550"/>
      <c r="G226" s="550"/>
      <c r="H226" s="550"/>
      <c r="I226" s="550"/>
      <c r="J226" s="550"/>
      <c r="K226" s="550"/>
      <c r="L226" s="550"/>
      <c r="M226" s="550"/>
      <c r="N226" s="550"/>
      <c r="O226" s="550"/>
      <c r="P226" s="550"/>
      <c r="Q226" s="550"/>
      <c r="R226" s="551"/>
      <c r="S226" s="274"/>
      <c r="T226" s="271"/>
      <c r="U226" s="275"/>
      <c r="V226" s="271"/>
      <c r="W226" s="271"/>
      <c r="X226" s="271"/>
      <c r="Y226" s="271"/>
      <c r="Z226" s="271"/>
    </row>
    <row r="227" spans="1:26" ht="34.5" customHeight="1">
      <c r="A227" s="586" t="s">
        <v>4</v>
      </c>
      <c r="B227" s="587" t="s">
        <v>499</v>
      </c>
      <c r="C227" s="579"/>
      <c r="D227" s="579"/>
      <c r="E227" s="585"/>
      <c r="F227" s="589" t="s">
        <v>662</v>
      </c>
      <c r="G227" s="551"/>
      <c r="H227" s="586" t="s">
        <v>528</v>
      </c>
      <c r="I227" s="586" t="s">
        <v>443</v>
      </c>
      <c r="J227" s="587" t="s">
        <v>715</v>
      </c>
      <c r="K227" s="585"/>
      <c r="L227" s="587" t="s">
        <v>716</v>
      </c>
      <c r="M227" s="585"/>
      <c r="N227" s="589" t="s">
        <v>717</v>
      </c>
      <c r="O227" s="551"/>
      <c r="P227" s="587" t="s">
        <v>2</v>
      </c>
      <c r="Q227" s="579"/>
      <c r="R227" s="585"/>
      <c r="S227" s="407"/>
      <c r="T227" s="276"/>
      <c r="U227" s="366"/>
      <c r="V227" s="276"/>
      <c r="W227" s="276"/>
      <c r="X227" s="276"/>
      <c r="Y227" s="276"/>
      <c r="Z227" s="276"/>
    </row>
    <row r="228" spans="1:26" ht="22.5" customHeight="1">
      <c r="A228" s="549"/>
      <c r="B228" s="584"/>
      <c r="C228" s="588"/>
      <c r="D228" s="588"/>
      <c r="E228" s="555"/>
      <c r="F228" s="283" t="s">
        <v>506</v>
      </c>
      <c r="G228" s="283" t="s">
        <v>507</v>
      </c>
      <c r="H228" s="549"/>
      <c r="I228" s="549"/>
      <c r="J228" s="584"/>
      <c r="K228" s="555"/>
      <c r="L228" s="584"/>
      <c r="M228" s="555"/>
      <c r="N228" s="283" t="s">
        <v>208</v>
      </c>
      <c r="O228" s="283" t="s">
        <v>718</v>
      </c>
      <c r="P228" s="584"/>
      <c r="Q228" s="588"/>
      <c r="R228" s="555"/>
      <c r="S228" s="407"/>
      <c r="T228" s="276"/>
      <c r="U228" s="366"/>
      <c r="V228" s="276"/>
      <c r="W228" s="276"/>
      <c r="X228" s="276"/>
      <c r="Y228" s="276"/>
      <c r="Z228" s="276"/>
    </row>
    <row r="229" spans="1:26" ht="16.5" customHeight="1">
      <c r="A229" s="308">
        <v>1</v>
      </c>
      <c r="B229" s="608" t="s">
        <v>261</v>
      </c>
      <c r="C229" s="550"/>
      <c r="D229" s="550"/>
      <c r="E229" s="551"/>
      <c r="F229" s="308"/>
      <c r="G229" s="308">
        <v>1985</v>
      </c>
      <c r="H229" s="308" t="s">
        <v>530</v>
      </c>
      <c r="I229" s="308" t="s">
        <v>219</v>
      </c>
      <c r="J229" s="604" t="s">
        <v>719</v>
      </c>
      <c r="K229" s="551"/>
      <c r="L229" s="604" t="s">
        <v>251</v>
      </c>
      <c r="M229" s="551"/>
      <c r="N229" s="308" t="s">
        <v>536</v>
      </c>
      <c r="O229" s="308">
        <v>2024</v>
      </c>
      <c r="P229" s="604"/>
      <c r="Q229" s="550"/>
      <c r="R229" s="551"/>
      <c r="S229" s="407"/>
      <c r="T229" s="276"/>
      <c r="U229" s="366"/>
      <c r="V229" s="276"/>
      <c r="W229" s="276"/>
      <c r="X229" s="276"/>
      <c r="Y229" s="276"/>
      <c r="Z229" s="276"/>
    </row>
    <row r="230" spans="1:26" ht="16.5" customHeight="1">
      <c r="A230" s="308">
        <v>2</v>
      </c>
      <c r="B230" s="608" t="s">
        <v>253</v>
      </c>
      <c r="C230" s="550"/>
      <c r="D230" s="550"/>
      <c r="E230" s="551"/>
      <c r="F230" s="308"/>
      <c r="G230" s="308">
        <v>1971</v>
      </c>
      <c r="H230" s="308" t="s">
        <v>530</v>
      </c>
      <c r="I230" s="308" t="s">
        <v>219</v>
      </c>
      <c r="J230" s="604" t="s">
        <v>720</v>
      </c>
      <c r="K230" s="551"/>
      <c r="L230" s="604" t="s">
        <v>536</v>
      </c>
      <c r="M230" s="551"/>
      <c r="N230" s="308" t="s">
        <v>678</v>
      </c>
      <c r="O230" s="308">
        <v>2024</v>
      </c>
      <c r="P230" s="604" t="s">
        <v>721</v>
      </c>
      <c r="Q230" s="550"/>
      <c r="R230" s="551"/>
      <c r="S230" s="407"/>
      <c r="T230" s="276"/>
      <c r="U230" s="366"/>
      <c r="V230" s="276"/>
      <c r="W230" s="276"/>
      <c r="X230" s="276"/>
      <c r="Y230" s="276"/>
      <c r="Z230" s="276"/>
    </row>
    <row r="231" spans="1:26" ht="16.5" customHeight="1">
      <c r="A231" s="308">
        <v>3</v>
      </c>
      <c r="B231" s="608" t="s">
        <v>255</v>
      </c>
      <c r="C231" s="550"/>
      <c r="D231" s="550"/>
      <c r="E231" s="551"/>
      <c r="F231" s="297"/>
      <c r="G231" s="297">
        <v>1975</v>
      </c>
      <c r="H231" s="308" t="s">
        <v>530</v>
      </c>
      <c r="I231" s="308" t="s">
        <v>219</v>
      </c>
      <c r="J231" s="604" t="s">
        <v>722</v>
      </c>
      <c r="K231" s="551"/>
      <c r="L231" s="604" t="s">
        <v>536</v>
      </c>
      <c r="M231" s="551"/>
      <c r="N231" s="308" t="s">
        <v>678</v>
      </c>
      <c r="O231" s="308">
        <v>2024</v>
      </c>
      <c r="P231" s="604" t="s">
        <v>721</v>
      </c>
      <c r="Q231" s="550"/>
      <c r="R231" s="551"/>
      <c r="S231" s="407"/>
      <c r="T231" s="276"/>
      <c r="U231" s="366"/>
      <c r="V231" s="276"/>
      <c r="W231" s="276"/>
      <c r="X231" s="276"/>
      <c r="Y231" s="276"/>
      <c r="Z231" s="276"/>
    </row>
    <row r="232" spans="1:26" ht="16.5" customHeight="1">
      <c r="A232" s="308">
        <v>4</v>
      </c>
      <c r="B232" s="608" t="s">
        <v>292</v>
      </c>
      <c r="C232" s="550"/>
      <c r="D232" s="550"/>
      <c r="E232" s="551"/>
      <c r="F232" s="308"/>
      <c r="G232" s="308" t="s">
        <v>723</v>
      </c>
      <c r="H232" s="308" t="s">
        <v>530</v>
      </c>
      <c r="I232" s="308" t="s">
        <v>219</v>
      </c>
      <c r="J232" s="604" t="s">
        <v>724</v>
      </c>
      <c r="K232" s="551"/>
      <c r="L232" s="604" t="s">
        <v>251</v>
      </c>
      <c r="M232" s="551"/>
      <c r="N232" s="308" t="s">
        <v>536</v>
      </c>
      <c r="O232" s="308">
        <v>2024</v>
      </c>
      <c r="P232" s="408"/>
      <c r="Q232" s="409"/>
      <c r="R232" s="410"/>
      <c r="S232" s="407"/>
      <c r="T232" s="276"/>
      <c r="U232" s="366"/>
      <c r="V232" s="276"/>
      <c r="W232" s="276"/>
      <c r="X232" s="276"/>
      <c r="Y232" s="276"/>
      <c r="Z232" s="276"/>
    </row>
    <row r="233" spans="1:26" ht="16.5" customHeight="1">
      <c r="A233" s="308">
        <v>6</v>
      </c>
      <c r="B233" s="608" t="s">
        <v>725</v>
      </c>
      <c r="C233" s="550"/>
      <c r="D233" s="550"/>
      <c r="E233" s="551"/>
      <c r="F233" s="308" t="s">
        <v>175</v>
      </c>
      <c r="G233" s="308">
        <v>1979</v>
      </c>
      <c r="H233" s="308" t="s">
        <v>530</v>
      </c>
      <c r="I233" s="308" t="s">
        <v>219</v>
      </c>
      <c r="J233" s="604" t="s">
        <v>337</v>
      </c>
      <c r="K233" s="551"/>
      <c r="L233" s="604" t="s">
        <v>497</v>
      </c>
      <c r="M233" s="551"/>
      <c r="N233" s="308" t="s">
        <v>726</v>
      </c>
      <c r="O233" s="308">
        <v>2024</v>
      </c>
      <c r="P233" s="408"/>
      <c r="Q233" s="409"/>
      <c r="R233" s="410"/>
      <c r="S233" s="407"/>
      <c r="T233" s="276"/>
      <c r="U233" s="366"/>
      <c r="V233" s="276"/>
      <c r="W233" s="276"/>
      <c r="X233" s="276"/>
      <c r="Y233" s="276"/>
      <c r="Z233" s="276"/>
    </row>
    <row r="234" spans="1:26" ht="33" customHeight="1">
      <c r="A234" s="308">
        <v>7</v>
      </c>
      <c r="B234" s="608" t="s">
        <v>727</v>
      </c>
      <c r="C234" s="550"/>
      <c r="D234" s="550"/>
      <c r="E234" s="551"/>
      <c r="F234" s="379"/>
      <c r="G234" s="379">
        <v>1987</v>
      </c>
      <c r="H234" s="379" t="s">
        <v>530</v>
      </c>
      <c r="I234" s="379" t="s">
        <v>231</v>
      </c>
      <c r="J234" s="604" t="s">
        <v>728</v>
      </c>
      <c r="K234" s="551"/>
      <c r="L234" s="604" t="s">
        <v>729</v>
      </c>
      <c r="M234" s="551"/>
      <c r="N234" s="308" t="s">
        <v>318</v>
      </c>
      <c r="O234" s="308">
        <v>2024</v>
      </c>
      <c r="P234" s="411"/>
      <c r="Q234" s="377"/>
      <c r="R234" s="412"/>
      <c r="S234" s="278"/>
      <c r="T234" s="272"/>
      <c r="U234" s="279"/>
      <c r="V234" s="272"/>
      <c r="W234" s="272"/>
      <c r="X234" s="272"/>
      <c r="Y234" s="272"/>
      <c r="Z234" s="272"/>
    </row>
    <row r="235" spans="1:26" ht="16.5" customHeight="1">
      <c r="A235" s="308">
        <v>8</v>
      </c>
      <c r="B235" s="616" t="s">
        <v>641</v>
      </c>
      <c r="C235" s="550"/>
      <c r="D235" s="550"/>
      <c r="E235" s="551"/>
      <c r="F235" s="379" t="s">
        <v>175</v>
      </c>
      <c r="G235" s="379"/>
      <c r="H235" s="379" t="s">
        <v>530</v>
      </c>
      <c r="I235" s="379" t="s">
        <v>219</v>
      </c>
      <c r="J235" s="632" t="s">
        <v>730</v>
      </c>
      <c r="K235" s="551"/>
      <c r="L235" s="632" t="s">
        <v>251</v>
      </c>
      <c r="M235" s="551"/>
      <c r="N235" s="379" t="s">
        <v>536</v>
      </c>
      <c r="O235" s="379">
        <v>2024</v>
      </c>
      <c r="P235" s="306"/>
      <c r="Q235" s="315"/>
      <c r="R235" s="316"/>
      <c r="S235" s="278"/>
      <c r="T235" s="272"/>
      <c r="U235" s="279"/>
      <c r="V235" s="272"/>
      <c r="W235" s="272"/>
      <c r="X235" s="272"/>
      <c r="Y235" s="272"/>
      <c r="Z235" s="272"/>
    </row>
    <row r="236" spans="1:26" ht="16.5" customHeight="1">
      <c r="A236" s="308">
        <v>9</v>
      </c>
      <c r="B236" s="616" t="s">
        <v>731</v>
      </c>
      <c r="C236" s="550"/>
      <c r="D236" s="550"/>
      <c r="E236" s="551"/>
      <c r="F236" s="383"/>
      <c r="G236" s="382" t="s">
        <v>175</v>
      </c>
      <c r="H236" s="382" t="s">
        <v>530</v>
      </c>
      <c r="I236" s="382" t="s">
        <v>241</v>
      </c>
      <c r="J236" s="632" t="s">
        <v>730</v>
      </c>
      <c r="K236" s="551"/>
      <c r="L236" s="632" t="s">
        <v>536</v>
      </c>
      <c r="M236" s="551"/>
      <c r="N236" s="382" t="s">
        <v>678</v>
      </c>
      <c r="O236" s="382">
        <v>2024</v>
      </c>
      <c r="P236" s="306"/>
      <c r="Q236" s="315"/>
      <c r="R236" s="316"/>
      <c r="S236" s="278"/>
      <c r="T236" s="272"/>
      <c r="U236" s="279"/>
      <c r="V236" s="272"/>
      <c r="W236" s="272"/>
      <c r="X236" s="272"/>
      <c r="Y236" s="272"/>
      <c r="Z236" s="272"/>
    </row>
    <row r="237" spans="1:26" ht="16.5" customHeight="1">
      <c r="A237" s="308">
        <v>10</v>
      </c>
      <c r="B237" s="629" t="s">
        <v>243</v>
      </c>
      <c r="C237" s="550"/>
      <c r="D237" s="550"/>
      <c r="E237" s="551"/>
      <c r="F237" s="413" t="s">
        <v>175</v>
      </c>
      <c r="G237" s="308"/>
      <c r="H237" s="413" t="s">
        <v>530</v>
      </c>
      <c r="I237" s="413" t="s">
        <v>241</v>
      </c>
      <c r="J237" s="633" t="s">
        <v>732</v>
      </c>
      <c r="K237" s="551"/>
      <c r="L237" s="633" t="s">
        <v>733</v>
      </c>
      <c r="M237" s="551"/>
      <c r="N237" s="414" t="s">
        <v>734</v>
      </c>
      <c r="O237" s="413">
        <v>2024</v>
      </c>
      <c r="P237" s="306"/>
      <c r="Q237" s="315"/>
      <c r="R237" s="316"/>
      <c r="S237" s="278"/>
      <c r="T237" s="272"/>
      <c r="U237" s="279"/>
      <c r="V237" s="272"/>
      <c r="W237" s="272"/>
      <c r="X237" s="272"/>
      <c r="Y237" s="272"/>
      <c r="Z237" s="272"/>
    </row>
    <row r="238" spans="1:26" ht="16.5" customHeight="1">
      <c r="A238" s="308">
        <v>11</v>
      </c>
      <c r="B238" s="630" t="s">
        <v>233</v>
      </c>
      <c r="C238" s="550"/>
      <c r="D238" s="550"/>
      <c r="E238" s="551"/>
      <c r="F238" s="297" t="s">
        <v>175</v>
      </c>
      <c r="G238" s="297"/>
      <c r="H238" s="308" t="s">
        <v>530</v>
      </c>
      <c r="I238" s="308" t="s">
        <v>241</v>
      </c>
      <c r="J238" s="604" t="s">
        <v>522</v>
      </c>
      <c r="K238" s="551"/>
      <c r="L238" s="604" t="s">
        <v>735</v>
      </c>
      <c r="M238" s="551"/>
      <c r="N238" s="415" t="s">
        <v>734</v>
      </c>
      <c r="O238" s="308">
        <v>2024</v>
      </c>
      <c r="P238" s="306"/>
      <c r="Q238" s="315"/>
      <c r="R238" s="316"/>
      <c r="S238" s="278"/>
      <c r="T238" s="272"/>
      <c r="U238" s="279"/>
      <c r="V238" s="272"/>
      <c r="W238" s="272"/>
      <c r="X238" s="272"/>
      <c r="Y238" s="272"/>
      <c r="Z238" s="272"/>
    </row>
    <row r="239" spans="1:26" ht="16.5" customHeight="1">
      <c r="A239" s="308">
        <v>12</v>
      </c>
      <c r="B239" s="631" t="s">
        <v>220</v>
      </c>
      <c r="C239" s="550"/>
      <c r="D239" s="550"/>
      <c r="E239" s="551"/>
      <c r="F239" s="297" t="s">
        <v>175</v>
      </c>
      <c r="G239" s="297"/>
      <c r="H239" s="308" t="s">
        <v>530</v>
      </c>
      <c r="I239" s="308" t="s">
        <v>219</v>
      </c>
      <c r="J239" s="604" t="s">
        <v>522</v>
      </c>
      <c r="K239" s="551"/>
      <c r="L239" s="604" t="s">
        <v>211</v>
      </c>
      <c r="M239" s="551"/>
      <c r="N239" s="416" t="s">
        <v>736</v>
      </c>
      <c r="O239" s="308">
        <v>2024</v>
      </c>
      <c r="P239" s="306"/>
      <c r="Q239" s="315"/>
      <c r="R239" s="316"/>
      <c r="S239" s="278"/>
      <c r="T239" s="272"/>
      <c r="U239" s="279"/>
      <c r="V239" s="272"/>
      <c r="W239" s="272"/>
      <c r="X239" s="272"/>
      <c r="Y239" s="272"/>
      <c r="Z239" s="272"/>
    </row>
    <row r="240" spans="1:26" ht="16.5" customHeight="1">
      <c r="A240" s="308">
        <v>13</v>
      </c>
      <c r="B240" s="608" t="s">
        <v>725</v>
      </c>
      <c r="C240" s="550"/>
      <c r="D240" s="550"/>
      <c r="E240" s="551"/>
      <c r="F240" s="297">
        <v>1979</v>
      </c>
      <c r="G240" s="297"/>
      <c r="H240" s="308" t="s">
        <v>530</v>
      </c>
      <c r="I240" s="308" t="s">
        <v>219</v>
      </c>
      <c r="J240" s="604" t="s">
        <v>737</v>
      </c>
      <c r="K240" s="551"/>
      <c r="L240" s="604" t="s">
        <v>318</v>
      </c>
      <c r="M240" s="551"/>
      <c r="N240" s="308" t="s">
        <v>726</v>
      </c>
      <c r="O240" s="308">
        <v>2024</v>
      </c>
      <c r="P240" s="604" t="s">
        <v>738</v>
      </c>
      <c r="Q240" s="550"/>
      <c r="R240" s="551"/>
      <c r="S240" s="278"/>
      <c r="T240" s="272"/>
      <c r="U240" s="279"/>
      <c r="V240" s="272"/>
      <c r="W240" s="272"/>
      <c r="X240" s="272"/>
      <c r="Y240" s="272"/>
      <c r="Z240" s="272"/>
    </row>
    <row r="241" spans="1:26" ht="16.5" customHeight="1">
      <c r="A241" s="308">
        <v>14</v>
      </c>
      <c r="B241" s="631" t="s">
        <v>713</v>
      </c>
      <c r="C241" s="550"/>
      <c r="D241" s="550"/>
      <c r="E241" s="551"/>
      <c r="F241" s="417"/>
      <c r="G241" s="297">
        <v>1974</v>
      </c>
      <c r="H241" s="308" t="s">
        <v>530</v>
      </c>
      <c r="I241" s="308" t="s">
        <v>219</v>
      </c>
      <c r="J241" s="604" t="s">
        <v>599</v>
      </c>
      <c r="K241" s="551"/>
      <c r="L241" s="604" t="s">
        <v>536</v>
      </c>
      <c r="M241" s="551"/>
      <c r="N241" s="416" t="s">
        <v>736</v>
      </c>
      <c r="O241" s="308">
        <v>2024</v>
      </c>
      <c r="P241" s="604"/>
      <c r="Q241" s="550"/>
      <c r="R241" s="551"/>
      <c r="S241" s="278"/>
      <c r="T241" s="272"/>
      <c r="U241" s="279"/>
      <c r="V241" s="272"/>
      <c r="W241" s="272"/>
      <c r="X241" s="272"/>
      <c r="Y241" s="272"/>
      <c r="Z241" s="272"/>
    </row>
    <row r="242" spans="1:26" ht="16.5" customHeight="1">
      <c r="A242" s="297">
        <v>15</v>
      </c>
      <c r="B242" s="631" t="s">
        <v>266</v>
      </c>
      <c r="C242" s="550"/>
      <c r="D242" s="550"/>
      <c r="E242" s="551"/>
      <c r="F242" s="417"/>
      <c r="G242" s="297">
        <v>1976</v>
      </c>
      <c r="H242" s="308" t="s">
        <v>530</v>
      </c>
      <c r="I242" s="308" t="s">
        <v>219</v>
      </c>
      <c r="J242" s="604" t="s">
        <v>489</v>
      </c>
      <c r="K242" s="551"/>
      <c r="L242" s="604" t="s">
        <v>536</v>
      </c>
      <c r="M242" s="551"/>
      <c r="N242" s="416" t="s">
        <v>736</v>
      </c>
      <c r="O242" s="308">
        <v>2024</v>
      </c>
      <c r="P242" s="604"/>
      <c r="Q242" s="550"/>
      <c r="R242" s="551"/>
      <c r="S242" s="278"/>
      <c r="T242" s="272"/>
      <c r="U242" s="279"/>
      <c r="V242" s="272"/>
      <c r="W242" s="272"/>
      <c r="X242" s="272"/>
      <c r="Y242" s="272"/>
      <c r="Z242" s="272"/>
    </row>
    <row r="243" spans="1:26" ht="16.5" customHeight="1">
      <c r="A243" s="272">
        <v>16</v>
      </c>
      <c r="B243" s="634" t="s">
        <v>267</v>
      </c>
      <c r="C243" s="550"/>
      <c r="D243" s="550"/>
      <c r="E243" s="551"/>
      <c r="F243" s="417"/>
      <c r="G243" s="297">
        <v>1984</v>
      </c>
      <c r="H243" s="297" t="s">
        <v>530</v>
      </c>
      <c r="I243" s="297" t="s">
        <v>219</v>
      </c>
      <c r="J243" s="607" t="s">
        <v>597</v>
      </c>
      <c r="K243" s="551"/>
      <c r="L243" s="607" t="s">
        <v>536</v>
      </c>
      <c r="M243" s="551"/>
      <c r="N243" s="418" t="s">
        <v>736</v>
      </c>
      <c r="O243" s="297">
        <v>2024</v>
      </c>
      <c r="P243" s="617"/>
      <c r="Q243" s="550"/>
      <c r="R243" s="551"/>
      <c r="S243" s="274"/>
      <c r="T243" s="271"/>
      <c r="U243" s="275"/>
      <c r="V243" s="271"/>
      <c r="W243" s="271"/>
      <c r="X243" s="271"/>
      <c r="Y243" s="271"/>
      <c r="Z243" s="271"/>
    </row>
    <row r="244" spans="1:26" ht="16.5" customHeight="1">
      <c r="B244" s="271"/>
      <c r="C244" s="271"/>
      <c r="D244" s="271"/>
      <c r="E244" s="271"/>
      <c r="G244" s="272"/>
      <c r="H244" s="272"/>
      <c r="I244" s="272"/>
      <c r="J244" s="272"/>
      <c r="K244" s="272"/>
      <c r="L244" s="272"/>
      <c r="M244" s="272"/>
      <c r="N244" s="272"/>
      <c r="O244" s="272"/>
      <c r="P244" s="271"/>
      <c r="Q244" s="271"/>
      <c r="R244" s="271"/>
      <c r="S244" s="274"/>
      <c r="T244" s="271"/>
      <c r="U244" s="275"/>
      <c r="V244" s="271"/>
      <c r="W244" s="271"/>
      <c r="X244" s="271"/>
      <c r="Y244" s="271"/>
      <c r="Z244" s="271"/>
    </row>
    <row r="245" spans="1:26" ht="16.5" customHeight="1">
      <c r="A245" s="278"/>
      <c r="B245" s="627" t="s">
        <v>103</v>
      </c>
      <c r="C245" s="543"/>
      <c r="D245" s="278"/>
      <c r="E245" s="278"/>
      <c r="F245" s="274"/>
      <c r="G245" s="274"/>
      <c r="H245" s="278"/>
      <c r="I245" s="278"/>
      <c r="J245" s="278"/>
      <c r="K245" s="278"/>
      <c r="L245" s="278"/>
      <c r="M245" s="278"/>
      <c r="N245" s="627" t="s">
        <v>15</v>
      </c>
      <c r="O245" s="543"/>
      <c r="P245" s="543"/>
      <c r="Q245" s="543"/>
      <c r="R245" s="274"/>
      <c r="S245" s="274"/>
      <c r="T245" s="274"/>
      <c r="U245" s="275"/>
      <c r="V245" s="274"/>
      <c r="W245" s="274"/>
      <c r="X245" s="274"/>
      <c r="Y245" s="274"/>
      <c r="Z245" s="274"/>
    </row>
    <row r="246" spans="1:26" ht="16.5" customHeight="1">
      <c r="A246" s="278"/>
      <c r="B246" s="628" t="s">
        <v>739</v>
      </c>
      <c r="C246" s="543"/>
      <c r="D246" s="278"/>
      <c r="E246" s="278"/>
      <c r="F246" s="274"/>
      <c r="G246" s="274"/>
      <c r="H246" s="278"/>
      <c r="I246" s="278"/>
      <c r="J246" s="278"/>
      <c r="K246" s="278"/>
      <c r="L246" s="278"/>
      <c r="M246" s="278"/>
      <c r="N246" s="419"/>
      <c r="O246" s="407"/>
      <c r="P246" s="407"/>
      <c r="Q246" s="407"/>
      <c r="R246" s="274"/>
      <c r="S246" s="274" t="s">
        <v>740</v>
      </c>
      <c r="T246" s="274"/>
      <c r="U246" s="275"/>
      <c r="V246" s="274"/>
      <c r="W246" s="274"/>
      <c r="X246" s="274"/>
      <c r="Y246" s="274"/>
      <c r="Z246" s="274"/>
    </row>
    <row r="247" spans="1:26" ht="16.5" customHeight="1">
      <c r="A247" s="272"/>
      <c r="B247" s="271"/>
      <c r="C247" s="271"/>
      <c r="D247" s="272"/>
      <c r="E247" s="272"/>
      <c r="F247" s="271"/>
      <c r="G247" s="271"/>
      <c r="H247" s="272"/>
      <c r="I247" s="272"/>
      <c r="J247" s="272"/>
      <c r="K247" s="272"/>
      <c r="L247" s="272"/>
      <c r="M247" s="272"/>
      <c r="N247" s="273"/>
      <c r="O247" s="276"/>
      <c r="P247" s="276"/>
      <c r="Q247" s="276"/>
      <c r="R247" s="271"/>
      <c r="S247" s="274"/>
      <c r="T247" s="271"/>
      <c r="U247" s="275"/>
      <c r="V247" s="271"/>
      <c r="W247" s="271"/>
      <c r="X247" s="271"/>
      <c r="Y247" s="271"/>
      <c r="Z247" s="271"/>
    </row>
    <row r="248" spans="1:26" ht="16.5" customHeight="1">
      <c r="A248" s="272"/>
      <c r="B248" s="271"/>
      <c r="C248" s="271"/>
      <c r="D248" s="272"/>
      <c r="E248" s="272"/>
      <c r="F248" s="271"/>
      <c r="G248" s="271"/>
      <c r="H248" s="272"/>
      <c r="I248" s="272"/>
      <c r="J248" s="272"/>
      <c r="K248" s="272"/>
      <c r="L248" s="272"/>
      <c r="M248" s="272"/>
      <c r="N248" s="273"/>
      <c r="O248" s="276"/>
      <c r="P248" s="276"/>
      <c r="Q248" s="276"/>
      <c r="R248" s="271"/>
      <c r="S248" s="274"/>
      <c r="T248" s="271"/>
      <c r="U248" s="275"/>
      <c r="V248" s="271"/>
      <c r="W248" s="271"/>
      <c r="X248" s="271"/>
      <c r="Y248" s="271"/>
      <c r="Z248" s="271"/>
    </row>
    <row r="249" spans="1:26" ht="16.5" customHeight="1">
      <c r="A249" s="272"/>
      <c r="B249" s="271"/>
      <c r="C249" s="271"/>
      <c r="D249" s="272"/>
      <c r="E249" s="272"/>
      <c r="F249" s="271"/>
      <c r="G249" s="271"/>
      <c r="H249" s="272"/>
      <c r="I249" s="272"/>
      <c r="J249" s="272"/>
      <c r="K249" s="272"/>
      <c r="L249" s="272"/>
      <c r="M249" s="272"/>
      <c r="N249" s="273"/>
      <c r="O249" s="276"/>
      <c r="P249" s="276"/>
      <c r="Q249" s="276"/>
      <c r="R249" s="271"/>
      <c r="S249" s="274"/>
      <c r="T249" s="271"/>
      <c r="U249" s="275"/>
      <c r="V249" s="271"/>
      <c r="W249" s="271"/>
      <c r="X249" s="271"/>
      <c r="Y249" s="271"/>
      <c r="Z249" s="271"/>
    </row>
    <row r="250" spans="1:26" ht="16.5" customHeight="1">
      <c r="A250" s="272"/>
      <c r="B250" s="271"/>
      <c r="C250" s="271"/>
      <c r="D250" s="272"/>
      <c r="E250" s="272"/>
      <c r="F250" s="271"/>
      <c r="G250" s="271"/>
      <c r="H250" s="272"/>
      <c r="I250" s="272"/>
      <c r="J250" s="272"/>
      <c r="K250" s="272"/>
      <c r="L250" s="272"/>
      <c r="M250" s="272"/>
      <c r="N250" s="273"/>
      <c r="O250" s="276"/>
      <c r="P250" s="276"/>
      <c r="Q250" s="276"/>
      <c r="R250" s="271"/>
      <c r="S250" s="274"/>
      <c r="T250" s="271"/>
      <c r="U250" s="275"/>
      <c r="V250" s="271"/>
      <c r="W250" s="271"/>
      <c r="X250" s="271"/>
      <c r="Y250" s="271"/>
      <c r="Z250" s="271"/>
    </row>
    <row r="251" spans="1:26" ht="16.5" customHeight="1">
      <c r="A251" s="272"/>
      <c r="B251" s="271"/>
      <c r="C251" s="271"/>
      <c r="D251" s="272"/>
      <c r="E251" s="272"/>
      <c r="F251" s="271"/>
      <c r="G251" s="271"/>
      <c r="H251" s="272"/>
      <c r="I251" s="272"/>
      <c r="J251" s="272"/>
      <c r="K251" s="272"/>
      <c r="L251" s="272"/>
      <c r="M251" s="272"/>
      <c r="N251" s="590" t="s">
        <v>107</v>
      </c>
      <c r="O251" s="543"/>
      <c r="P251" s="543"/>
      <c r="Q251" s="543"/>
      <c r="R251" s="271"/>
      <c r="S251" s="274"/>
      <c r="T251" s="271"/>
      <c r="U251" s="275"/>
      <c r="V251" s="271"/>
      <c r="W251" s="271"/>
      <c r="X251" s="271"/>
      <c r="Y251" s="271"/>
      <c r="Z251" s="271"/>
    </row>
    <row r="252" spans="1:26" ht="16.5" customHeight="1">
      <c r="A252" s="272"/>
      <c r="B252" s="271"/>
      <c r="C252" s="271"/>
      <c r="D252" s="272"/>
      <c r="E252" s="272"/>
      <c r="F252" s="271"/>
      <c r="G252" s="271"/>
      <c r="H252" s="272"/>
      <c r="I252" s="272"/>
      <c r="J252" s="272"/>
      <c r="K252" s="272"/>
      <c r="L252" s="272"/>
      <c r="M252" s="272"/>
      <c r="N252" s="272"/>
      <c r="O252" s="271"/>
      <c r="P252" s="271"/>
      <c r="Q252" s="271"/>
      <c r="R252" s="271"/>
      <c r="S252" s="274"/>
      <c r="T252" s="271"/>
      <c r="U252" s="275"/>
      <c r="V252" s="271"/>
      <c r="W252" s="271"/>
      <c r="X252" s="271"/>
      <c r="Y252" s="271"/>
      <c r="Z252" s="271"/>
    </row>
    <row r="253" spans="1:26" ht="16.5" customHeight="1">
      <c r="A253" s="272"/>
      <c r="B253" s="271"/>
      <c r="C253" s="271"/>
      <c r="D253" s="272"/>
      <c r="E253" s="272"/>
      <c r="F253" s="271"/>
      <c r="G253" s="271"/>
      <c r="H253" s="272"/>
      <c r="I253" s="272"/>
      <c r="J253" s="272"/>
      <c r="K253" s="272"/>
      <c r="L253" s="272"/>
      <c r="M253" s="272"/>
      <c r="N253" s="272"/>
      <c r="O253" s="271"/>
      <c r="P253" s="271"/>
      <c r="Q253" s="271"/>
      <c r="R253" s="271"/>
      <c r="S253" s="274"/>
      <c r="T253" s="271"/>
      <c r="U253" s="275"/>
      <c r="V253" s="271"/>
      <c r="W253" s="271"/>
      <c r="X253" s="271"/>
      <c r="Y253" s="271"/>
      <c r="Z253" s="271"/>
    </row>
    <row r="254" spans="1:26" ht="16.5" customHeight="1">
      <c r="A254" s="272"/>
      <c r="B254" s="271"/>
      <c r="C254" s="271"/>
      <c r="D254" s="272"/>
      <c r="E254" s="272"/>
      <c r="F254" s="271"/>
      <c r="G254" s="271"/>
      <c r="H254" s="272"/>
      <c r="I254" s="272"/>
      <c r="J254" s="272"/>
      <c r="K254" s="272"/>
      <c r="L254" s="272"/>
      <c r="M254" s="272"/>
      <c r="N254" s="272"/>
      <c r="O254" s="271"/>
      <c r="P254" s="271"/>
      <c r="Q254" s="271"/>
      <c r="R254" s="271"/>
      <c r="S254" s="274"/>
      <c r="T254" s="271"/>
      <c r="U254" s="275"/>
      <c r="V254" s="271"/>
      <c r="W254" s="271"/>
      <c r="X254" s="271"/>
      <c r="Y254" s="271"/>
      <c r="Z254" s="271"/>
    </row>
    <row r="255" spans="1:26" ht="16.5" customHeight="1">
      <c r="A255" s="272"/>
      <c r="B255" s="271"/>
      <c r="C255" s="271"/>
      <c r="D255" s="272"/>
      <c r="E255" s="272"/>
      <c r="F255" s="271"/>
      <c r="G255" s="271"/>
      <c r="H255" s="272"/>
      <c r="I255" s="272"/>
      <c r="J255" s="272"/>
      <c r="K255" s="272"/>
      <c r="L255" s="272"/>
      <c r="M255" s="272"/>
      <c r="N255" s="272"/>
      <c r="O255" s="271"/>
      <c r="P255" s="271"/>
      <c r="Q255" s="271"/>
      <c r="R255" s="271"/>
      <c r="S255" s="274"/>
      <c r="T255" s="271"/>
      <c r="U255" s="275"/>
      <c r="V255" s="271"/>
      <c r="W255" s="271"/>
      <c r="X255" s="271"/>
      <c r="Y255" s="271"/>
      <c r="Z255" s="271"/>
    </row>
    <row r="256" spans="1:26" ht="16.5" customHeight="1">
      <c r="A256" s="272"/>
      <c r="B256" s="271"/>
      <c r="C256" s="271"/>
      <c r="D256" s="272"/>
      <c r="E256" s="272"/>
      <c r="F256" s="271"/>
      <c r="G256" s="271"/>
      <c r="H256" s="272"/>
      <c r="I256" s="272"/>
      <c r="J256" s="272"/>
      <c r="K256" s="272"/>
      <c r="L256" s="272"/>
      <c r="M256" s="272"/>
      <c r="N256" s="272"/>
      <c r="O256" s="271"/>
      <c r="P256" s="271"/>
      <c r="Q256" s="271"/>
      <c r="R256" s="271"/>
      <c r="S256" s="274"/>
      <c r="T256" s="271"/>
      <c r="U256" s="275"/>
      <c r="V256" s="271"/>
      <c r="W256" s="271"/>
      <c r="X256" s="271"/>
      <c r="Y256" s="271"/>
      <c r="Z256" s="271"/>
    </row>
    <row r="257" spans="1:26" ht="16.5" customHeight="1">
      <c r="A257" s="272"/>
      <c r="B257" s="271"/>
      <c r="C257" s="271"/>
      <c r="D257" s="272"/>
      <c r="E257" s="272"/>
      <c r="F257" s="271"/>
      <c r="G257" s="271"/>
      <c r="H257" s="272"/>
      <c r="I257" s="272"/>
      <c r="J257" s="272"/>
      <c r="K257" s="272"/>
      <c r="L257" s="272"/>
      <c r="M257" s="272"/>
      <c r="N257" s="272"/>
      <c r="O257" s="271"/>
      <c r="P257" s="271"/>
      <c r="Q257" s="271"/>
      <c r="R257" s="271"/>
      <c r="S257" s="274"/>
      <c r="T257" s="271"/>
      <c r="U257" s="275"/>
      <c r="V257" s="271"/>
      <c r="W257" s="271"/>
      <c r="X257" s="271"/>
      <c r="Y257" s="271"/>
      <c r="Z257" s="271"/>
    </row>
    <row r="258" spans="1:26" ht="16.5" customHeight="1">
      <c r="A258" s="272"/>
      <c r="B258" s="271"/>
      <c r="C258" s="271"/>
      <c r="D258" s="272"/>
      <c r="E258" s="272"/>
      <c r="F258" s="271"/>
      <c r="G258" s="271"/>
      <c r="H258" s="272"/>
      <c r="I258" s="272"/>
      <c r="J258" s="272"/>
      <c r="K258" s="272"/>
      <c r="L258" s="272"/>
      <c r="M258" s="272"/>
      <c r="N258" s="272"/>
      <c r="O258" s="271"/>
      <c r="P258" s="271"/>
      <c r="Q258" s="271"/>
      <c r="R258" s="271"/>
      <c r="S258" s="274"/>
      <c r="T258" s="271"/>
      <c r="U258" s="275"/>
      <c r="V258" s="271"/>
      <c r="W258" s="271"/>
      <c r="X258" s="271"/>
      <c r="Y258" s="271"/>
      <c r="Z258" s="271"/>
    </row>
    <row r="259" spans="1:26" ht="16.5" customHeight="1">
      <c r="A259" s="272"/>
      <c r="B259" s="271"/>
      <c r="C259" s="271"/>
      <c r="D259" s="272"/>
      <c r="E259" s="272"/>
      <c r="F259" s="271"/>
      <c r="G259" s="271"/>
      <c r="H259" s="272"/>
      <c r="I259" s="272"/>
      <c r="J259" s="272"/>
      <c r="K259" s="272"/>
      <c r="L259" s="272"/>
      <c r="M259" s="272"/>
      <c r="N259" s="272"/>
      <c r="O259" s="271"/>
      <c r="P259" s="271"/>
      <c r="Q259" s="271"/>
      <c r="R259" s="271"/>
      <c r="S259" s="274"/>
      <c r="T259" s="271"/>
      <c r="U259" s="275"/>
      <c r="V259" s="271"/>
      <c r="W259" s="271"/>
      <c r="X259" s="271"/>
      <c r="Y259" s="271"/>
      <c r="Z259" s="271"/>
    </row>
    <row r="260" spans="1:26" ht="16.5" customHeight="1">
      <c r="A260" s="272"/>
      <c r="B260" s="271"/>
      <c r="C260" s="271"/>
      <c r="D260" s="272"/>
      <c r="E260" s="272"/>
      <c r="F260" s="271"/>
      <c r="G260" s="271"/>
      <c r="H260" s="272"/>
      <c r="I260" s="272"/>
      <c r="J260" s="272"/>
      <c r="K260" s="272"/>
      <c r="L260" s="272"/>
      <c r="M260" s="272"/>
      <c r="N260" s="272"/>
      <c r="O260" s="271"/>
      <c r="P260" s="271"/>
      <c r="Q260" s="271"/>
      <c r="R260" s="271"/>
      <c r="S260" s="274"/>
      <c r="T260" s="271"/>
      <c r="U260" s="275"/>
      <c r="V260" s="271"/>
      <c r="W260" s="271"/>
      <c r="X260" s="271"/>
      <c r="Y260" s="271"/>
      <c r="Z260" s="271"/>
    </row>
    <row r="261" spans="1:26" ht="16.5" customHeight="1">
      <c r="A261" s="272"/>
      <c r="B261" s="271"/>
      <c r="C261" s="271"/>
      <c r="D261" s="272"/>
      <c r="E261" s="272"/>
      <c r="F261" s="271"/>
      <c r="G261" s="271"/>
      <c r="H261" s="272"/>
      <c r="I261" s="272"/>
      <c r="J261" s="272"/>
      <c r="K261" s="272"/>
      <c r="L261" s="272"/>
      <c r="M261" s="272"/>
      <c r="N261" s="272"/>
      <c r="O261" s="271"/>
      <c r="P261" s="271"/>
      <c r="Q261" s="271"/>
      <c r="R261" s="271"/>
      <c r="S261" s="274"/>
      <c r="T261" s="271"/>
      <c r="U261" s="275"/>
      <c r="V261" s="271"/>
      <c r="W261" s="271"/>
      <c r="X261" s="271"/>
      <c r="Y261" s="271"/>
      <c r="Z261" s="271"/>
    </row>
    <row r="262" spans="1:26" ht="16.5" customHeight="1">
      <c r="A262" s="272"/>
      <c r="B262" s="271"/>
      <c r="C262" s="271"/>
      <c r="D262" s="272"/>
      <c r="E262" s="272"/>
      <c r="F262" s="271"/>
      <c r="G262" s="271"/>
      <c r="H262" s="272"/>
      <c r="I262" s="272"/>
      <c r="J262" s="272"/>
      <c r="K262" s="272"/>
      <c r="L262" s="272"/>
      <c r="M262" s="272"/>
      <c r="N262" s="272"/>
      <c r="O262" s="271"/>
      <c r="P262" s="271"/>
      <c r="Q262" s="271"/>
      <c r="R262" s="271"/>
      <c r="S262" s="274"/>
      <c r="T262" s="271"/>
      <c r="U262" s="275"/>
      <c r="V262" s="271"/>
      <c r="W262" s="271"/>
      <c r="X262" s="271"/>
      <c r="Y262" s="271"/>
      <c r="Z262" s="271"/>
    </row>
    <row r="263" spans="1:26" ht="16.5" customHeight="1">
      <c r="A263" s="272"/>
      <c r="B263" s="271"/>
      <c r="C263" s="271"/>
      <c r="D263" s="272"/>
      <c r="E263" s="272"/>
      <c r="F263" s="271"/>
      <c r="G263" s="271"/>
      <c r="H263" s="272"/>
      <c r="I263" s="272"/>
      <c r="J263" s="272"/>
      <c r="K263" s="272"/>
      <c r="L263" s="272"/>
      <c r="M263" s="272"/>
      <c r="N263" s="272"/>
      <c r="O263" s="271"/>
      <c r="P263" s="271"/>
      <c r="Q263" s="271"/>
      <c r="R263" s="271"/>
      <c r="S263" s="274"/>
      <c r="T263" s="271"/>
      <c r="U263" s="275"/>
      <c r="V263" s="271"/>
      <c r="W263" s="271"/>
      <c r="X263" s="271"/>
      <c r="Y263" s="271"/>
      <c r="Z263" s="271"/>
    </row>
    <row r="264" spans="1:26" ht="16.5" customHeight="1">
      <c r="A264" s="272"/>
      <c r="B264" s="271"/>
      <c r="C264" s="271"/>
      <c r="D264" s="272"/>
      <c r="E264" s="272"/>
      <c r="F264" s="271"/>
      <c r="G264" s="271"/>
      <c r="H264" s="272"/>
      <c r="I264" s="272"/>
      <c r="J264" s="272"/>
      <c r="K264" s="272"/>
      <c r="L264" s="272"/>
      <c r="M264" s="272"/>
      <c r="N264" s="272"/>
      <c r="O264" s="271"/>
      <c r="P264" s="271"/>
      <c r="Q264" s="271"/>
      <c r="R264" s="271"/>
      <c r="S264" s="274"/>
      <c r="T264" s="271"/>
      <c r="U264" s="275"/>
      <c r="V264" s="271"/>
      <c r="W264" s="271"/>
      <c r="X264" s="271"/>
      <c r="Y264" s="271"/>
      <c r="Z264" s="271"/>
    </row>
    <row r="265" spans="1:26" ht="16.5" customHeight="1">
      <c r="A265" s="272"/>
      <c r="B265" s="271"/>
      <c r="C265" s="271"/>
      <c r="D265" s="272"/>
      <c r="E265" s="272"/>
      <c r="F265" s="271"/>
      <c r="G265" s="271"/>
      <c r="H265" s="272"/>
      <c r="I265" s="272"/>
      <c r="J265" s="272"/>
      <c r="K265" s="272"/>
      <c r="L265" s="272"/>
      <c r="M265" s="272"/>
      <c r="N265" s="272"/>
      <c r="O265" s="271"/>
      <c r="P265" s="271"/>
      <c r="Q265" s="271"/>
      <c r="R265" s="271"/>
      <c r="S265" s="274"/>
      <c r="T265" s="271"/>
      <c r="U265" s="275"/>
      <c r="V265" s="271"/>
      <c r="W265" s="271"/>
      <c r="X265" s="271"/>
      <c r="Y265" s="271"/>
      <c r="Z265" s="271"/>
    </row>
    <row r="266" spans="1:26" ht="16.5" customHeight="1">
      <c r="A266" s="272"/>
      <c r="B266" s="271"/>
      <c r="C266" s="271"/>
      <c r="D266" s="272"/>
      <c r="E266" s="272"/>
      <c r="F266" s="271"/>
      <c r="G266" s="271"/>
      <c r="H266" s="272"/>
      <c r="I266" s="272"/>
      <c r="J266" s="272"/>
      <c r="K266" s="272"/>
      <c r="L266" s="272"/>
      <c r="M266" s="272"/>
      <c r="N266" s="272"/>
      <c r="O266" s="271"/>
      <c r="P266" s="271"/>
      <c r="Q266" s="271"/>
      <c r="R266" s="271"/>
      <c r="S266" s="274"/>
      <c r="T266" s="271"/>
      <c r="U266" s="275"/>
      <c r="V266" s="271"/>
      <c r="W266" s="271"/>
      <c r="X266" s="271"/>
      <c r="Y266" s="271"/>
      <c r="Z266" s="271"/>
    </row>
    <row r="267" spans="1:26" ht="16.5" customHeight="1">
      <c r="A267" s="272"/>
      <c r="B267" s="271"/>
      <c r="C267" s="271"/>
      <c r="D267" s="272"/>
      <c r="E267" s="272"/>
      <c r="F267" s="271"/>
      <c r="G267" s="271"/>
      <c r="H267" s="272"/>
      <c r="I267" s="272"/>
      <c r="J267" s="272"/>
      <c r="K267" s="272"/>
      <c r="L267" s="272"/>
      <c r="M267" s="272"/>
      <c r="N267" s="272"/>
      <c r="O267" s="271"/>
      <c r="P267" s="271"/>
      <c r="Q267" s="271"/>
      <c r="R267" s="271"/>
      <c r="S267" s="274"/>
      <c r="T267" s="271"/>
      <c r="U267" s="275"/>
      <c r="V267" s="271"/>
      <c r="W267" s="271"/>
      <c r="X267" s="271"/>
      <c r="Y267" s="271"/>
      <c r="Z267" s="271"/>
    </row>
    <row r="268" spans="1:26" ht="16.5" customHeight="1">
      <c r="A268" s="272"/>
      <c r="B268" s="271"/>
      <c r="C268" s="271"/>
      <c r="D268" s="272"/>
      <c r="E268" s="272"/>
      <c r="F268" s="271"/>
      <c r="G268" s="271"/>
      <c r="H268" s="272"/>
      <c r="I268" s="272"/>
      <c r="J268" s="272"/>
      <c r="K268" s="272"/>
      <c r="L268" s="272"/>
      <c r="M268" s="272"/>
      <c r="N268" s="272"/>
      <c r="O268" s="271"/>
      <c r="P268" s="271"/>
      <c r="Q268" s="271"/>
      <c r="R268" s="271"/>
      <c r="S268" s="274"/>
      <c r="T268" s="271"/>
      <c r="U268" s="275"/>
      <c r="V268" s="271"/>
      <c r="W268" s="271"/>
      <c r="X268" s="271"/>
      <c r="Y268" s="271"/>
      <c r="Z268" s="271"/>
    </row>
    <row r="269" spans="1:26" ht="16.5" customHeight="1">
      <c r="A269" s="272"/>
      <c r="B269" s="271"/>
      <c r="C269" s="271"/>
      <c r="D269" s="272"/>
      <c r="E269" s="272"/>
      <c r="F269" s="271"/>
      <c r="G269" s="271"/>
      <c r="H269" s="272"/>
      <c r="I269" s="272"/>
      <c r="J269" s="272"/>
      <c r="K269" s="272"/>
      <c r="L269" s="272"/>
      <c r="M269" s="272"/>
      <c r="N269" s="272"/>
      <c r="O269" s="271"/>
      <c r="P269" s="271"/>
      <c r="Q269" s="271"/>
      <c r="R269" s="271"/>
      <c r="S269" s="274"/>
      <c r="T269" s="271"/>
      <c r="U269" s="275"/>
      <c r="V269" s="271"/>
      <c r="W269" s="271"/>
      <c r="X269" s="271"/>
      <c r="Y269" s="271"/>
      <c r="Z269" s="271"/>
    </row>
    <row r="270" spans="1:26" ht="16.5" customHeight="1">
      <c r="A270" s="272"/>
      <c r="B270" s="271"/>
      <c r="C270" s="271"/>
      <c r="D270" s="272"/>
      <c r="E270" s="272"/>
      <c r="F270" s="271"/>
      <c r="G270" s="271"/>
      <c r="H270" s="272"/>
      <c r="I270" s="272"/>
      <c r="J270" s="272"/>
      <c r="K270" s="272"/>
      <c r="L270" s="272"/>
      <c r="M270" s="272"/>
      <c r="N270" s="272"/>
      <c r="O270" s="271"/>
      <c r="P270" s="271"/>
      <c r="Q270" s="271"/>
      <c r="R270" s="271"/>
      <c r="S270" s="274"/>
      <c r="T270" s="271"/>
      <c r="U270" s="275"/>
      <c r="V270" s="271"/>
      <c r="W270" s="271"/>
      <c r="X270" s="271"/>
      <c r="Y270" s="271"/>
      <c r="Z270" s="271"/>
    </row>
    <row r="271" spans="1:26" ht="16.5" customHeight="1">
      <c r="A271" s="272"/>
      <c r="B271" s="271"/>
      <c r="C271" s="271"/>
      <c r="D271" s="272"/>
      <c r="E271" s="272"/>
      <c r="F271" s="271"/>
      <c r="G271" s="271"/>
      <c r="H271" s="272"/>
      <c r="I271" s="272"/>
      <c r="J271" s="272"/>
      <c r="K271" s="272"/>
      <c r="L271" s="272"/>
      <c r="M271" s="272"/>
      <c r="N271" s="272"/>
      <c r="O271" s="271"/>
      <c r="P271" s="271"/>
      <c r="Q271" s="271"/>
      <c r="R271" s="271"/>
      <c r="S271" s="274"/>
      <c r="T271" s="271"/>
      <c r="U271" s="275"/>
      <c r="V271" s="271"/>
      <c r="W271" s="271"/>
      <c r="X271" s="271"/>
      <c r="Y271" s="271"/>
      <c r="Z271" s="271"/>
    </row>
    <row r="272" spans="1:26" ht="16.5" customHeight="1">
      <c r="A272" s="272"/>
      <c r="B272" s="271"/>
      <c r="C272" s="271"/>
      <c r="D272" s="272"/>
      <c r="E272" s="272"/>
      <c r="F272" s="271"/>
      <c r="G272" s="271"/>
      <c r="H272" s="272"/>
      <c r="I272" s="272"/>
      <c r="J272" s="272"/>
      <c r="K272" s="272"/>
      <c r="L272" s="272"/>
      <c r="M272" s="272"/>
      <c r="N272" s="272"/>
      <c r="O272" s="271"/>
      <c r="P272" s="271"/>
      <c r="Q272" s="271"/>
      <c r="R272" s="271"/>
      <c r="S272" s="274"/>
      <c r="T272" s="271"/>
      <c r="U272" s="275"/>
      <c r="V272" s="271"/>
      <c r="W272" s="271"/>
      <c r="X272" s="271"/>
      <c r="Y272" s="271"/>
      <c r="Z272" s="271"/>
    </row>
    <row r="273" spans="1:26" ht="16.5" customHeight="1">
      <c r="A273" s="272"/>
      <c r="B273" s="271"/>
      <c r="C273" s="271"/>
      <c r="D273" s="272"/>
      <c r="E273" s="272"/>
      <c r="F273" s="271"/>
      <c r="G273" s="271"/>
      <c r="H273" s="272"/>
      <c r="I273" s="272"/>
      <c r="J273" s="272"/>
      <c r="K273" s="272"/>
      <c r="L273" s="272"/>
      <c r="M273" s="272"/>
      <c r="N273" s="272"/>
      <c r="O273" s="271"/>
      <c r="P273" s="271"/>
      <c r="Q273" s="271"/>
      <c r="R273" s="271"/>
      <c r="S273" s="274"/>
      <c r="T273" s="271"/>
      <c r="U273" s="275"/>
      <c r="V273" s="271"/>
      <c r="W273" s="271"/>
      <c r="X273" s="271"/>
      <c r="Y273" s="271"/>
      <c r="Z273" s="271"/>
    </row>
    <row r="274" spans="1:26" ht="16.5" customHeight="1">
      <c r="A274" s="272"/>
      <c r="B274" s="271"/>
      <c r="C274" s="271"/>
      <c r="D274" s="272"/>
      <c r="E274" s="272"/>
      <c r="F274" s="271"/>
      <c r="G274" s="271"/>
      <c r="H274" s="272"/>
      <c r="I274" s="272"/>
      <c r="J274" s="272"/>
      <c r="K274" s="272"/>
      <c r="L274" s="272"/>
      <c r="M274" s="272"/>
      <c r="N274" s="272"/>
      <c r="O274" s="271"/>
      <c r="P274" s="271"/>
      <c r="Q274" s="271"/>
      <c r="R274" s="271"/>
      <c r="S274" s="274"/>
      <c r="T274" s="271"/>
      <c r="U274" s="275"/>
      <c r="V274" s="271"/>
      <c r="W274" s="271"/>
      <c r="X274" s="271"/>
      <c r="Y274" s="271"/>
      <c r="Z274" s="271"/>
    </row>
    <row r="275" spans="1:26" ht="16.5" customHeight="1">
      <c r="A275" s="272"/>
      <c r="B275" s="271"/>
      <c r="C275" s="271"/>
      <c r="D275" s="272"/>
      <c r="E275" s="272"/>
      <c r="F275" s="271"/>
      <c r="G275" s="271"/>
      <c r="H275" s="272"/>
      <c r="I275" s="272"/>
      <c r="J275" s="272"/>
      <c r="K275" s="272"/>
      <c r="L275" s="272"/>
      <c r="M275" s="272"/>
      <c r="N275" s="272"/>
      <c r="O275" s="271"/>
      <c r="P275" s="271"/>
      <c r="Q275" s="271"/>
      <c r="R275" s="271"/>
      <c r="S275" s="274"/>
      <c r="T275" s="271"/>
      <c r="U275" s="275"/>
      <c r="V275" s="271"/>
      <c r="W275" s="271"/>
      <c r="X275" s="271"/>
      <c r="Y275" s="271"/>
      <c r="Z275" s="271"/>
    </row>
    <row r="276" spans="1:26" ht="16.5" customHeight="1">
      <c r="A276" s="272"/>
      <c r="B276" s="271"/>
      <c r="C276" s="271"/>
      <c r="D276" s="272"/>
      <c r="E276" s="272"/>
      <c r="F276" s="271"/>
      <c r="G276" s="271"/>
      <c r="H276" s="272"/>
      <c r="I276" s="272"/>
      <c r="J276" s="272"/>
      <c r="K276" s="272"/>
      <c r="L276" s="272"/>
      <c r="M276" s="272"/>
      <c r="N276" s="272"/>
      <c r="O276" s="271"/>
      <c r="P276" s="271"/>
      <c r="Q276" s="271"/>
      <c r="R276" s="271"/>
      <c r="S276" s="274"/>
      <c r="T276" s="271"/>
      <c r="U276" s="275"/>
      <c r="V276" s="271"/>
      <c r="W276" s="271"/>
      <c r="X276" s="271"/>
      <c r="Y276" s="271"/>
      <c r="Z276" s="271"/>
    </row>
    <row r="277" spans="1:26" ht="16.5" customHeight="1">
      <c r="A277" s="272"/>
      <c r="B277" s="271"/>
      <c r="C277" s="271"/>
      <c r="D277" s="272"/>
      <c r="E277" s="272"/>
      <c r="F277" s="271"/>
      <c r="G277" s="271"/>
      <c r="H277" s="272"/>
      <c r="I277" s="272"/>
      <c r="J277" s="272"/>
      <c r="K277" s="272"/>
      <c r="L277" s="272"/>
      <c r="M277" s="272"/>
      <c r="N277" s="272"/>
      <c r="O277" s="271"/>
      <c r="P277" s="271"/>
      <c r="Q277" s="271"/>
      <c r="R277" s="271"/>
      <c r="S277" s="274"/>
      <c r="T277" s="271"/>
      <c r="U277" s="275"/>
      <c r="V277" s="271"/>
      <c r="W277" s="271"/>
      <c r="X277" s="271"/>
      <c r="Y277" s="271"/>
      <c r="Z277" s="271"/>
    </row>
    <row r="278" spans="1:26" ht="16.5" customHeight="1">
      <c r="A278" s="272"/>
      <c r="B278" s="271"/>
      <c r="C278" s="271"/>
      <c r="D278" s="272"/>
      <c r="E278" s="272"/>
      <c r="F278" s="271"/>
      <c r="G278" s="271"/>
      <c r="H278" s="272"/>
      <c r="I278" s="272"/>
      <c r="J278" s="272"/>
      <c r="K278" s="272"/>
      <c r="L278" s="272"/>
      <c r="M278" s="272"/>
      <c r="N278" s="272"/>
      <c r="O278" s="271"/>
      <c r="P278" s="271"/>
      <c r="Q278" s="271"/>
      <c r="R278" s="271"/>
      <c r="S278" s="274"/>
      <c r="T278" s="271"/>
      <c r="U278" s="275"/>
      <c r="V278" s="271"/>
      <c r="W278" s="271"/>
      <c r="X278" s="271"/>
      <c r="Y278" s="271"/>
      <c r="Z278" s="271"/>
    </row>
    <row r="279" spans="1:26" ht="16.5" customHeight="1">
      <c r="A279" s="272"/>
      <c r="B279" s="271"/>
      <c r="C279" s="271"/>
      <c r="D279" s="272"/>
      <c r="E279" s="272"/>
      <c r="F279" s="271"/>
      <c r="G279" s="271"/>
      <c r="H279" s="272"/>
      <c r="I279" s="272"/>
      <c r="J279" s="272"/>
      <c r="K279" s="272"/>
      <c r="L279" s="272"/>
      <c r="M279" s="272"/>
      <c r="N279" s="272"/>
      <c r="O279" s="271"/>
      <c r="P279" s="271"/>
      <c r="Q279" s="271"/>
      <c r="R279" s="271"/>
      <c r="S279" s="274"/>
      <c r="T279" s="271"/>
      <c r="U279" s="275"/>
      <c r="V279" s="271"/>
      <c r="W279" s="271"/>
      <c r="X279" s="271"/>
      <c r="Y279" s="271"/>
      <c r="Z279" s="271"/>
    </row>
    <row r="280" spans="1:26" ht="16.5" customHeight="1">
      <c r="A280" s="272"/>
      <c r="B280" s="271"/>
      <c r="C280" s="271"/>
      <c r="D280" s="272"/>
      <c r="E280" s="272"/>
      <c r="F280" s="271"/>
      <c r="G280" s="271"/>
      <c r="H280" s="272"/>
      <c r="I280" s="272"/>
      <c r="J280" s="272"/>
      <c r="K280" s="272"/>
      <c r="L280" s="272"/>
      <c r="M280" s="272"/>
      <c r="N280" s="272"/>
      <c r="O280" s="271"/>
      <c r="P280" s="271"/>
      <c r="Q280" s="271"/>
      <c r="R280" s="271"/>
      <c r="S280" s="274"/>
      <c r="T280" s="271"/>
      <c r="U280" s="275"/>
      <c r="V280" s="271"/>
      <c r="W280" s="271"/>
      <c r="X280" s="271"/>
      <c r="Y280" s="271"/>
      <c r="Z280" s="271"/>
    </row>
    <row r="281" spans="1:26" ht="16.5" customHeight="1">
      <c r="A281" s="272"/>
      <c r="B281" s="271"/>
      <c r="C281" s="271"/>
      <c r="D281" s="272"/>
      <c r="E281" s="272"/>
      <c r="F281" s="271"/>
      <c r="G281" s="271"/>
      <c r="H281" s="272"/>
      <c r="I281" s="272"/>
      <c r="J281" s="272"/>
      <c r="K281" s="272"/>
      <c r="L281" s="272"/>
      <c r="M281" s="272"/>
      <c r="N281" s="272"/>
      <c r="O281" s="271"/>
      <c r="P281" s="271"/>
      <c r="Q281" s="271"/>
      <c r="R281" s="271"/>
      <c r="S281" s="274"/>
      <c r="T281" s="271"/>
      <c r="U281" s="275"/>
      <c r="V281" s="271"/>
      <c r="W281" s="271"/>
      <c r="X281" s="271"/>
      <c r="Y281" s="271"/>
      <c r="Z281" s="271"/>
    </row>
    <row r="282" spans="1:26" ht="16.5" customHeight="1">
      <c r="A282" s="272"/>
      <c r="B282" s="271"/>
      <c r="C282" s="271"/>
      <c r="D282" s="272"/>
      <c r="E282" s="272"/>
      <c r="F282" s="271"/>
      <c r="G282" s="271"/>
      <c r="H282" s="272"/>
      <c r="I282" s="272"/>
      <c r="J282" s="272"/>
      <c r="K282" s="272"/>
      <c r="L282" s="272"/>
      <c r="M282" s="272"/>
      <c r="N282" s="272"/>
      <c r="O282" s="271"/>
      <c r="P282" s="271"/>
      <c r="Q282" s="271"/>
      <c r="R282" s="271"/>
      <c r="S282" s="274"/>
      <c r="T282" s="271"/>
      <c r="U282" s="275"/>
      <c r="V282" s="271"/>
      <c r="W282" s="271"/>
      <c r="X282" s="271"/>
      <c r="Y282" s="271"/>
      <c r="Z282" s="271"/>
    </row>
    <row r="283" spans="1:26" ht="16.5" customHeight="1">
      <c r="A283" s="272"/>
      <c r="B283" s="271"/>
      <c r="C283" s="271"/>
      <c r="D283" s="272"/>
      <c r="E283" s="272"/>
      <c r="F283" s="271"/>
      <c r="G283" s="271"/>
      <c r="H283" s="272"/>
      <c r="I283" s="272"/>
      <c r="J283" s="272"/>
      <c r="K283" s="272"/>
      <c r="L283" s="272"/>
      <c r="M283" s="272"/>
      <c r="N283" s="272"/>
      <c r="O283" s="271"/>
      <c r="P283" s="271"/>
      <c r="Q283" s="271"/>
      <c r="R283" s="271"/>
      <c r="S283" s="274"/>
      <c r="T283" s="271"/>
      <c r="U283" s="275"/>
      <c r="V283" s="271"/>
      <c r="W283" s="271"/>
      <c r="X283" s="271"/>
      <c r="Y283" s="271"/>
      <c r="Z283" s="271"/>
    </row>
    <row r="284" spans="1:26" ht="16.5" customHeight="1">
      <c r="A284" s="272"/>
      <c r="B284" s="271"/>
      <c r="C284" s="271"/>
      <c r="D284" s="272"/>
      <c r="E284" s="272"/>
      <c r="F284" s="271"/>
      <c r="G284" s="271"/>
      <c r="H284" s="272"/>
      <c r="I284" s="272"/>
      <c r="J284" s="272"/>
      <c r="K284" s="272"/>
      <c r="L284" s="272"/>
      <c r="M284" s="272"/>
      <c r="N284" s="272"/>
      <c r="O284" s="271"/>
      <c r="P284" s="271"/>
      <c r="Q284" s="271"/>
      <c r="R284" s="271"/>
      <c r="S284" s="274"/>
      <c r="T284" s="271"/>
      <c r="U284" s="275"/>
      <c r="V284" s="271"/>
      <c r="W284" s="271"/>
      <c r="X284" s="271"/>
      <c r="Y284" s="271"/>
      <c r="Z284" s="271"/>
    </row>
    <row r="285" spans="1:26" ht="16.5" customHeight="1">
      <c r="A285" s="272"/>
      <c r="B285" s="271"/>
      <c r="C285" s="271"/>
      <c r="D285" s="272"/>
      <c r="E285" s="272"/>
      <c r="F285" s="271"/>
      <c r="G285" s="271"/>
      <c r="H285" s="272"/>
      <c r="I285" s="272"/>
      <c r="J285" s="272"/>
      <c r="K285" s="272"/>
      <c r="L285" s="272"/>
      <c r="M285" s="272"/>
      <c r="N285" s="272"/>
      <c r="O285" s="271"/>
      <c r="P285" s="271"/>
      <c r="Q285" s="271"/>
      <c r="R285" s="271"/>
      <c r="S285" s="274"/>
      <c r="T285" s="271"/>
      <c r="U285" s="275"/>
      <c r="V285" s="271"/>
      <c r="W285" s="271"/>
      <c r="X285" s="271"/>
      <c r="Y285" s="271"/>
      <c r="Z285" s="271"/>
    </row>
    <row r="286" spans="1:26" ht="16.5" customHeight="1">
      <c r="A286" s="272"/>
      <c r="B286" s="271"/>
      <c r="C286" s="271"/>
      <c r="D286" s="272"/>
      <c r="E286" s="272"/>
      <c r="F286" s="271"/>
      <c r="G286" s="271"/>
      <c r="H286" s="272"/>
      <c r="I286" s="272"/>
      <c r="J286" s="272"/>
      <c r="K286" s="272"/>
      <c r="L286" s="272"/>
      <c r="M286" s="272"/>
      <c r="N286" s="272"/>
      <c r="O286" s="271"/>
      <c r="P286" s="271"/>
      <c r="Q286" s="271"/>
      <c r="R286" s="271"/>
      <c r="S286" s="274"/>
      <c r="T286" s="271"/>
      <c r="U286" s="275"/>
      <c r="V286" s="271"/>
      <c r="W286" s="271"/>
      <c r="X286" s="271"/>
      <c r="Y286" s="271"/>
      <c r="Z286" s="271"/>
    </row>
    <row r="287" spans="1:26" ht="16.5" customHeight="1">
      <c r="A287" s="272"/>
      <c r="B287" s="271"/>
      <c r="C287" s="271"/>
      <c r="D287" s="272"/>
      <c r="E287" s="272"/>
      <c r="F287" s="271"/>
      <c r="G287" s="271"/>
      <c r="H287" s="272"/>
      <c r="I287" s="272"/>
      <c r="J287" s="272"/>
      <c r="K287" s="272"/>
      <c r="L287" s="272"/>
      <c r="M287" s="272"/>
      <c r="N287" s="272"/>
      <c r="O287" s="271"/>
      <c r="P287" s="271"/>
      <c r="Q287" s="271"/>
      <c r="R287" s="271"/>
      <c r="S287" s="274"/>
      <c r="T287" s="271"/>
      <c r="U287" s="275"/>
      <c r="V287" s="271"/>
      <c r="W287" s="271"/>
      <c r="X287" s="271"/>
      <c r="Y287" s="271"/>
      <c r="Z287" s="271"/>
    </row>
    <row r="288" spans="1:26" ht="16.5" customHeight="1">
      <c r="A288" s="272"/>
      <c r="B288" s="271"/>
      <c r="C288" s="271"/>
      <c r="D288" s="272"/>
      <c r="E288" s="272"/>
      <c r="F288" s="271"/>
      <c r="G288" s="271"/>
      <c r="H288" s="272"/>
      <c r="I288" s="272"/>
      <c r="J288" s="272"/>
      <c r="K288" s="272"/>
      <c r="L288" s="272"/>
      <c r="M288" s="272"/>
      <c r="N288" s="272"/>
      <c r="O288" s="271"/>
      <c r="P288" s="271"/>
      <c r="Q288" s="271"/>
      <c r="R288" s="271"/>
      <c r="S288" s="274"/>
      <c r="T288" s="271"/>
      <c r="U288" s="275"/>
      <c r="V288" s="271"/>
      <c r="W288" s="271"/>
      <c r="X288" s="271"/>
      <c r="Y288" s="271"/>
      <c r="Z288" s="271"/>
    </row>
    <row r="289" spans="1:26" ht="16.5" customHeight="1">
      <c r="A289" s="272"/>
      <c r="B289" s="271"/>
      <c r="C289" s="271"/>
      <c r="D289" s="272"/>
      <c r="E289" s="272"/>
      <c r="F289" s="271"/>
      <c r="G289" s="271"/>
      <c r="H289" s="272"/>
      <c r="I289" s="272"/>
      <c r="J289" s="272"/>
      <c r="K289" s="272"/>
      <c r="L289" s="272"/>
      <c r="M289" s="272"/>
      <c r="N289" s="272"/>
      <c r="O289" s="271"/>
      <c r="P289" s="271"/>
      <c r="Q289" s="271"/>
      <c r="R289" s="271"/>
      <c r="S289" s="274"/>
      <c r="T289" s="271"/>
      <c r="U289" s="275"/>
      <c r="V289" s="271"/>
      <c r="W289" s="271"/>
      <c r="X289" s="271"/>
      <c r="Y289" s="271"/>
      <c r="Z289" s="271"/>
    </row>
    <row r="290" spans="1:26" ht="16.5" customHeight="1">
      <c r="A290" s="272"/>
      <c r="B290" s="271"/>
      <c r="C290" s="271"/>
      <c r="D290" s="272"/>
      <c r="E290" s="272"/>
      <c r="F290" s="271"/>
      <c r="G290" s="271"/>
      <c r="H290" s="272"/>
      <c r="I290" s="272"/>
      <c r="J290" s="272"/>
      <c r="K290" s="272"/>
      <c r="L290" s="272"/>
      <c r="M290" s="272"/>
      <c r="N290" s="272"/>
      <c r="O290" s="271"/>
      <c r="P290" s="271"/>
      <c r="Q290" s="271"/>
      <c r="R290" s="271"/>
      <c r="S290" s="274"/>
      <c r="T290" s="271"/>
      <c r="U290" s="275"/>
      <c r="V290" s="271"/>
      <c r="W290" s="271"/>
      <c r="X290" s="271"/>
      <c r="Y290" s="271"/>
      <c r="Z290" s="271"/>
    </row>
    <row r="291" spans="1:26" ht="16.5" customHeight="1">
      <c r="A291" s="272"/>
      <c r="B291" s="271"/>
      <c r="C291" s="271"/>
      <c r="D291" s="272"/>
      <c r="E291" s="272"/>
      <c r="F291" s="271"/>
      <c r="G291" s="271"/>
      <c r="H291" s="272"/>
      <c r="I291" s="272"/>
      <c r="J291" s="272"/>
      <c r="K291" s="272"/>
      <c r="L291" s="272"/>
      <c r="M291" s="272"/>
      <c r="N291" s="272"/>
      <c r="O291" s="271"/>
      <c r="P291" s="271"/>
      <c r="Q291" s="271"/>
      <c r="R291" s="271"/>
      <c r="S291" s="274"/>
      <c r="T291" s="271"/>
      <c r="U291" s="275"/>
      <c r="V291" s="271"/>
      <c r="W291" s="271"/>
      <c r="X291" s="271"/>
      <c r="Y291" s="271"/>
      <c r="Z291" s="271"/>
    </row>
    <row r="292" spans="1:26" ht="16.5" customHeight="1">
      <c r="A292" s="272"/>
      <c r="B292" s="271"/>
      <c r="C292" s="271"/>
      <c r="D292" s="272"/>
      <c r="E292" s="272"/>
      <c r="F292" s="271"/>
      <c r="G292" s="271"/>
      <c r="H292" s="272"/>
      <c r="I292" s="272"/>
      <c r="J292" s="272"/>
      <c r="K292" s="272"/>
      <c r="L292" s="272"/>
      <c r="M292" s="272"/>
      <c r="N292" s="272"/>
      <c r="O292" s="271"/>
      <c r="P292" s="271"/>
      <c r="Q292" s="271"/>
      <c r="R292" s="271"/>
      <c r="S292" s="274"/>
      <c r="T292" s="271"/>
      <c r="U292" s="275"/>
      <c r="V292" s="271"/>
      <c r="W292" s="271"/>
      <c r="X292" s="271"/>
      <c r="Y292" s="271"/>
      <c r="Z292" s="271"/>
    </row>
    <row r="293" spans="1:26" ht="16.5" customHeight="1">
      <c r="A293" s="272"/>
      <c r="B293" s="271"/>
      <c r="C293" s="271"/>
      <c r="D293" s="272"/>
      <c r="E293" s="272"/>
      <c r="F293" s="271"/>
      <c r="G293" s="271"/>
      <c r="H293" s="272"/>
      <c r="I293" s="272"/>
      <c r="J293" s="272"/>
      <c r="K293" s="272"/>
      <c r="L293" s="272"/>
      <c r="M293" s="272"/>
      <c r="N293" s="272"/>
      <c r="O293" s="271"/>
      <c r="P293" s="271"/>
      <c r="Q293" s="271"/>
      <c r="R293" s="271"/>
      <c r="S293" s="274"/>
      <c r="T293" s="271"/>
      <c r="U293" s="275"/>
      <c r="V293" s="271"/>
      <c r="W293" s="271"/>
      <c r="X293" s="271"/>
      <c r="Y293" s="271"/>
      <c r="Z293" s="271"/>
    </row>
    <row r="294" spans="1:26" ht="16.5" customHeight="1">
      <c r="A294" s="272"/>
      <c r="B294" s="271"/>
      <c r="C294" s="271"/>
      <c r="D294" s="272"/>
      <c r="E294" s="272"/>
      <c r="F294" s="271"/>
      <c r="G294" s="271"/>
      <c r="H294" s="272"/>
      <c r="I294" s="272"/>
      <c r="J294" s="272"/>
      <c r="K294" s="272"/>
      <c r="L294" s="272"/>
      <c r="M294" s="272"/>
      <c r="N294" s="272"/>
      <c r="O294" s="271"/>
      <c r="P294" s="271"/>
      <c r="Q294" s="271"/>
      <c r="R294" s="271"/>
      <c r="S294" s="274"/>
      <c r="T294" s="271"/>
      <c r="U294" s="275"/>
      <c r="V294" s="271"/>
      <c r="W294" s="271"/>
      <c r="X294" s="271"/>
      <c r="Y294" s="271"/>
      <c r="Z294" s="271"/>
    </row>
    <row r="295" spans="1:26" ht="16.5" customHeight="1">
      <c r="A295" s="272"/>
      <c r="B295" s="271"/>
      <c r="C295" s="271"/>
      <c r="D295" s="272"/>
      <c r="E295" s="272"/>
      <c r="F295" s="271"/>
      <c r="G295" s="271"/>
      <c r="H295" s="272"/>
      <c r="I295" s="272"/>
      <c r="J295" s="272"/>
      <c r="K295" s="272"/>
      <c r="L295" s="272"/>
      <c r="M295" s="272"/>
      <c r="N295" s="272"/>
      <c r="O295" s="271"/>
      <c r="P295" s="271"/>
      <c r="Q295" s="271"/>
      <c r="R295" s="271"/>
      <c r="S295" s="274"/>
      <c r="T295" s="271"/>
      <c r="U295" s="275"/>
      <c r="V295" s="271"/>
      <c r="W295" s="271"/>
      <c r="X295" s="271"/>
      <c r="Y295" s="271"/>
      <c r="Z295" s="271"/>
    </row>
    <row r="296" spans="1:26" ht="16.5" customHeight="1">
      <c r="A296" s="272"/>
      <c r="B296" s="271"/>
      <c r="C296" s="271"/>
      <c r="D296" s="272"/>
      <c r="E296" s="272"/>
      <c r="F296" s="271"/>
      <c r="G296" s="271"/>
      <c r="H296" s="272"/>
      <c r="I296" s="272"/>
      <c r="J296" s="272"/>
      <c r="K296" s="272"/>
      <c r="L296" s="272"/>
      <c r="M296" s="272"/>
      <c r="N296" s="272"/>
      <c r="O296" s="271"/>
      <c r="P296" s="271"/>
      <c r="Q296" s="271"/>
      <c r="R296" s="271"/>
      <c r="S296" s="274"/>
      <c r="T296" s="271"/>
      <c r="U296" s="275"/>
      <c r="V296" s="271"/>
      <c r="W296" s="271"/>
      <c r="X296" s="271"/>
      <c r="Y296" s="271"/>
      <c r="Z296" s="271"/>
    </row>
    <row r="297" spans="1:26" ht="16.5" customHeight="1">
      <c r="A297" s="272"/>
      <c r="B297" s="271"/>
      <c r="C297" s="271"/>
      <c r="D297" s="272"/>
      <c r="E297" s="272"/>
      <c r="F297" s="271"/>
      <c r="G297" s="271"/>
      <c r="H297" s="272"/>
      <c r="I297" s="272"/>
      <c r="J297" s="272"/>
      <c r="K297" s="272"/>
      <c r="L297" s="272"/>
      <c r="M297" s="272"/>
      <c r="N297" s="272"/>
      <c r="O297" s="271"/>
      <c r="P297" s="271"/>
      <c r="Q297" s="271"/>
      <c r="R297" s="271"/>
      <c r="S297" s="274"/>
      <c r="T297" s="271"/>
      <c r="U297" s="275"/>
      <c r="V297" s="271"/>
      <c r="W297" s="271"/>
      <c r="X297" s="271"/>
      <c r="Y297" s="271"/>
      <c r="Z297" s="271"/>
    </row>
    <row r="298" spans="1:26" ht="16.5" customHeight="1">
      <c r="A298" s="272"/>
      <c r="B298" s="271"/>
      <c r="C298" s="271"/>
      <c r="D298" s="272"/>
      <c r="E298" s="272"/>
      <c r="F298" s="271"/>
      <c r="G298" s="271"/>
      <c r="H298" s="272"/>
      <c r="I298" s="272"/>
      <c r="J298" s="272"/>
      <c r="K298" s="272"/>
      <c r="L298" s="272"/>
      <c r="M298" s="272"/>
      <c r="N298" s="272"/>
      <c r="O298" s="271"/>
      <c r="P298" s="271"/>
      <c r="Q298" s="271"/>
      <c r="R298" s="271"/>
      <c r="S298" s="274"/>
      <c r="T298" s="271"/>
      <c r="U298" s="275"/>
      <c r="V298" s="271"/>
      <c r="W298" s="271"/>
      <c r="X298" s="271"/>
      <c r="Y298" s="271"/>
      <c r="Z298" s="271"/>
    </row>
    <row r="299" spans="1:26" ht="16.5" customHeight="1">
      <c r="A299" s="272"/>
      <c r="B299" s="271"/>
      <c r="C299" s="271"/>
      <c r="D299" s="272"/>
      <c r="E299" s="272"/>
      <c r="F299" s="271"/>
      <c r="G299" s="271"/>
      <c r="H299" s="272"/>
      <c r="I299" s="272"/>
      <c r="J299" s="272"/>
      <c r="K299" s="272"/>
      <c r="L299" s="272"/>
      <c r="M299" s="272"/>
      <c r="N299" s="272"/>
      <c r="O299" s="271"/>
      <c r="P299" s="271"/>
      <c r="Q299" s="271"/>
      <c r="R299" s="271"/>
      <c r="S299" s="274"/>
      <c r="T299" s="271"/>
      <c r="U299" s="275"/>
      <c r="V299" s="271"/>
      <c r="W299" s="271"/>
      <c r="X299" s="271"/>
      <c r="Y299" s="271"/>
      <c r="Z299" s="271"/>
    </row>
    <row r="300" spans="1:26" ht="16.5" customHeight="1">
      <c r="A300" s="272"/>
      <c r="B300" s="271"/>
      <c r="C300" s="271"/>
      <c r="D300" s="272"/>
      <c r="E300" s="272"/>
      <c r="F300" s="271"/>
      <c r="G300" s="271"/>
      <c r="H300" s="272"/>
      <c r="I300" s="272"/>
      <c r="J300" s="272"/>
      <c r="K300" s="272"/>
      <c r="L300" s="272"/>
      <c r="M300" s="272"/>
      <c r="N300" s="272"/>
      <c r="O300" s="271"/>
      <c r="P300" s="271"/>
      <c r="Q300" s="271"/>
      <c r="R300" s="271"/>
      <c r="S300" s="274"/>
      <c r="T300" s="271"/>
      <c r="U300" s="275"/>
      <c r="V300" s="271"/>
      <c r="W300" s="271"/>
      <c r="X300" s="271"/>
      <c r="Y300" s="271"/>
      <c r="Z300" s="271"/>
    </row>
    <row r="301" spans="1:26" ht="16.5" customHeight="1">
      <c r="A301" s="272"/>
      <c r="B301" s="271"/>
      <c r="C301" s="271"/>
      <c r="D301" s="272"/>
      <c r="E301" s="272"/>
      <c r="F301" s="271"/>
      <c r="G301" s="271"/>
      <c r="H301" s="272"/>
      <c r="I301" s="272"/>
      <c r="J301" s="272"/>
      <c r="K301" s="272"/>
      <c r="L301" s="272"/>
      <c r="M301" s="272"/>
      <c r="N301" s="272"/>
      <c r="O301" s="271"/>
      <c r="P301" s="271"/>
      <c r="Q301" s="271"/>
      <c r="R301" s="271"/>
      <c r="S301" s="274"/>
      <c r="T301" s="271"/>
      <c r="U301" s="275"/>
      <c r="V301" s="271"/>
      <c r="W301" s="271"/>
      <c r="X301" s="271"/>
      <c r="Y301" s="271"/>
      <c r="Z301" s="271"/>
    </row>
    <row r="302" spans="1:26" ht="16.5" customHeight="1">
      <c r="A302" s="272"/>
      <c r="B302" s="271"/>
      <c r="C302" s="271"/>
      <c r="D302" s="272"/>
      <c r="E302" s="272"/>
      <c r="F302" s="271"/>
      <c r="G302" s="271"/>
      <c r="H302" s="272"/>
      <c r="I302" s="272"/>
      <c r="J302" s="272"/>
      <c r="K302" s="272"/>
      <c r="L302" s="272"/>
      <c r="M302" s="272"/>
      <c r="N302" s="272"/>
      <c r="O302" s="271"/>
      <c r="P302" s="271"/>
      <c r="Q302" s="271"/>
      <c r="R302" s="271"/>
      <c r="S302" s="274"/>
      <c r="T302" s="271"/>
      <c r="U302" s="275"/>
      <c r="V302" s="271"/>
      <c r="W302" s="271"/>
      <c r="X302" s="271"/>
      <c r="Y302" s="271"/>
      <c r="Z302" s="271"/>
    </row>
    <row r="303" spans="1:26" ht="16.5" customHeight="1">
      <c r="A303" s="272"/>
      <c r="B303" s="271"/>
      <c r="C303" s="271"/>
      <c r="D303" s="272"/>
      <c r="E303" s="272"/>
      <c r="F303" s="271"/>
      <c r="G303" s="271"/>
      <c r="H303" s="272"/>
      <c r="I303" s="272"/>
      <c r="J303" s="272"/>
      <c r="K303" s="272"/>
      <c r="L303" s="272"/>
      <c r="M303" s="272"/>
      <c r="N303" s="272"/>
      <c r="O303" s="271"/>
      <c r="P303" s="271"/>
      <c r="Q303" s="271"/>
      <c r="R303" s="271"/>
      <c r="S303" s="274"/>
      <c r="T303" s="271"/>
      <c r="U303" s="275"/>
      <c r="V303" s="271"/>
      <c r="W303" s="271"/>
      <c r="X303" s="271"/>
      <c r="Y303" s="271"/>
      <c r="Z303" s="271"/>
    </row>
    <row r="304" spans="1:26" ht="16.5" customHeight="1">
      <c r="A304" s="272"/>
      <c r="B304" s="271"/>
      <c r="C304" s="271"/>
      <c r="D304" s="272"/>
      <c r="E304" s="272"/>
      <c r="F304" s="271"/>
      <c r="G304" s="271"/>
      <c r="H304" s="272"/>
      <c r="I304" s="272"/>
      <c r="J304" s="272"/>
      <c r="K304" s="272"/>
      <c r="L304" s="272"/>
      <c r="M304" s="272"/>
      <c r="N304" s="272"/>
      <c r="O304" s="271"/>
      <c r="P304" s="271"/>
      <c r="Q304" s="271"/>
      <c r="R304" s="271"/>
      <c r="S304" s="274"/>
      <c r="T304" s="271"/>
      <c r="U304" s="275"/>
      <c r="V304" s="271"/>
      <c r="W304" s="271"/>
      <c r="X304" s="271"/>
      <c r="Y304" s="271"/>
      <c r="Z304" s="271"/>
    </row>
    <row r="305" spans="1:26" ht="16.5" customHeight="1">
      <c r="A305" s="272"/>
      <c r="B305" s="271"/>
      <c r="C305" s="271"/>
      <c r="D305" s="272"/>
      <c r="E305" s="272"/>
      <c r="F305" s="271"/>
      <c r="G305" s="271"/>
      <c r="H305" s="272"/>
      <c r="I305" s="272"/>
      <c r="J305" s="272"/>
      <c r="K305" s="272"/>
      <c r="L305" s="272"/>
      <c r="M305" s="272"/>
      <c r="N305" s="272"/>
      <c r="O305" s="271"/>
      <c r="P305" s="271"/>
      <c r="Q305" s="271"/>
      <c r="R305" s="271"/>
      <c r="S305" s="274"/>
      <c r="T305" s="271"/>
      <c r="U305" s="275"/>
      <c r="V305" s="271"/>
      <c r="W305" s="271"/>
      <c r="X305" s="271"/>
      <c r="Y305" s="271"/>
      <c r="Z305" s="271"/>
    </row>
    <row r="306" spans="1:26" ht="16.5" customHeight="1">
      <c r="A306" s="272"/>
      <c r="B306" s="271"/>
      <c r="C306" s="271"/>
      <c r="D306" s="272"/>
      <c r="E306" s="272"/>
      <c r="F306" s="271"/>
      <c r="G306" s="271"/>
      <c r="H306" s="272"/>
      <c r="I306" s="272"/>
      <c r="J306" s="272"/>
      <c r="K306" s="272"/>
      <c r="L306" s="272"/>
      <c r="M306" s="272"/>
      <c r="N306" s="272"/>
      <c r="O306" s="271"/>
      <c r="P306" s="271"/>
      <c r="Q306" s="271"/>
      <c r="R306" s="271"/>
      <c r="S306" s="274"/>
      <c r="T306" s="271"/>
      <c r="U306" s="275"/>
      <c r="V306" s="271"/>
      <c r="W306" s="271"/>
      <c r="X306" s="271"/>
      <c r="Y306" s="271"/>
      <c r="Z306" s="271"/>
    </row>
    <row r="307" spans="1:26" ht="16.5" customHeight="1">
      <c r="A307" s="272"/>
      <c r="B307" s="271"/>
      <c r="C307" s="271"/>
      <c r="D307" s="272"/>
      <c r="E307" s="272"/>
      <c r="F307" s="271"/>
      <c r="G307" s="271"/>
      <c r="H307" s="272"/>
      <c r="I307" s="272"/>
      <c r="J307" s="272"/>
      <c r="K307" s="272"/>
      <c r="L307" s="272"/>
      <c r="M307" s="272"/>
      <c r="N307" s="272"/>
      <c r="O307" s="271"/>
      <c r="P307" s="271"/>
      <c r="Q307" s="271"/>
      <c r="R307" s="271"/>
      <c r="S307" s="274"/>
      <c r="T307" s="271"/>
      <c r="U307" s="275"/>
      <c r="V307" s="271"/>
      <c r="W307" s="271"/>
      <c r="X307" s="271"/>
      <c r="Y307" s="271"/>
      <c r="Z307" s="271"/>
    </row>
    <row r="308" spans="1:26" ht="16.5" customHeight="1">
      <c r="A308" s="272"/>
      <c r="B308" s="271"/>
      <c r="C308" s="271"/>
      <c r="D308" s="272"/>
      <c r="E308" s="272"/>
      <c r="F308" s="271"/>
      <c r="G308" s="271"/>
      <c r="H308" s="272"/>
      <c r="I308" s="272"/>
      <c r="J308" s="272"/>
      <c r="K308" s="272"/>
      <c r="L308" s="272"/>
      <c r="M308" s="272"/>
      <c r="N308" s="272"/>
      <c r="O308" s="271"/>
      <c r="P308" s="271"/>
      <c r="Q308" s="271"/>
      <c r="R308" s="271"/>
      <c r="S308" s="274"/>
      <c r="T308" s="271"/>
      <c r="U308" s="275"/>
      <c r="V308" s="271"/>
      <c r="W308" s="271"/>
      <c r="X308" s="271"/>
      <c r="Y308" s="271"/>
      <c r="Z308" s="271"/>
    </row>
    <row r="309" spans="1:26" ht="16.5" customHeight="1">
      <c r="A309" s="272"/>
      <c r="B309" s="271"/>
      <c r="C309" s="271"/>
      <c r="D309" s="272"/>
      <c r="E309" s="272"/>
      <c r="F309" s="271"/>
      <c r="G309" s="271"/>
      <c r="H309" s="272"/>
      <c r="I309" s="272"/>
      <c r="J309" s="272"/>
      <c r="K309" s="272"/>
      <c r="L309" s="272"/>
      <c r="M309" s="272"/>
      <c r="N309" s="272"/>
      <c r="O309" s="271"/>
      <c r="P309" s="271"/>
      <c r="Q309" s="271"/>
      <c r="R309" s="271"/>
      <c r="S309" s="274"/>
      <c r="T309" s="271"/>
      <c r="U309" s="275"/>
      <c r="V309" s="271"/>
      <c r="W309" s="271"/>
      <c r="X309" s="271"/>
      <c r="Y309" s="271"/>
      <c r="Z309" s="271"/>
    </row>
    <row r="310" spans="1:26" ht="16.5" customHeight="1">
      <c r="A310" s="272"/>
      <c r="B310" s="271"/>
      <c r="C310" s="271"/>
      <c r="D310" s="272"/>
      <c r="E310" s="272"/>
      <c r="F310" s="271"/>
      <c r="G310" s="271"/>
      <c r="H310" s="272"/>
      <c r="I310" s="272"/>
      <c r="J310" s="272"/>
      <c r="K310" s="272"/>
      <c r="L310" s="272"/>
      <c r="M310" s="272"/>
      <c r="N310" s="272"/>
      <c r="O310" s="271"/>
      <c r="P310" s="271"/>
      <c r="Q310" s="271"/>
      <c r="R310" s="271"/>
      <c r="S310" s="274"/>
      <c r="T310" s="271"/>
      <c r="U310" s="275"/>
      <c r="V310" s="271"/>
      <c r="W310" s="271"/>
      <c r="X310" s="271"/>
      <c r="Y310" s="271"/>
      <c r="Z310" s="271"/>
    </row>
    <row r="311" spans="1:26" ht="16.5" customHeight="1">
      <c r="A311" s="272"/>
      <c r="B311" s="271"/>
      <c r="C311" s="271"/>
      <c r="D311" s="272"/>
      <c r="E311" s="272"/>
      <c r="F311" s="271"/>
      <c r="G311" s="271"/>
      <c r="H311" s="272"/>
      <c r="I311" s="272"/>
      <c r="J311" s="272"/>
      <c r="K311" s="272"/>
      <c r="L311" s="272"/>
      <c r="M311" s="272"/>
      <c r="N311" s="272"/>
      <c r="O311" s="271"/>
      <c r="P311" s="271"/>
      <c r="Q311" s="271"/>
      <c r="R311" s="271"/>
      <c r="S311" s="274"/>
      <c r="T311" s="271"/>
      <c r="U311" s="275"/>
      <c r="V311" s="271"/>
      <c r="W311" s="271"/>
      <c r="X311" s="271"/>
      <c r="Y311" s="271"/>
      <c r="Z311" s="271"/>
    </row>
    <row r="312" spans="1:26" ht="16.5" customHeight="1">
      <c r="A312" s="272"/>
      <c r="B312" s="271"/>
      <c r="C312" s="271"/>
      <c r="D312" s="272"/>
      <c r="E312" s="272"/>
      <c r="F312" s="271"/>
      <c r="G312" s="271"/>
      <c r="H312" s="272"/>
      <c r="I312" s="272"/>
      <c r="J312" s="272"/>
      <c r="K312" s="272"/>
      <c r="L312" s="272"/>
      <c r="M312" s="272"/>
      <c r="N312" s="272"/>
      <c r="O312" s="271"/>
      <c r="P312" s="271"/>
      <c r="Q312" s="271"/>
      <c r="R312" s="271"/>
      <c r="S312" s="274"/>
      <c r="T312" s="271"/>
      <c r="U312" s="275"/>
      <c r="V312" s="271"/>
      <c r="W312" s="271"/>
      <c r="X312" s="271"/>
      <c r="Y312" s="271"/>
      <c r="Z312" s="271"/>
    </row>
    <row r="313" spans="1:26" ht="16.5" customHeight="1">
      <c r="A313" s="272"/>
      <c r="B313" s="271"/>
      <c r="C313" s="271"/>
      <c r="D313" s="272"/>
      <c r="E313" s="272"/>
      <c r="F313" s="271"/>
      <c r="G313" s="271"/>
      <c r="H313" s="272"/>
      <c r="I313" s="272"/>
      <c r="J313" s="272"/>
      <c r="K313" s="272"/>
      <c r="L313" s="272"/>
      <c r="M313" s="272"/>
      <c r="N313" s="272"/>
      <c r="O313" s="271"/>
      <c r="P313" s="271"/>
      <c r="Q313" s="271"/>
      <c r="R313" s="271"/>
      <c r="S313" s="274"/>
      <c r="T313" s="271"/>
      <c r="U313" s="275"/>
      <c r="V313" s="271"/>
      <c r="W313" s="271"/>
      <c r="X313" s="271"/>
      <c r="Y313" s="271"/>
      <c r="Z313" s="271"/>
    </row>
    <row r="314" spans="1:26" ht="16.5" customHeight="1">
      <c r="A314" s="272"/>
      <c r="B314" s="271"/>
      <c r="C314" s="271"/>
      <c r="D314" s="272"/>
      <c r="E314" s="272"/>
      <c r="F314" s="271"/>
      <c r="G314" s="271"/>
      <c r="H314" s="272"/>
      <c r="I314" s="272"/>
      <c r="J314" s="272"/>
      <c r="K314" s="272"/>
      <c r="L314" s="272"/>
      <c r="M314" s="272"/>
      <c r="N314" s="272"/>
      <c r="O314" s="271"/>
      <c r="P314" s="271"/>
      <c r="Q314" s="271"/>
      <c r="R314" s="271"/>
      <c r="S314" s="274"/>
      <c r="T314" s="271"/>
      <c r="U314" s="275"/>
      <c r="V314" s="271"/>
      <c r="W314" s="271"/>
      <c r="X314" s="271"/>
      <c r="Y314" s="271"/>
      <c r="Z314" s="271"/>
    </row>
    <row r="315" spans="1:26" ht="16.5" customHeight="1">
      <c r="A315" s="272"/>
      <c r="B315" s="271"/>
      <c r="C315" s="271"/>
      <c r="D315" s="272"/>
      <c r="E315" s="272"/>
      <c r="F315" s="271"/>
      <c r="G315" s="271"/>
      <c r="H315" s="272"/>
      <c r="I315" s="272"/>
      <c r="J315" s="272"/>
      <c r="K315" s="272"/>
      <c r="L315" s="272"/>
      <c r="M315" s="272"/>
      <c r="N315" s="272"/>
      <c r="O315" s="271"/>
      <c r="P315" s="271"/>
      <c r="Q315" s="271"/>
      <c r="R315" s="271"/>
      <c r="S315" s="274"/>
      <c r="T315" s="271"/>
      <c r="U315" s="275"/>
      <c r="V315" s="271"/>
      <c r="W315" s="271"/>
      <c r="X315" s="271"/>
      <c r="Y315" s="271"/>
      <c r="Z315" s="271"/>
    </row>
    <row r="316" spans="1:26" ht="16.5" customHeight="1">
      <c r="A316" s="272"/>
      <c r="B316" s="271"/>
      <c r="C316" s="271"/>
      <c r="D316" s="272"/>
      <c r="E316" s="272"/>
      <c r="F316" s="271"/>
      <c r="G316" s="271"/>
      <c r="H316" s="272"/>
      <c r="I316" s="272"/>
      <c r="J316" s="272"/>
      <c r="K316" s="272"/>
      <c r="L316" s="272"/>
      <c r="M316" s="272"/>
      <c r="N316" s="272"/>
      <c r="O316" s="271"/>
      <c r="P316" s="271"/>
      <c r="Q316" s="271"/>
      <c r="R316" s="271"/>
      <c r="S316" s="274"/>
      <c r="T316" s="271"/>
      <c r="U316" s="275"/>
      <c r="V316" s="271"/>
      <c r="W316" s="271"/>
      <c r="X316" s="271"/>
      <c r="Y316" s="271"/>
      <c r="Z316" s="271"/>
    </row>
    <row r="317" spans="1:26" ht="16.5" customHeight="1">
      <c r="A317" s="272"/>
      <c r="B317" s="271"/>
      <c r="C317" s="271"/>
      <c r="D317" s="272"/>
      <c r="E317" s="272"/>
      <c r="F317" s="271"/>
      <c r="G317" s="271"/>
      <c r="H317" s="272"/>
      <c r="I317" s="272"/>
      <c r="J317" s="272"/>
      <c r="K317" s="272"/>
      <c r="L317" s="272"/>
      <c r="M317" s="272"/>
      <c r="N317" s="272"/>
      <c r="O317" s="271"/>
      <c r="P317" s="271"/>
      <c r="Q317" s="271"/>
      <c r="R317" s="271"/>
      <c r="S317" s="274"/>
      <c r="T317" s="271"/>
      <c r="U317" s="275"/>
      <c r="V317" s="271"/>
      <c r="W317" s="271"/>
      <c r="X317" s="271"/>
      <c r="Y317" s="271"/>
      <c r="Z317" s="271"/>
    </row>
    <row r="318" spans="1:26" ht="16.5" customHeight="1">
      <c r="A318" s="272"/>
      <c r="B318" s="271"/>
      <c r="C318" s="271"/>
      <c r="D318" s="272"/>
      <c r="E318" s="272"/>
      <c r="F318" s="271"/>
      <c r="G318" s="271"/>
      <c r="H318" s="272"/>
      <c r="I318" s="272"/>
      <c r="J318" s="272"/>
      <c r="K318" s="272"/>
      <c r="L318" s="272"/>
      <c r="M318" s="272"/>
      <c r="N318" s="272"/>
      <c r="O318" s="271"/>
      <c r="P318" s="271"/>
      <c r="Q318" s="271"/>
      <c r="R318" s="271"/>
      <c r="S318" s="274"/>
      <c r="T318" s="271"/>
      <c r="U318" s="275"/>
      <c r="V318" s="271"/>
      <c r="W318" s="271"/>
      <c r="X318" s="271"/>
      <c r="Y318" s="271"/>
      <c r="Z318" s="271"/>
    </row>
    <row r="319" spans="1:26" ht="16.5" customHeight="1">
      <c r="A319" s="272"/>
      <c r="B319" s="271"/>
      <c r="C319" s="271"/>
      <c r="D319" s="272"/>
      <c r="E319" s="272"/>
      <c r="F319" s="271"/>
      <c r="G319" s="271"/>
      <c r="H319" s="272"/>
      <c r="I319" s="272"/>
      <c r="J319" s="272"/>
      <c r="K319" s="272"/>
      <c r="L319" s="272"/>
      <c r="M319" s="272"/>
      <c r="N319" s="272"/>
      <c r="O319" s="271"/>
      <c r="P319" s="271"/>
      <c r="Q319" s="271"/>
      <c r="R319" s="271"/>
      <c r="S319" s="274"/>
      <c r="T319" s="271"/>
      <c r="U319" s="275"/>
      <c r="V319" s="271"/>
      <c r="W319" s="271"/>
      <c r="X319" s="271"/>
      <c r="Y319" s="271"/>
      <c r="Z319" s="271"/>
    </row>
    <row r="320" spans="1:26" ht="16.5" customHeight="1">
      <c r="A320" s="272"/>
      <c r="B320" s="271"/>
      <c r="C320" s="271"/>
      <c r="D320" s="272"/>
      <c r="E320" s="272"/>
      <c r="F320" s="271"/>
      <c r="G320" s="271"/>
      <c r="H320" s="272"/>
      <c r="I320" s="272"/>
      <c r="J320" s="272"/>
      <c r="K320" s="272"/>
      <c r="L320" s="272"/>
      <c r="M320" s="272"/>
      <c r="N320" s="272"/>
      <c r="O320" s="271"/>
      <c r="P320" s="271"/>
      <c r="Q320" s="271"/>
      <c r="R320" s="271"/>
      <c r="S320" s="274"/>
      <c r="T320" s="271"/>
      <c r="U320" s="275"/>
      <c r="V320" s="271"/>
      <c r="W320" s="271"/>
      <c r="X320" s="271"/>
      <c r="Y320" s="271"/>
      <c r="Z320" s="271"/>
    </row>
    <row r="321" spans="1:26" ht="16.5" customHeight="1">
      <c r="A321" s="272"/>
      <c r="B321" s="271"/>
      <c r="C321" s="271"/>
      <c r="D321" s="272"/>
      <c r="E321" s="272"/>
      <c r="F321" s="271"/>
      <c r="G321" s="271"/>
      <c r="H321" s="272"/>
      <c r="I321" s="272"/>
      <c r="J321" s="272"/>
      <c r="K321" s="272"/>
      <c r="L321" s="272"/>
      <c r="M321" s="272"/>
      <c r="N321" s="272"/>
      <c r="O321" s="271"/>
      <c r="P321" s="271"/>
      <c r="Q321" s="271"/>
      <c r="R321" s="271"/>
      <c r="S321" s="274"/>
      <c r="T321" s="271"/>
      <c r="U321" s="275"/>
      <c r="V321" s="271"/>
      <c r="W321" s="271"/>
      <c r="X321" s="271"/>
      <c r="Y321" s="271"/>
      <c r="Z321" s="271"/>
    </row>
    <row r="322" spans="1:26" ht="16.5" customHeight="1">
      <c r="A322" s="272"/>
      <c r="B322" s="271"/>
      <c r="C322" s="271"/>
      <c r="D322" s="272"/>
      <c r="E322" s="272"/>
      <c r="F322" s="271"/>
      <c r="G322" s="271"/>
      <c r="H322" s="272"/>
      <c r="I322" s="272"/>
      <c r="J322" s="272"/>
      <c r="K322" s="272"/>
      <c r="L322" s="272"/>
      <c r="M322" s="272"/>
      <c r="N322" s="272"/>
      <c r="O322" s="271"/>
      <c r="P322" s="271"/>
      <c r="Q322" s="271"/>
      <c r="R322" s="271"/>
      <c r="S322" s="274"/>
      <c r="T322" s="271"/>
      <c r="U322" s="275"/>
      <c r="V322" s="271"/>
      <c r="W322" s="271"/>
      <c r="X322" s="271"/>
      <c r="Y322" s="271"/>
      <c r="Z322" s="271"/>
    </row>
    <row r="323" spans="1:26" ht="16.5" customHeight="1">
      <c r="A323" s="272"/>
      <c r="B323" s="271"/>
      <c r="C323" s="271"/>
      <c r="D323" s="272"/>
      <c r="E323" s="272"/>
      <c r="F323" s="271"/>
      <c r="G323" s="271"/>
      <c r="H323" s="272"/>
      <c r="I323" s="272"/>
      <c r="J323" s="272"/>
      <c r="K323" s="272"/>
      <c r="L323" s="272"/>
      <c r="M323" s="272"/>
      <c r="N323" s="272"/>
      <c r="O323" s="271"/>
      <c r="P323" s="271"/>
      <c r="Q323" s="271"/>
      <c r="R323" s="271"/>
      <c r="S323" s="274"/>
      <c r="T323" s="271"/>
      <c r="U323" s="275"/>
      <c r="V323" s="271"/>
      <c r="W323" s="271"/>
      <c r="X323" s="271"/>
      <c r="Y323" s="271"/>
      <c r="Z323" s="271"/>
    </row>
    <row r="324" spans="1:26" ht="16.5" customHeight="1">
      <c r="A324" s="272"/>
      <c r="B324" s="271"/>
      <c r="C324" s="271"/>
      <c r="D324" s="272"/>
      <c r="E324" s="272"/>
      <c r="F324" s="271"/>
      <c r="G324" s="271"/>
      <c r="H324" s="272"/>
      <c r="I324" s="272"/>
      <c r="J324" s="272"/>
      <c r="K324" s="272"/>
      <c r="L324" s="272"/>
      <c r="M324" s="272"/>
      <c r="N324" s="272"/>
      <c r="O324" s="271"/>
      <c r="P324" s="271"/>
      <c r="Q324" s="271"/>
      <c r="R324" s="271"/>
      <c r="S324" s="274"/>
      <c r="T324" s="271"/>
      <c r="U324" s="275"/>
      <c r="V324" s="271"/>
      <c r="W324" s="271"/>
      <c r="X324" s="271"/>
      <c r="Y324" s="271"/>
      <c r="Z324" s="271"/>
    </row>
    <row r="325" spans="1:26" ht="16.5" customHeight="1">
      <c r="A325" s="272"/>
      <c r="B325" s="271"/>
      <c r="C325" s="271"/>
      <c r="D325" s="272"/>
      <c r="E325" s="272"/>
      <c r="F325" s="271"/>
      <c r="G325" s="271"/>
      <c r="H325" s="272"/>
      <c r="I325" s="272"/>
      <c r="J325" s="272"/>
      <c r="K325" s="272"/>
      <c r="L325" s="272"/>
      <c r="M325" s="272"/>
      <c r="N325" s="272"/>
      <c r="O325" s="271"/>
      <c r="P325" s="271"/>
      <c r="Q325" s="271"/>
      <c r="R325" s="271"/>
      <c r="S325" s="274"/>
      <c r="T325" s="271"/>
      <c r="U325" s="275"/>
      <c r="V325" s="271"/>
      <c r="W325" s="271"/>
      <c r="X325" s="271"/>
      <c r="Y325" s="271"/>
      <c r="Z325" s="271"/>
    </row>
    <row r="326" spans="1:26" ht="16.5" customHeight="1">
      <c r="A326" s="272"/>
      <c r="B326" s="271"/>
      <c r="C326" s="271"/>
      <c r="D326" s="272"/>
      <c r="E326" s="272"/>
      <c r="F326" s="271"/>
      <c r="G326" s="271"/>
      <c r="H326" s="272"/>
      <c r="I326" s="272"/>
      <c r="J326" s="272"/>
      <c r="K326" s="272"/>
      <c r="L326" s="272"/>
      <c r="M326" s="272"/>
      <c r="N326" s="272"/>
      <c r="O326" s="271"/>
      <c r="P326" s="271"/>
      <c r="Q326" s="271"/>
      <c r="R326" s="271"/>
      <c r="S326" s="274"/>
      <c r="T326" s="271"/>
      <c r="U326" s="275"/>
      <c r="V326" s="271"/>
      <c r="W326" s="271"/>
      <c r="X326" s="271"/>
      <c r="Y326" s="271"/>
      <c r="Z326" s="271"/>
    </row>
    <row r="327" spans="1:26" ht="16.5" customHeight="1">
      <c r="A327" s="272"/>
      <c r="B327" s="271"/>
      <c r="C327" s="271"/>
      <c r="D327" s="272"/>
      <c r="E327" s="272"/>
      <c r="F327" s="271"/>
      <c r="G327" s="271"/>
      <c r="H327" s="272"/>
      <c r="I327" s="272"/>
      <c r="J327" s="272"/>
      <c r="K327" s="272"/>
      <c r="L327" s="272"/>
      <c r="M327" s="272"/>
      <c r="N327" s="272"/>
      <c r="O327" s="271"/>
      <c r="P327" s="271"/>
      <c r="Q327" s="271"/>
      <c r="R327" s="271"/>
      <c r="S327" s="274"/>
      <c r="T327" s="271"/>
      <c r="U327" s="275"/>
      <c r="V327" s="271"/>
      <c r="W327" s="271"/>
      <c r="X327" s="271"/>
      <c r="Y327" s="271"/>
      <c r="Z327" s="271"/>
    </row>
    <row r="328" spans="1:26" ht="16.5" customHeight="1">
      <c r="A328" s="272"/>
      <c r="B328" s="271"/>
      <c r="C328" s="271"/>
      <c r="D328" s="272"/>
      <c r="E328" s="272"/>
      <c r="F328" s="271"/>
      <c r="G328" s="271"/>
      <c r="H328" s="272"/>
      <c r="I328" s="272"/>
      <c r="J328" s="272"/>
      <c r="K328" s="272"/>
      <c r="L328" s="272"/>
      <c r="M328" s="272"/>
      <c r="N328" s="272"/>
      <c r="O328" s="271"/>
      <c r="P328" s="271"/>
      <c r="Q328" s="271"/>
      <c r="R328" s="271"/>
      <c r="S328" s="274"/>
      <c r="T328" s="271"/>
      <c r="U328" s="275"/>
      <c r="V328" s="271"/>
      <c r="W328" s="271"/>
      <c r="X328" s="271"/>
      <c r="Y328" s="271"/>
      <c r="Z328" s="271"/>
    </row>
    <row r="329" spans="1:26" ht="16.5" customHeight="1">
      <c r="A329" s="272"/>
      <c r="B329" s="271"/>
      <c r="C329" s="271"/>
      <c r="D329" s="272"/>
      <c r="E329" s="272"/>
      <c r="F329" s="271"/>
      <c r="G329" s="271"/>
      <c r="H329" s="272"/>
      <c r="I329" s="272"/>
      <c r="J329" s="272"/>
      <c r="K329" s="272"/>
      <c r="L329" s="272"/>
      <c r="M329" s="272"/>
      <c r="N329" s="272"/>
      <c r="O329" s="271"/>
      <c r="P329" s="271"/>
      <c r="Q329" s="271"/>
      <c r="R329" s="271"/>
      <c r="S329" s="274"/>
      <c r="T329" s="271"/>
      <c r="U329" s="275"/>
      <c r="V329" s="271"/>
      <c r="W329" s="271"/>
      <c r="X329" s="271"/>
      <c r="Y329" s="271"/>
      <c r="Z329" s="271"/>
    </row>
    <row r="330" spans="1:26" ht="16.5" customHeight="1">
      <c r="A330" s="272"/>
      <c r="B330" s="271"/>
      <c r="C330" s="271"/>
      <c r="D330" s="272"/>
      <c r="E330" s="272"/>
      <c r="F330" s="271"/>
      <c r="G330" s="271"/>
      <c r="H330" s="272"/>
      <c r="I330" s="272"/>
      <c r="J330" s="272"/>
      <c r="K330" s="272"/>
      <c r="L330" s="272"/>
      <c r="M330" s="272"/>
      <c r="N330" s="272"/>
      <c r="O330" s="271"/>
      <c r="P330" s="271"/>
      <c r="Q330" s="271"/>
      <c r="R330" s="271"/>
      <c r="S330" s="274"/>
      <c r="T330" s="271"/>
      <c r="U330" s="275"/>
      <c r="V330" s="271"/>
      <c r="W330" s="271"/>
      <c r="X330" s="271"/>
      <c r="Y330" s="271"/>
      <c r="Z330" s="271"/>
    </row>
    <row r="331" spans="1:26" ht="16.5" customHeight="1">
      <c r="A331" s="272"/>
      <c r="B331" s="271"/>
      <c r="C331" s="271"/>
      <c r="D331" s="272"/>
      <c r="E331" s="272"/>
      <c r="F331" s="271"/>
      <c r="G331" s="271"/>
      <c r="H331" s="272"/>
      <c r="I331" s="272"/>
      <c r="J331" s="272"/>
      <c r="K331" s="272"/>
      <c r="L331" s="272"/>
      <c r="M331" s="272"/>
      <c r="N331" s="272"/>
      <c r="O331" s="271"/>
      <c r="P331" s="271"/>
      <c r="Q331" s="271"/>
      <c r="R331" s="271"/>
      <c r="S331" s="274"/>
      <c r="T331" s="271"/>
      <c r="U331" s="275"/>
      <c r="V331" s="271"/>
      <c r="W331" s="271"/>
      <c r="X331" s="271"/>
      <c r="Y331" s="271"/>
      <c r="Z331" s="271"/>
    </row>
    <row r="332" spans="1:26" ht="16.5" customHeight="1">
      <c r="A332" s="272"/>
      <c r="B332" s="271"/>
      <c r="C332" s="271"/>
      <c r="D332" s="272"/>
      <c r="E332" s="272"/>
      <c r="F332" s="271"/>
      <c r="G332" s="271"/>
      <c r="H332" s="272"/>
      <c r="I332" s="272"/>
      <c r="J332" s="272"/>
      <c r="K332" s="272"/>
      <c r="L332" s="272"/>
      <c r="M332" s="272"/>
      <c r="N332" s="272"/>
      <c r="O332" s="271"/>
      <c r="P332" s="271"/>
      <c r="Q332" s="271"/>
      <c r="R332" s="271"/>
      <c r="S332" s="274"/>
      <c r="T332" s="271"/>
      <c r="U332" s="275"/>
      <c r="V332" s="271"/>
      <c r="W332" s="271"/>
      <c r="X332" s="271"/>
      <c r="Y332" s="271"/>
      <c r="Z332" s="271"/>
    </row>
    <row r="333" spans="1:26" ht="16.5" customHeight="1">
      <c r="A333" s="272"/>
      <c r="B333" s="271"/>
      <c r="C333" s="271"/>
      <c r="D333" s="272"/>
      <c r="E333" s="272"/>
      <c r="F333" s="271"/>
      <c r="G333" s="271"/>
      <c r="H333" s="272"/>
      <c r="I333" s="272"/>
      <c r="J333" s="272"/>
      <c r="K333" s="272"/>
      <c r="L333" s="272"/>
      <c r="M333" s="272"/>
      <c r="N333" s="272"/>
      <c r="O333" s="271"/>
      <c r="P333" s="271"/>
      <c r="Q333" s="271"/>
      <c r="R333" s="271"/>
      <c r="S333" s="274"/>
      <c r="T333" s="271"/>
      <c r="U333" s="275"/>
      <c r="V333" s="271"/>
      <c r="W333" s="271"/>
      <c r="X333" s="271"/>
      <c r="Y333" s="271"/>
      <c r="Z333" s="271"/>
    </row>
    <row r="334" spans="1:26" ht="16.5" customHeight="1">
      <c r="A334" s="272"/>
      <c r="B334" s="271"/>
      <c r="C334" s="271"/>
      <c r="D334" s="272"/>
      <c r="E334" s="272"/>
      <c r="F334" s="271"/>
      <c r="G334" s="271"/>
      <c r="H334" s="272"/>
      <c r="I334" s="272"/>
      <c r="J334" s="272"/>
      <c r="K334" s="272"/>
      <c r="L334" s="272"/>
      <c r="M334" s="272"/>
      <c r="N334" s="272"/>
      <c r="O334" s="271"/>
      <c r="P334" s="271"/>
      <c r="Q334" s="271"/>
      <c r="R334" s="271"/>
      <c r="S334" s="274"/>
      <c r="T334" s="271"/>
      <c r="U334" s="275"/>
      <c r="V334" s="271"/>
      <c r="W334" s="271"/>
      <c r="X334" s="271"/>
      <c r="Y334" s="271"/>
      <c r="Z334" s="271"/>
    </row>
    <row r="335" spans="1:26" ht="16.5" customHeight="1">
      <c r="A335" s="272"/>
      <c r="B335" s="271"/>
      <c r="C335" s="271"/>
      <c r="D335" s="272"/>
      <c r="E335" s="272"/>
      <c r="F335" s="271"/>
      <c r="G335" s="271"/>
      <c r="H335" s="272"/>
      <c r="I335" s="272"/>
      <c r="J335" s="272"/>
      <c r="K335" s="272"/>
      <c r="L335" s="272"/>
      <c r="M335" s="272"/>
      <c r="N335" s="272"/>
      <c r="O335" s="271"/>
      <c r="P335" s="271"/>
      <c r="Q335" s="271"/>
      <c r="R335" s="271"/>
      <c r="S335" s="274"/>
      <c r="T335" s="271"/>
      <c r="U335" s="275"/>
      <c r="V335" s="271"/>
      <c r="W335" s="271"/>
      <c r="X335" s="271"/>
      <c r="Y335" s="271"/>
      <c r="Z335" s="271"/>
    </row>
    <row r="336" spans="1:26" ht="16.5" customHeight="1">
      <c r="A336" s="272"/>
      <c r="B336" s="271"/>
      <c r="C336" s="271"/>
      <c r="D336" s="272"/>
      <c r="E336" s="272"/>
      <c r="F336" s="271"/>
      <c r="G336" s="271"/>
      <c r="H336" s="272"/>
      <c r="I336" s="272"/>
      <c r="J336" s="272"/>
      <c r="K336" s="272"/>
      <c r="L336" s="272"/>
      <c r="M336" s="272"/>
      <c r="N336" s="272"/>
      <c r="O336" s="271"/>
      <c r="P336" s="271"/>
      <c r="Q336" s="271"/>
      <c r="R336" s="271"/>
      <c r="S336" s="274"/>
      <c r="T336" s="271"/>
      <c r="U336" s="275"/>
      <c r="V336" s="271"/>
      <c r="W336" s="271"/>
      <c r="X336" s="271"/>
      <c r="Y336" s="271"/>
      <c r="Z336" s="271"/>
    </row>
    <row r="337" spans="1:26" ht="16.5" customHeight="1">
      <c r="A337" s="272"/>
      <c r="B337" s="271"/>
      <c r="C337" s="271"/>
      <c r="D337" s="272"/>
      <c r="E337" s="272"/>
      <c r="F337" s="271"/>
      <c r="G337" s="271"/>
      <c r="H337" s="272"/>
      <c r="I337" s="272"/>
      <c r="J337" s="272"/>
      <c r="K337" s="272"/>
      <c r="L337" s="272"/>
      <c r="M337" s="272"/>
      <c r="N337" s="272"/>
      <c r="O337" s="271"/>
      <c r="P337" s="271"/>
      <c r="Q337" s="271"/>
      <c r="R337" s="271"/>
      <c r="S337" s="274"/>
      <c r="T337" s="271"/>
      <c r="U337" s="275"/>
      <c r="V337" s="271"/>
      <c r="W337" s="271"/>
      <c r="X337" s="271"/>
      <c r="Y337" s="271"/>
      <c r="Z337" s="271"/>
    </row>
    <row r="338" spans="1:26" ht="16.5" customHeight="1">
      <c r="A338" s="272"/>
      <c r="B338" s="271"/>
      <c r="C338" s="271"/>
      <c r="D338" s="272"/>
      <c r="E338" s="272"/>
      <c r="F338" s="271"/>
      <c r="G338" s="271"/>
      <c r="H338" s="272"/>
      <c r="I338" s="272"/>
      <c r="J338" s="272"/>
      <c r="K338" s="272"/>
      <c r="L338" s="272"/>
      <c r="M338" s="272"/>
      <c r="N338" s="272"/>
      <c r="O338" s="271"/>
      <c r="P338" s="271"/>
      <c r="Q338" s="271"/>
      <c r="R338" s="271"/>
      <c r="S338" s="274"/>
      <c r="T338" s="271"/>
      <c r="U338" s="275"/>
      <c r="V338" s="271"/>
      <c r="W338" s="271"/>
      <c r="X338" s="271"/>
      <c r="Y338" s="271"/>
      <c r="Z338" s="271"/>
    </row>
    <row r="339" spans="1:26" ht="16.5" customHeight="1">
      <c r="A339" s="272"/>
      <c r="B339" s="271"/>
      <c r="C339" s="271"/>
      <c r="D339" s="272"/>
      <c r="E339" s="272"/>
      <c r="F339" s="271"/>
      <c r="G339" s="271"/>
      <c r="H339" s="272"/>
      <c r="I339" s="272"/>
      <c r="J339" s="272"/>
      <c r="K339" s="272"/>
      <c r="L339" s="272"/>
      <c r="M339" s="272"/>
      <c r="N339" s="272"/>
      <c r="O339" s="271"/>
      <c r="P339" s="271"/>
      <c r="Q339" s="271"/>
      <c r="R339" s="271"/>
      <c r="S339" s="274"/>
      <c r="T339" s="271"/>
      <c r="U339" s="275"/>
      <c r="V339" s="271"/>
      <c r="W339" s="271"/>
      <c r="X339" s="271"/>
      <c r="Y339" s="271"/>
      <c r="Z339" s="271"/>
    </row>
    <row r="340" spans="1:26" ht="16.5" customHeight="1">
      <c r="A340" s="272"/>
      <c r="B340" s="271"/>
      <c r="C340" s="271"/>
      <c r="D340" s="272"/>
      <c r="E340" s="272"/>
      <c r="F340" s="271"/>
      <c r="G340" s="271"/>
      <c r="H340" s="272"/>
      <c r="I340" s="272"/>
      <c r="J340" s="272"/>
      <c r="K340" s="272"/>
      <c r="L340" s="272"/>
      <c r="M340" s="272"/>
      <c r="N340" s="272"/>
      <c r="O340" s="271"/>
      <c r="P340" s="271"/>
      <c r="Q340" s="271"/>
      <c r="R340" s="271"/>
      <c r="S340" s="274"/>
      <c r="T340" s="271"/>
      <c r="U340" s="275"/>
      <c r="V340" s="271"/>
      <c r="W340" s="271"/>
      <c r="X340" s="271"/>
      <c r="Y340" s="271"/>
      <c r="Z340" s="271"/>
    </row>
    <row r="341" spans="1:26" ht="16.5" customHeight="1">
      <c r="A341" s="272"/>
      <c r="B341" s="271"/>
      <c r="C341" s="271"/>
      <c r="D341" s="272"/>
      <c r="E341" s="272"/>
      <c r="F341" s="271"/>
      <c r="G341" s="271"/>
      <c r="H341" s="272"/>
      <c r="I341" s="272"/>
      <c r="J341" s="272"/>
      <c r="K341" s="272"/>
      <c r="L341" s="272"/>
      <c r="M341" s="272"/>
      <c r="N341" s="272"/>
      <c r="O341" s="271"/>
      <c r="P341" s="271"/>
      <c r="Q341" s="271"/>
      <c r="R341" s="271"/>
      <c r="S341" s="274"/>
      <c r="T341" s="271"/>
      <c r="U341" s="275"/>
      <c r="V341" s="271"/>
      <c r="W341" s="271"/>
      <c r="X341" s="271"/>
      <c r="Y341" s="271"/>
      <c r="Z341" s="271"/>
    </row>
    <row r="342" spans="1:26" ht="16.5" customHeight="1">
      <c r="A342" s="272"/>
      <c r="B342" s="271"/>
      <c r="C342" s="271"/>
      <c r="D342" s="272"/>
      <c r="E342" s="272"/>
      <c r="F342" s="271"/>
      <c r="G342" s="271"/>
      <c r="H342" s="272"/>
      <c r="I342" s="272"/>
      <c r="J342" s="272"/>
      <c r="K342" s="272"/>
      <c r="L342" s="272"/>
      <c r="M342" s="272"/>
      <c r="N342" s="272"/>
      <c r="O342" s="271"/>
      <c r="P342" s="271"/>
      <c r="Q342" s="271"/>
      <c r="R342" s="271"/>
      <c r="S342" s="274"/>
      <c r="T342" s="271"/>
      <c r="U342" s="275"/>
      <c r="V342" s="271"/>
      <c r="W342" s="271"/>
      <c r="X342" s="271"/>
      <c r="Y342" s="271"/>
      <c r="Z342" s="271"/>
    </row>
    <row r="343" spans="1:26" ht="16.5" customHeight="1">
      <c r="A343" s="272"/>
      <c r="B343" s="271"/>
      <c r="C343" s="271"/>
      <c r="D343" s="272"/>
      <c r="E343" s="272"/>
      <c r="F343" s="271"/>
      <c r="G343" s="271"/>
      <c r="H343" s="272"/>
      <c r="I343" s="272"/>
      <c r="J343" s="272"/>
      <c r="K343" s="272"/>
      <c r="L343" s="272"/>
      <c r="M343" s="272"/>
      <c r="N343" s="272"/>
      <c r="O343" s="271"/>
      <c r="P343" s="271"/>
      <c r="Q343" s="271"/>
      <c r="R343" s="271"/>
      <c r="S343" s="274"/>
      <c r="T343" s="271"/>
      <c r="U343" s="275"/>
      <c r="V343" s="271"/>
      <c r="W343" s="271"/>
      <c r="X343" s="271"/>
      <c r="Y343" s="271"/>
      <c r="Z343" s="271"/>
    </row>
    <row r="344" spans="1:26" ht="16.5" customHeight="1">
      <c r="A344" s="272"/>
      <c r="B344" s="271"/>
      <c r="C344" s="271"/>
      <c r="D344" s="272"/>
      <c r="E344" s="272"/>
      <c r="F344" s="271"/>
      <c r="G344" s="271"/>
      <c r="H344" s="272"/>
      <c r="I344" s="272"/>
      <c r="J344" s="272"/>
      <c r="K344" s="272"/>
      <c r="L344" s="272"/>
      <c r="M344" s="272"/>
      <c r="N344" s="272"/>
      <c r="O344" s="271"/>
      <c r="P344" s="271"/>
      <c r="Q344" s="271"/>
      <c r="R344" s="271"/>
      <c r="S344" s="274"/>
      <c r="T344" s="271"/>
      <c r="U344" s="275"/>
      <c r="V344" s="271"/>
      <c r="W344" s="271"/>
      <c r="X344" s="271"/>
      <c r="Y344" s="271"/>
      <c r="Z344" s="271"/>
    </row>
    <row r="345" spans="1:26" ht="16.5" customHeight="1">
      <c r="A345" s="272"/>
      <c r="B345" s="271"/>
      <c r="C345" s="271"/>
      <c r="D345" s="272"/>
      <c r="E345" s="272"/>
      <c r="F345" s="271"/>
      <c r="G345" s="271"/>
      <c r="H345" s="272"/>
      <c r="I345" s="272"/>
      <c r="J345" s="272"/>
      <c r="K345" s="272"/>
      <c r="L345" s="272"/>
      <c r="M345" s="272"/>
      <c r="N345" s="272"/>
      <c r="O345" s="271"/>
      <c r="P345" s="271"/>
      <c r="Q345" s="271"/>
      <c r="R345" s="271"/>
      <c r="S345" s="274"/>
      <c r="T345" s="271"/>
      <c r="U345" s="275"/>
      <c r="V345" s="271"/>
      <c r="W345" s="271"/>
      <c r="X345" s="271"/>
      <c r="Y345" s="271"/>
      <c r="Z345" s="271"/>
    </row>
    <row r="346" spans="1:26" ht="16.5" customHeight="1">
      <c r="A346" s="272"/>
      <c r="B346" s="271"/>
      <c r="C346" s="271"/>
      <c r="D346" s="272"/>
      <c r="E346" s="272"/>
      <c r="F346" s="271"/>
      <c r="G346" s="271"/>
      <c r="H346" s="272"/>
      <c r="I346" s="272"/>
      <c r="J346" s="272"/>
      <c r="K346" s="272"/>
      <c r="L346" s="272"/>
      <c r="M346" s="272"/>
      <c r="N346" s="272"/>
      <c r="O346" s="271"/>
      <c r="P346" s="271"/>
      <c r="Q346" s="271"/>
      <c r="R346" s="271"/>
      <c r="S346" s="274"/>
      <c r="T346" s="271"/>
      <c r="U346" s="275"/>
      <c r="V346" s="271"/>
      <c r="W346" s="271"/>
      <c r="X346" s="271"/>
      <c r="Y346" s="271"/>
      <c r="Z346" s="271"/>
    </row>
    <row r="347" spans="1:26" ht="16.5" customHeight="1">
      <c r="A347" s="272"/>
      <c r="B347" s="271"/>
      <c r="C347" s="271"/>
      <c r="D347" s="272"/>
      <c r="E347" s="272"/>
      <c r="F347" s="271"/>
      <c r="G347" s="271"/>
      <c r="H347" s="272"/>
      <c r="I347" s="272"/>
      <c r="J347" s="272"/>
      <c r="K347" s="272"/>
      <c r="L347" s="272"/>
      <c r="M347" s="272"/>
      <c r="N347" s="272"/>
      <c r="O347" s="271"/>
      <c r="P347" s="271"/>
      <c r="Q347" s="271"/>
      <c r="R347" s="271"/>
      <c r="S347" s="274"/>
      <c r="T347" s="271"/>
      <c r="U347" s="275"/>
      <c r="V347" s="271"/>
      <c r="W347" s="271"/>
      <c r="X347" s="271"/>
      <c r="Y347" s="271"/>
      <c r="Z347" s="271"/>
    </row>
    <row r="348" spans="1:26" ht="16.5" customHeight="1">
      <c r="A348" s="272"/>
      <c r="B348" s="271"/>
      <c r="C348" s="271"/>
      <c r="D348" s="272"/>
      <c r="E348" s="272"/>
      <c r="F348" s="271"/>
      <c r="G348" s="271"/>
      <c r="H348" s="272"/>
      <c r="I348" s="272"/>
      <c r="J348" s="272"/>
      <c r="K348" s="272"/>
      <c r="L348" s="272"/>
      <c r="M348" s="272"/>
      <c r="N348" s="272"/>
      <c r="O348" s="271"/>
      <c r="P348" s="271"/>
      <c r="Q348" s="271"/>
      <c r="R348" s="271"/>
      <c r="S348" s="274"/>
      <c r="T348" s="271"/>
      <c r="U348" s="275"/>
      <c r="V348" s="271"/>
      <c r="W348" s="271"/>
      <c r="X348" s="271"/>
      <c r="Y348" s="271"/>
      <c r="Z348" s="271"/>
    </row>
    <row r="349" spans="1:26" ht="16.5" customHeight="1">
      <c r="A349" s="272"/>
      <c r="B349" s="271"/>
      <c r="C349" s="271"/>
      <c r="D349" s="272"/>
      <c r="E349" s="272"/>
      <c r="F349" s="271"/>
      <c r="G349" s="271"/>
      <c r="H349" s="272"/>
      <c r="I349" s="272"/>
      <c r="J349" s="272"/>
      <c r="K349" s="272"/>
      <c r="L349" s="272"/>
      <c r="M349" s="272"/>
      <c r="N349" s="272"/>
      <c r="O349" s="271"/>
      <c r="P349" s="271"/>
      <c r="Q349" s="271"/>
      <c r="R349" s="271"/>
      <c r="S349" s="274"/>
      <c r="T349" s="271"/>
      <c r="U349" s="275"/>
      <c r="V349" s="271"/>
      <c r="W349" s="271"/>
      <c r="X349" s="271"/>
      <c r="Y349" s="271"/>
      <c r="Z349" s="271"/>
    </row>
    <row r="350" spans="1:26" ht="16.5" customHeight="1">
      <c r="A350" s="272"/>
      <c r="B350" s="271"/>
      <c r="C350" s="271"/>
      <c r="D350" s="272"/>
      <c r="E350" s="272"/>
      <c r="F350" s="271"/>
      <c r="G350" s="271"/>
      <c r="H350" s="272"/>
      <c r="I350" s="272"/>
      <c r="J350" s="272"/>
      <c r="K350" s="272"/>
      <c r="L350" s="272"/>
      <c r="M350" s="272"/>
      <c r="N350" s="272"/>
      <c r="O350" s="271"/>
      <c r="P350" s="271"/>
      <c r="Q350" s="271"/>
      <c r="R350" s="271"/>
      <c r="S350" s="274"/>
      <c r="T350" s="271"/>
      <c r="U350" s="275"/>
      <c r="V350" s="271"/>
      <c r="W350" s="271"/>
      <c r="X350" s="271"/>
      <c r="Y350" s="271"/>
      <c r="Z350" s="271"/>
    </row>
    <row r="351" spans="1:26" ht="16.5" customHeight="1">
      <c r="A351" s="272"/>
      <c r="B351" s="271"/>
      <c r="C351" s="271"/>
      <c r="D351" s="272"/>
      <c r="E351" s="272"/>
      <c r="F351" s="271"/>
      <c r="G351" s="271"/>
      <c r="H351" s="272"/>
      <c r="I351" s="272"/>
      <c r="J351" s="272"/>
      <c r="K351" s="272"/>
      <c r="L351" s="272"/>
      <c r="M351" s="272"/>
      <c r="N351" s="272"/>
      <c r="O351" s="271"/>
      <c r="P351" s="271"/>
      <c r="Q351" s="271"/>
      <c r="R351" s="271"/>
      <c r="S351" s="274"/>
      <c r="T351" s="271"/>
      <c r="U351" s="275"/>
      <c r="V351" s="271"/>
      <c r="W351" s="271"/>
      <c r="X351" s="271"/>
      <c r="Y351" s="271"/>
      <c r="Z351" s="271"/>
    </row>
    <row r="352" spans="1:26" ht="16.5" customHeight="1">
      <c r="A352" s="272"/>
      <c r="B352" s="271"/>
      <c r="C352" s="271"/>
      <c r="D352" s="272"/>
      <c r="E352" s="272"/>
      <c r="F352" s="271"/>
      <c r="G352" s="271"/>
      <c r="H352" s="272"/>
      <c r="I352" s="272"/>
      <c r="J352" s="272"/>
      <c r="K352" s="272"/>
      <c r="L352" s="272"/>
      <c r="M352" s="272"/>
      <c r="N352" s="272"/>
      <c r="O352" s="271"/>
      <c r="P352" s="271"/>
      <c r="Q352" s="271"/>
      <c r="R352" s="271"/>
      <c r="S352" s="274"/>
      <c r="T352" s="271"/>
      <c r="U352" s="275"/>
      <c r="V352" s="271"/>
      <c r="W352" s="271"/>
      <c r="X352" s="271"/>
      <c r="Y352" s="271"/>
      <c r="Z352" s="271"/>
    </row>
    <row r="353" spans="1:26" ht="16.5" customHeight="1">
      <c r="A353" s="272"/>
      <c r="B353" s="271"/>
      <c r="C353" s="271"/>
      <c r="D353" s="272"/>
      <c r="E353" s="272"/>
      <c r="F353" s="271"/>
      <c r="G353" s="271"/>
      <c r="H353" s="272"/>
      <c r="I353" s="272"/>
      <c r="J353" s="272"/>
      <c r="K353" s="272"/>
      <c r="L353" s="272"/>
      <c r="M353" s="272"/>
      <c r="N353" s="272"/>
      <c r="O353" s="271"/>
      <c r="P353" s="271"/>
      <c r="Q353" s="271"/>
      <c r="R353" s="271"/>
      <c r="S353" s="274"/>
      <c r="T353" s="271"/>
      <c r="U353" s="275"/>
      <c r="V353" s="271"/>
      <c r="W353" s="271"/>
      <c r="X353" s="271"/>
      <c r="Y353" s="271"/>
      <c r="Z353" s="271"/>
    </row>
    <row r="354" spans="1:26" ht="16.5" customHeight="1">
      <c r="A354" s="272"/>
      <c r="B354" s="271"/>
      <c r="C354" s="271"/>
      <c r="D354" s="272"/>
      <c r="E354" s="272"/>
      <c r="F354" s="271"/>
      <c r="G354" s="271"/>
      <c r="H354" s="272"/>
      <c r="I354" s="272"/>
      <c r="J354" s="272"/>
      <c r="K354" s="272"/>
      <c r="L354" s="272"/>
      <c r="M354" s="272"/>
      <c r="N354" s="272"/>
      <c r="O354" s="271"/>
      <c r="P354" s="271"/>
      <c r="Q354" s="271"/>
      <c r="R354" s="271"/>
      <c r="S354" s="274"/>
      <c r="T354" s="271"/>
      <c r="U354" s="275"/>
      <c r="V354" s="271"/>
      <c r="W354" s="271"/>
      <c r="X354" s="271"/>
      <c r="Y354" s="271"/>
      <c r="Z354" s="271"/>
    </row>
    <row r="355" spans="1:26" ht="16.5" customHeight="1">
      <c r="A355" s="272"/>
      <c r="B355" s="271"/>
      <c r="C355" s="271"/>
      <c r="D355" s="272"/>
      <c r="E355" s="272"/>
      <c r="F355" s="271"/>
      <c r="G355" s="271"/>
      <c r="H355" s="272"/>
      <c r="I355" s="272"/>
      <c r="J355" s="272"/>
      <c r="K355" s="272"/>
      <c r="L355" s="272"/>
      <c r="M355" s="272"/>
      <c r="N355" s="272"/>
      <c r="O355" s="271"/>
      <c r="P355" s="271"/>
      <c r="Q355" s="271"/>
      <c r="R355" s="271"/>
      <c r="S355" s="274"/>
      <c r="T355" s="271"/>
      <c r="U355" s="275"/>
      <c r="V355" s="271"/>
      <c r="W355" s="271"/>
      <c r="X355" s="271"/>
      <c r="Y355" s="271"/>
      <c r="Z355" s="271"/>
    </row>
    <row r="356" spans="1:26" ht="16.5" customHeight="1">
      <c r="A356" s="272"/>
      <c r="B356" s="271"/>
      <c r="C356" s="271"/>
      <c r="D356" s="272"/>
      <c r="E356" s="272"/>
      <c r="F356" s="271"/>
      <c r="G356" s="271"/>
      <c r="H356" s="272"/>
      <c r="I356" s="272"/>
      <c r="J356" s="272"/>
      <c r="K356" s="272"/>
      <c r="L356" s="272"/>
      <c r="M356" s="272"/>
      <c r="N356" s="272"/>
      <c r="O356" s="271"/>
      <c r="P356" s="271"/>
      <c r="Q356" s="271"/>
      <c r="R356" s="271"/>
      <c r="S356" s="274"/>
      <c r="T356" s="271"/>
      <c r="U356" s="275"/>
      <c r="V356" s="271"/>
      <c r="W356" s="271"/>
      <c r="X356" s="271"/>
      <c r="Y356" s="271"/>
      <c r="Z356" s="271"/>
    </row>
    <row r="357" spans="1:26" ht="16.5" customHeight="1">
      <c r="A357" s="272"/>
      <c r="B357" s="271"/>
      <c r="C357" s="271"/>
      <c r="D357" s="272"/>
      <c r="E357" s="272"/>
      <c r="F357" s="271"/>
      <c r="G357" s="271"/>
      <c r="H357" s="272"/>
      <c r="I357" s="272"/>
      <c r="J357" s="272"/>
      <c r="K357" s="272"/>
      <c r="L357" s="272"/>
      <c r="M357" s="272"/>
      <c r="N357" s="272"/>
      <c r="O357" s="271"/>
      <c r="P357" s="271"/>
      <c r="Q357" s="271"/>
      <c r="R357" s="271"/>
      <c r="S357" s="274"/>
      <c r="T357" s="271"/>
      <c r="U357" s="275"/>
      <c r="V357" s="271"/>
      <c r="W357" s="271"/>
      <c r="X357" s="271"/>
      <c r="Y357" s="271"/>
      <c r="Z357" s="271"/>
    </row>
    <row r="358" spans="1:26" ht="16.5" customHeight="1">
      <c r="A358" s="272"/>
      <c r="B358" s="271"/>
      <c r="C358" s="271"/>
      <c r="D358" s="272"/>
      <c r="E358" s="272"/>
      <c r="F358" s="271"/>
      <c r="G358" s="271"/>
      <c r="H358" s="272"/>
      <c r="I358" s="272"/>
      <c r="J358" s="272"/>
      <c r="K358" s="272"/>
      <c r="L358" s="272"/>
      <c r="M358" s="272"/>
      <c r="N358" s="272"/>
      <c r="O358" s="271"/>
      <c r="P358" s="271"/>
      <c r="Q358" s="271"/>
      <c r="R358" s="271"/>
      <c r="S358" s="274"/>
      <c r="T358" s="271"/>
      <c r="U358" s="275"/>
      <c r="V358" s="271"/>
      <c r="W358" s="271"/>
      <c r="X358" s="271"/>
      <c r="Y358" s="271"/>
      <c r="Z358" s="271"/>
    </row>
    <row r="359" spans="1:26" ht="16.5" customHeight="1">
      <c r="A359" s="272"/>
      <c r="B359" s="271"/>
      <c r="C359" s="271"/>
      <c r="D359" s="272"/>
      <c r="E359" s="272"/>
      <c r="F359" s="271"/>
      <c r="G359" s="271"/>
      <c r="H359" s="272"/>
      <c r="I359" s="272"/>
      <c r="J359" s="272"/>
      <c r="K359" s="272"/>
      <c r="L359" s="272"/>
      <c r="M359" s="272"/>
      <c r="N359" s="272"/>
      <c r="O359" s="271"/>
      <c r="P359" s="271"/>
      <c r="Q359" s="271"/>
      <c r="R359" s="271"/>
      <c r="S359" s="274"/>
      <c r="T359" s="271"/>
      <c r="U359" s="275"/>
      <c r="V359" s="271"/>
      <c r="W359" s="271"/>
      <c r="X359" s="271"/>
      <c r="Y359" s="271"/>
      <c r="Z359" s="271"/>
    </row>
    <row r="360" spans="1:26" ht="16.5" customHeight="1">
      <c r="A360" s="272"/>
      <c r="B360" s="271"/>
      <c r="C360" s="271"/>
      <c r="D360" s="272"/>
      <c r="E360" s="272"/>
      <c r="F360" s="271"/>
      <c r="G360" s="271"/>
      <c r="H360" s="272"/>
      <c r="I360" s="272"/>
      <c r="J360" s="272"/>
      <c r="K360" s="272"/>
      <c r="L360" s="272"/>
      <c r="M360" s="272"/>
      <c r="N360" s="272"/>
      <c r="O360" s="271"/>
      <c r="P360" s="271"/>
      <c r="Q360" s="271"/>
      <c r="R360" s="271"/>
      <c r="S360" s="274"/>
      <c r="T360" s="271"/>
      <c r="U360" s="275"/>
      <c r="V360" s="271"/>
      <c r="W360" s="271"/>
      <c r="X360" s="271"/>
      <c r="Y360" s="271"/>
      <c r="Z360" s="271"/>
    </row>
    <row r="361" spans="1:26" ht="16.5" customHeight="1">
      <c r="A361" s="272"/>
      <c r="B361" s="271"/>
      <c r="C361" s="271"/>
      <c r="D361" s="272"/>
      <c r="E361" s="272"/>
      <c r="F361" s="271"/>
      <c r="G361" s="271"/>
      <c r="H361" s="272"/>
      <c r="I361" s="272"/>
      <c r="J361" s="272"/>
      <c r="K361" s="272"/>
      <c r="L361" s="272"/>
      <c r="M361" s="272"/>
      <c r="N361" s="272"/>
      <c r="O361" s="271"/>
      <c r="P361" s="271"/>
      <c r="Q361" s="271"/>
      <c r="R361" s="271"/>
      <c r="S361" s="274"/>
      <c r="T361" s="271"/>
      <c r="U361" s="275"/>
      <c r="V361" s="271"/>
      <c r="W361" s="271"/>
      <c r="X361" s="271"/>
      <c r="Y361" s="271"/>
      <c r="Z361" s="271"/>
    </row>
    <row r="362" spans="1:26" ht="16.5" customHeight="1">
      <c r="A362" s="272"/>
      <c r="B362" s="271"/>
      <c r="C362" s="271"/>
      <c r="D362" s="272"/>
      <c r="E362" s="272"/>
      <c r="F362" s="271"/>
      <c r="G362" s="271"/>
      <c r="H362" s="272"/>
      <c r="I362" s="272"/>
      <c r="J362" s="272"/>
      <c r="K362" s="272"/>
      <c r="L362" s="272"/>
      <c r="M362" s="272"/>
      <c r="N362" s="272"/>
      <c r="O362" s="271"/>
      <c r="P362" s="271"/>
      <c r="Q362" s="271"/>
      <c r="R362" s="271"/>
      <c r="S362" s="274"/>
      <c r="T362" s="271"/>
      <c r="U362" s="275"/>
      <c r="V362" s="271"/>
      <c r="W362" s="271"/>
      <c r="X362" s="271"/>
      <c r="Y362" s="271"/>
      <c r="Z362" s="271"/>
    </row>
    <row r="363" spans="1:26" ht="16.5" customHeight="1">
      <c r="A363" s="272"/>
      <c r="B363" s="271"/>
      <c r="C363" s="271"/>
      <c r="D363" s="272"/>
      <c r="E363" s="272"/>
      <c r="F363" s="271"/>
      <c r="G363" s="271"/>
      <c r="H363" s="272"/>
      <c r="I363" s="272"/>
      <c r="J363" s="272"/>
      <c r="K363" s="272"/>
      <c r="L363" s="272"/>
      <c r="M363" s="272"/>
      <c r="N363" s="272"/>
      <c r="O363" s="271"/>
      <c r="P363" s="271"/>
      <c r="Q363" s="271"/>
      <c r="R363" s="271"/>
      <c r="S363" s="274"/>
      <c r="T363" s="271"/>
      <c r="U363" s="275"/>
      <c r="V363" s="271"/>
      <c r="W363" s="271"/>
      <c r="X363" s="271"/>
      <c r="Y363" s="271"/>
      <c r="Z363" s="271"/>
    </row>
    <row r="364" spans="1:26" ht="16.5" customHeight="1">
      <c r="A364" s="272"/>
      <c r="B364" s="271"/>
      <c r="C364" s="271"/>
      <c r="D364" s="272"/>
      <c r="E364" s="272"/>
      <c r="F364" s="271"/>
      <c r="G364" s="271"/>
      <c r="H364" s="272"/>
      <c r="I364" s="272"/>
      <c r="J364" s="272"/>
      <c r="K364" s="272"/>
      <c r="L364" s="272"/>
      <c r="M364" s="272"/>
      <c r="N364" s="272"/>
      <c r="O364" s="271"/>
      <c r="P364" s="271"/>
      <c r="Q364" s="271"/>
      <c r="R364" s="271"/>
      <c r="S364" s="274"/>
      <c r="T364" s="271"/>
      <c r="U364" s="275"/>
      <c r="V364" s="271"/>
      <c r="W364" s="271"/>
      <c r="X364" s="271"/>
      <c r="Y364" s="271"/>
      <c r="Z364" s="271"/>
    </row>
    <row r="365" spans="1:26" ht="16.5" customHeight="1">
      <c r="A365" s="272"/>
      <c r="B365" s="271"/>
      <c r="C365" s="271"/>
      <c r="D365" s="272"/>
      <c r="E365" s="272"/>
      <c r="F365" s="271"/>
      <c r="G365" s="271"/>
      <c r="H365" s="272"/>
      <c r="I365" s="272"/>
      <c r="J365" s="272"/>
      <c r="K365" s="272"/>
      <c r="L365" s="272"/>
      <c r="M365" s="272"/>
      <c r="N365" s="272"/>
      <c r="O365" s="271"/>
      <c r="P365" s="271"/>
      <c r="Q365" s="271"/>
      <c r="R365" s="271"/>
      <c r="S365" s="274"/>
      <c r="T365" s="271"/>
      <c r="U365" s="275"/>
      <c r="V365" s="271"/>
      <c r="W365" s="271"/>
      <c r="X365" s="271"/>
      <c r="Y365" s="271"/>
      <c r="Z365" s="271"/>
    </row>
    <row r="366" spans="1:26" ht="16.5" customHeight="1">
      <c r="A366" s="272"/>
      <c r="B366" s="271"/>
      <c r="C366" s="271"/>
      <c r="D366" s="272"/>
      <c r="E366" s="272"/>
      <c r="F366" s="271"/>
      <c r="G366" s="271"/>
      <c r="H366" s="272"/>
      <c r="I366" s="272"/>
      <c r="J366" s="272"/>
      <c r="K366" s="272"/>
      <c r="L366" s="272"/>
      <c r="M366" s="272"/>
      <c r="N366" s="272"/>
      <c r="O366" s="271"/>
      <c r="P366" s="271"/>
      <c r="Q366" s="271"/>
      <c r="R366" s="271"/>
      <c r="S366" s="274"/>
      <c r="T366" s="271"/>
      <c r="U366" s="275"/>
      <c r="V366" s="271"/>
      <c r="W366" s="271"/>
      <c r="X366" s="271"/>
      <c r="Y366" s="271"/>
      <c r="Z366" s="271"/>
    </row>
    <row r="367" spans="1:26" ht="16.5" customHeight="1">
      <c r="A367" s="272"/>
      <c r="B367" s="271"/>
      <c r="C367" s="271"/>
      <c r="D367" s="272"/>
      <c r="E367" s="272"/>
      <c r="F367" s="271"/>
      <c r="G367" s="271"/>
      <c r="H367" s="272"/>
      <c r="I367" s="272"/>
      <c r="J367" s="272"/>
      <c r="K367" s="272"/>
      <c r="L367" s="272"/>
      <c r="M367" s="272"/>
      <c r="N367" s="272"/>
      <c r="O367" s="271"/>
      <c r="P367" s="271"/>
      <c r="Q367" s="271"/>
      <c r="R367" s="271"/>
      <c r="S367" s="274"/>
      <c r="T367" s="271"/>
      <c r="U367" s="275"/>
      <c r="V367" s="271"/>
      <c r="W367" s="271"/>
      <c r="X367" s="271"/>
      <c r="Y367" s="271"/>
      <c r="Z367" s="271"/>
    </row>
    <row r="368" spans="1:26" ht="16.5" customHeight="1">
      <c r="A368" s="272"/>
      <c r="B368" s="271"/>
      <c r="C368" s="271"/>
      <c r="D368" s="272"/>
      <c r="E368" s="272"/>
      <c r="F368" s="271"/>
      <c r="G368" s="271"/>
      <c r="H368" s="272"/>
      <c r="I368" s="272"/>
      <c r="J368" s="272"/>
      <c r="K368" s="272"/>
      <c r="L368" s="272"/>
      <c r="M368" s="272"/>
      <c r="N368" s="272"/>
      <c r="O368" s="271"/>
      <c r="P368" s="271"/>
      <c r="Q368" s="271"/>
      <c r="R368" s="271"/>
      <c r="S368" s="274"/>
      <c r="T368" s="271"/>
      <c r="U368" s="275"/>
      <c r="V368" s="271"/>
      <c r="W368" s="271"/>
      <c r="X368" s="271"/>
      <c r="Y368" s="271"/>
      <c r="Z368" s="271"/>
    </row>
    <row r="369" spans="1:26" ht="16.5" customHeight="1">
      <c r="A369" s="272"/>
      <c r="B369" s="271"/>
      <c r="C369" s="271"/>
      <c r="D369" s="272"/>
      <c r="E369" s="272"/>
      <c r="F369" s="271"/>
      <c r="G369" s="271"/>
      <c r="H369" s="272"/>
      <c r="I369" s="272"/>
      <c r="J369" s="272"/>
      <c r="K369" s="272"/>
      <c r="L369" s="272"/>
      <c r="M369" s="272"/>
      <c r="N369" s="272"/>
      <c r="O369" s="271"/>
      <c r="P369" s="271"/>
      <c r="Q369" s="271"/>
      <c r="R369" s="271"/>
      <c r="S369" s="274"/>
      <c r="T369" s="271"/>
      <c r="U369" s="275"/>
      <c r="V369" s="271"/>
      <c r="W369" s="271"/>
      <c r="X369" s="271"/>
      <c r="Y369" s="271"/>
      <c r="Z369" s="271"/>
    </row>
    <row r="370" spans="1:26" ht="16.5" customHeight="1">
      <c r="A370" s="272"/>
      <c r="B370" s="271"/>
      <c r="C370" s="271"/>
      <c r="D370" s="272"/>
      <c r="E370" s="272"/>
      <c r="F370" s="271"/>
      <c r="G370" s="271"/>
      <c r="H370" s="272"/>
      <c r="I370" s="272"/>
      <c r="J370" s="272"/>
      <c r="K370" s="272"/>
      <c r="L370" s="272"/>
      <c r="M370" s="272"/>
      <c r="N370" s="272"/>
      <c r="O370" s="271"/>
      <c r="P370" s="271"/>
      <c r="Q370" s="271"/>
      <c r="R370" s="271"/>
      <c r="S370" s="274"/>
      <c r="T370" s="271"/>
      <c r="U370" s="275"/>
      <c r="V370" s="271"/>
      <c r="W370" s="271"/>
      <c r="X370" s="271"/>
      <c r="Y370" s="271"/>
      <c r="Z370" s="271"/>
    </row>
    <row r="371" spans="1:26" ht="16.5" customHeight="1">
      <c r="A371" s="272"/>
      <c r="B371" s="271"/>
      <c r="C371" s="271"/>
      <c r="D371" s="272"/>
      <c r="E371" s="272"/>
      <c r="F371" s="271"/>
      <c r="G371" s="271"/>
      <c r="H371" s="272"/>
      <c r="I371" s="272"/>
      <c r="J371" s="272"/>
      <c r="K371" s="272"/>
      <c r="L371" s="272"/>
      <c r="M371" s="272"/>
      <c r="N371" s="272"/>
      <c r="O371" s="271"/>
      <c r="P371" s="271"/>
      <c r="Q371" s="271"/>
      <c r="R371" s="271"/>
      <c r="S371" s="274"/>
      <c r="T371" s="271"/>
      <c r="U371" s="275"/>
      <c r="V371" s="271"/>
      <c r="W371" s="271"/>
      <c r="X371" s="271"/>
      <c r="Y371" s="271"/>
      <c r="Z371" s="271"/>
    </row>
    <row r="372" spans="1:26" ht="16.5" customHeight="1">
      <c r="A372" s="272"/>
      <c r="B372" s="271"/>
      <c r="C372" s="271"/>
      <c r="D372" s="272"/>
      <c r="E372" s="272"/>
      <c r="F372" s="271"/>
      <c r="G372" s="271"/>
      <c r="H372" s="272"/>
      <c r="I372" s="272"/>
      <c r="J372" s="272"/>
      <c r="K372" s="272"/>
      <c r="L372" s="272"/>
      <c r="M372" s="272"/>
      <c r="N372" s="272"/>
      <c r="O372" s="271"/>
      <c r="P372" s="271"/>
      <c r="Q372" s="271"/>
      <c r="R372" s="271"/>
      <c r="S372" s="274"/>
      <c r="T372" s="271"/>
      <c r="U372" s="275"/>
      <c r="V372" s="271"/>
      <c r="W372" s="271"/>
      <c r="X372" s="271"/>
      <c r="Y372" s="271"/>
      <c r="Z372" s="271"/>
    </row>
    <row r="373" spans="1:26" ht="16.5" customHeight="1">
      <c r="A373" s="272"/>
      <c r="B373" s="271"/>
      <c r="C373" s="271"/>
      <c r="D373" s="272"/>
      <c r="E373" s="272"/>
      <c r="F373" s="271"/>
      <c r="G373" s="271"/>
      <c r="H373" s="272"/>
      <c r="I373" s="272"/>
      <c r="J373" s="272"/>
      <c r="K373" s="272"/>
      <c r="L373" s="272"/>
      <c r="M373" s="272"/>
      <c r="N373" s="272"/>
      <c r="O373" s="271"/>
      <c r="P373" s="271"/>
      <c r="Q373" s="271"/>
      <c r="R373" s="271"/>
      <c r="S373" s="274"/>
      <c r="T373" s="271"/>
      <c r="U373" s="275"/>
      <c r="V373" s="271"/>
      <c r="W373" s="271"/>
      <c r="X373" s="271"/>
      <c r="Y373" s="271"/>
      <c r="Z373" s="271"/>
    </row>
    <row r="374" spans="1:26" ht="16.5" customHeight="1">
      <c r="A374" s="272"/>
      <c r="B374" s="271"/>
      <c r="C374" s="271"/>
      <c r="D374" s="272"/>
      <c r="E374" s="272"/>
      <c r="F374" s="271"/>
      <c r="G374" s="271"/>
      <c r="H374" s="272"/>
      <c r="I374" s="272"/>
      <c r="J374" s="272"/>
      <c r="K374" s="272"/>
      <c r="L374" s="272"/>
      <c r="M374" s="272"/>
      <c r="N374" s="272"/>
      <c r="O374" s="271"/>
      <c r="P374" s="271"/>
      <c r="Q374" s="271"/>
      <c r="R374" s="271"/>
      <c r="S374" s="274"/>
      <c r="T374" s="271"/>
      <c r="U374" s="275"/>
      <c r="V374" s="271"/>
      <c r="W374" s="271"/>
      <c r="X374" s="271"/>
      <c r="Y374" s="271"/>
      <c r="Z374" s="271"/>
    </row>
    <row r="375" spans="1:26" ht="16.5" customHeight="1">
      <c r="A375" s="272"/>
      <c r="B375" s="271"/>
      <c r="C375" s="271"/>
      <c r="D375" s="272"/>
      <c r="E375" s="272"/>
      <c r="F375" s="271"/>
      <c r="G375" s="271"/>
      <c r="H375" s="272"/>
      <c r="I375" s="272"/>
      <c r="J375" s="272"/>
      <c r="K375" s="272"/>
      <c r="L375" s="272"/>
      <c r="M375" s="272"/>
      <c r="N375" s="272"/>
      <c r="O375" s="271"/>
      <c r="P375" s="271"/>
      <c r="Q375" s="271"/>
      <c r="R375" s="271"/>
      <c r="S375" s="274"/>
      <c r="T375" s="271"/>
      <c r="U375" s="275"/>
      <c r="V375" s="271"/>
      <c r="W375" s="271"/>
      <c r="X375" s="271"/>
      <c r="Y375" s="271"/>
      <c r="Z375" s="271"/>
    </row>
    <row r="376" spans="1:26" ht="16.5" customHeight="1">
      <c r="A376" s="272"/>
      <c r="B376" s="271"/>
      <c r="C376" s="271"/>
      <c r="D376" s="272"/>
      <c r="E376" s="272"/>
      <c r="F376" s="271"/>
      <c r="G376" s="271"/>
      <c r="H376" s="272"/>
      <c r="I376" s="272"/>
      <c r="J376" s="272"/>
      <c r="K376" s="272"/>
      <c r="L376" s="272"/>
      <c r="M376" s="272"/>
      <c r="N376" s="272"/>
      <c r="O376" s="271"/>
      <c r="P376" s="271"/>
      <c r="Q376" s="271"/>
      <c r="R376" s="271"/>
      <c r="S376" s="274"/>
      <c r="T376" s="271"/>
      <c r="U376" s="275"/>
      <c r="V376" s="271"/>
      <c r="W376" s="271"/>
      <c r="X376" s="271"/>
      <c r="Y376" s="271"/>
      <c r="Z376" s="271"/>
    </row>
    <row r="377" spans="1:26" ht="16.5" customHeight="1">
      <c r="A377" s="272"/>
      <c r="B377" s="271"/>
      <c r="C377" s="271"/>
      <c r="D377" s="272"/>
      <c r="E377" s="272"/>
      <c r="F377" s="271"/>
      <c r="G377" s="271"/>
      <c r="H377" s="272"/>
      <c r="I377" s="272"/>
      <c r="J377" s="272"/>
      <c r="K377" s="272"/>
      <c r="L377" s="272"/>
      <c r="M377" s="272"/>
      <c r="N377" s="272"/>
      <c r="O377" s="271"/>
      <c r="P377" s="271"/>
      <c r="Q377" s="271"/>
      <c r="R377" s="271"/>
      <c r="S377" s="274"/>
      <c r="T377" s="271"/>
      <c r="U377" s="275"/>
      <c r="V377" s="271"/>
      <c r="W377" s="271"/>
      <c r="X377" s="271"/>
      <c r="Y377" s="271"/>
      <c r="Z377" s="271"/>
    </row>
    <row r="378" spans="1:26" ht="16.5" customHeight="1">
      <c r="A378" s="272"/>
      <c r="B378" s="271"/>
      <c r="C378" s="271"/>
      <c r="D378" s="272"/>
      <c r="E378" s="272"/>
      <c r="F378" s="271"/>
      <c r="G378" s="271"/>
      <c r="H378" s="272"/>
      <c r="I378" s="272"/>
      <c r="J378" s="272"/>
      <c r="K378" s="272"/>
      <c r="L378" s="272"/>
      <c r="M378" s="272"/>
      <c r="N378" s="272"/>
      <c r="O378" s="271"/>
      <c r="P378" s="271"/>
      <c r="Q378" s="271"/>
      <c r="R378" s="271"/>
      <c r="S378" s="274"/>
      <c r="T378" s="271"/>
      <c r="U378" s="275"/>
      <c r="V378" s="271"/>
      <c r="W378" s="271"/>
      <c r="X378" s="271"/>
      <c r="Y378" s="271"/>
      <c r="Z378" s="271"/>
    </row>
    <row r="379" spans="1:26" ht="16.5" customHeight="1">
      <c r="A379" s="272"/>
      <c r="B379" s="271"/>
      <c r="C379" s="271"/>
      <c r="D379" s="272"/>
      <c r="E379" s="272"/>
      <c r="F379" s="271"/>
      <c r="G379" s="271"/>
      <c r="H379" s="272"/>
      <c r="I379" s="272"/>
      <c r="J379" s="272"/>
      <c r="K379" s="272"/>
      <c r="L379" s="272"/>
      <c r="M379" s="272"/>
      <c r="N379" s="272"/>
      <c r="O379" s="271"/>
      <c r="P379" s="271"/>
      <c r="Q379" s="271"/>
      <c r="R379" s="271"/>
      <c r="S379" s="274"/>
      <c r="T379" s="271"/>
      <c r="U379" s="275"/>
      <c r="V379" s="271"/>
      <c r="W379" s="271"/>
      <c r="X379" s="271"/>
      <c r="Y379" s="271"/>
      <c r="Z379" s="271"/>
    </row>
    <row r="380" spans="1:26" ht="16.5" customHeight="1">
      <c r="A380" s="272"/>
      <c r="B380" s="271"/>
      <c r="C380" s="271"/>
      <c r="D380" s="272"/>
      <c r="E380" s="272"/>
      <c r="F380" s="271"/>
      <c r="G380" s="271"/>
      <c r="H380" s="272"/>
      <c r="I380" s="272"/>
      <c r="J380" s="272"/>
      <c r="K380" s="272"/>
      <c r="L380" s="272"/>
      <c r="M380" s="272"/>
      <c r="N380" s="272"/>
      <c r="O380" s="271"/>
      <c r="P380" s="271"/>
      <c r="Q380" s="271"/>
      <c r="R380" s="271"/>
      <c r="S380" s="274"/>
      <c r="T380" s="271"/>
      <c r="U380" s="275"/>
      <c r="V380" s="271"/>
      <c r="W380" s="271"/>
      <c r="X380" s="271"/>
      <c r="Y380" s="271"/>
      <c r="Z380" s="271"/>
    </row>
    <row r="381" spans="1:26" ht="16.5" customHeight="1">
      <c r="A381" s="272"/>
      <c r="B381" s="271"/>
      <c r="C381" s="271"/>
      <c r="D381" s="272"/>
      <c r="E381" s="272"/>
      <c r="F381" s="271"/>
      <c r="G381" s="271"/>
      <c r="H381" s="272"/>
      <c r="I381" s="272"/>
      <c r="J381" s="272"/>
      <c r="K381" s="272"/>
      <c r="L381" s="272"/>
      <c r="M381" s="272"/>
      <c r="N381" s="272"/>
      <c r="O381" s="271"/>
      <c r="P381" s="271"/>
      <c r="Q381" s="271"/>
      <c r="R381" s="271"/>
      <c r="S381" s="274"/>
      <c r="T381" s="271"/>
      <c r="U381" s="275"/>
      <c r="V381" s="271"/>
      <c r="W381" s="271"/>
      <c r="X381" s="271"/>
      <c r="Y381" s="271"/>
      <c r="Z381" s="271"/>
    </row>
    <row r="382" spans="1:26" ht="16.5" customHeight="1">
      <c r="A382" s="272"/>
      <c r="B382" s="271"/>
      <c r="C382" s="271"/>
      <c r="D382" s="272"/>
      <c r="E382" s="272"/>
      <c r="F382" s="271"/>
      <c r="G382" s="271"/>
      <c r="H382" s="272"/>
      <c r="I382" s="272"/>
      <c r="J382" s="272"/>
      <c r="K382" s="272"/>
      <c r="L382" s="272"/>
      <c r="M382" s="272"/>
      <c r="N382" s="272"/>
      <c r="O382" s="271"/>
      <c r="P382" s="271"/>
      <c r="Q382" s="271"/>
      <c r="R382" s="271"/>
      <c r="S382" s="274"/>
      <c r="T382" s="271"/>
      <c r="U382" s="275"/>
      <c r="V382" s="271"/>
      <c r="W382" s="271"/>
      <c r="X382" s="271"/>
      <c r="Y382" s="271"/>
      <c r="Z382" s="271"/>
    </row>
    <row r="383" spans="1:26" ht="16.5" customHeight="1">
      <c r="A383" s="272"/>
      <c r="B383" s="271"/>
      <c r="C383" s="271"/>
      <c r="D383" s="272"/>
      <c r="E383" s="272"/>
      <c r="F383" s="271"/>
      <c r="G383" s="271"/>
      <c r="H383" s="272"/>
      <c r="I383" s="272"/>
      <c r="J383" s="272"/>
      <c r="K383" s="272"/>
      <c r="L383" s="272"/>
      <c r="M383" s="272"/>
      <c r="N383" s="272"/>
      <c r="O383" s="271"/>
      <c r="P383" s="271"/>
      <c r="Q383" s="271"/>
      <c r="R383" s="271"/>
      <c r="S383" s="274"/>
      <c r="T383" s="271"/>
      <c r="U383" s="275"/>
      <c r="V383" s="271"/>
      <c r="W383" s="271"/>
      <c r="X383" s="271"/>
      <c r="Y383" s="271"/>
      <c r="Z383" s="271"/>
    </row>
    <row r="384" spans="1:26" ht="16.5" customHeight="1">
      <c r="A384" s="272"/>
      <c r="B384" s="271"/>
      <c r="C384" s="271"/>
      <c r="D384" s="272"/>
      <c r="E384" s="272"/>
      <c r="F384" s="271"/>
      <c r="G384" s="271"/>
      <c r="H384" s="272"/>
      <c r="I384" s="272"/>
      <c r="J384" s="272"/>
      <c r="K384" s="272"/>
      <c r="L384" s="272"/>
      <c r="M384" s="272"/>
      <c r="N384" s="272"/>
      <c r="O384" s="271"/>
      <c r="P384" s="271"/>
      <c r="Q384" s="271"/>
      <c r="R384" s="271"/>
      <c r="S384" s="274"/>
      <c r="T384" s="271"/>
      <c r="U384" s="275"/>
      <c r="V384" s="271"/>
      <c r="W384" s="271"/>
      <c r="X384" s="271"/>
      <c r="Y384" s="271"/>
      <c r="Z384" s="271"/>
    </row>
    <row r="385" spans="1:26" ht="16.5" customHeight="1">
      <c r="A385" s="272"/>
      <c r="B385" s="271"/>
      <c r="C385" s="271"/>
      <c r="D385" s="272"/>
      <c r="E385" s="272"/>
      <c r="F385" s="271"/>
      <c r="G385" s="271"/>
      <c r="H385" s="272"/>
      <c r="I385" s="272"/>
      <c r="J385" s="272"/>
      <c r="K385" s="272"/>
      <c r="L385" s="272"/>
      <c r="M385" s="272"/>
      <c r="N385" s="272"/>
      <c r="O385" s="271"/>
      <c r="P385" s="271"/>
      <c r="Q385" s="271"/>
      <c r="R385" s="271"/>
      <c r="S385" s="274"/>
      <c r="T385" s="271"/>
      <c r="U385" s="275"/>
      <c r="V385" s="271"/>
      <c r="W385" s="271"/>
      <c r="X385" s="271"/>
      <c r="Y385" s="271"/>
      <c r="Z385" s="271"/>
    </row>
    <row r="386" spans="1:26" ht="16.5" customHeight="1">
      <c r="A386" s="272"/>
      <c r="B386" s="271"/>
      <c r="C386" s="271"/>
      <c r="D386" s="272"/>
      <c r="E386" s="272"/>
      <c r="F386" s="271"/>
      <c r="G386" s="271"/>
      <c r="H386" s="272"/>
      <c r="I386" s="272"/>
      <c r="J386" s="272"/>
      <c r="K386" s="272"/>
      <c r="L386" s="272"/>
      <c r="M386" s="272"/>
      <c r="N386" s="272"/>
      <c r="O386" s="271"/>
      <c r="P386" s="271"/>
      <c r="Q386" s="271"/>
      <c r="R386" s="271"/>
      <c r="S386" s="274"/>
      <c r="T386" s="271"/>
      <c r="U386" s="275"/>
      <c r="V386" s="271"/>
      <c r="W386" s="271"/>
      <c r="X386" s="271"/>
      <c r="Y386" s="271"/>
      <c r="Z386" s="271"/>
    </row>
    <row r="387" spans="1:26" ht="16.5" customHeight="1">
      <c r="A387" s="272"/>
      <c r="B387" s="271"/>
      <c r="C387" s="271"/>
      <c r="D387" s="272"/>
      <c r="E387" s="272"/>
      <c r="F387" s="271"/>
      <c r="G387" s="271"/>
      <c r="H387" s="272"/>
      <c r="I387" s="272"/>
      <c r="J387" s="272"/>
      <c r="K387" s="272"/>
      <c r="L387" s="272"/>
      <c r="M387" s="272"/>
      <c r="N387" s="272"/>
      <c r="O387" s="271"/>
      <c r="P387" s="271"/>
      <c r="Q387" s="271"/>
      <c r="R387" s="271"/>
      <c r="S387" s="274"/>
      <c r="T387" s="271"/>
      <c r="U387" s="275"/>
      <c r="V387" s="271"/>
      <c r="W387" s="271"/>
      <c r="X387" s="271"/>
      <c r="Y387" s="271"/>
      <c r="Z387" s="271"/>
    </row>
    <row r="388" spans="1:26" ht="16.5" customHeight="1">
      <c r="A388" s="272"/>
      <c r="B388" s="271"/>
      <c r="C388" s="271"/>
      <c r="D388" s="272"/>
      <c r="E388" s="272"/>
      <c r="F388" s="271"/>
      <c r="G388" s="271"/>
      <c r="H388" s="272"/>
      <c r="I388" s="272"/>
      <c r="J388" s="272"/>
      <c r="K388" s="272"/>
      <c r="L388" s="272"/>
      <c r="M388" s="272"/>
      <c r="N388" s="272"/>
      <c r="O388" s="271"/>
      <c r="P388" s="271"/>
      <c r="Q388" s="271"/>
      <c r="R388" s="271"/>
      <c r="S388" s="274"/>
      <c r="T388" s="271"/>
      <c r="U388" s="275"/>
      <c r="V388" s="271"/>
      <c r="W388" s="271"/>
      <c r="X388" s="271"/>
      <c r="Y388" s="271"/>
      <c r="Z388" s="271"/>
    </row>
    <row r="389" spans="1:26" ht="16.5" customHeight="1">
      <c r="A389" s="272"/>
      <c r="B389" s="271"/>
      <c r="C389" s="271"/>
      <c r="D389" s="272"/>
      <c r="E389" s="272"/>
      <c r="F389" s="271"/>
      <c r="G389" s="271"/>
      <c r="H389" s="272"/>
      <c r="I389" s="272"/>
      <c r="J389" s="272"/>
      <c r="K389" s="272"/>
      <c r="L389" s="272"/>
      <c r="M389" s="272"/>
      <c r="N389" s="272"/>
      <c r="O389" s="271"/>
      <c r="P389" s="271"/>
      <c r="Q389" s="271"/>
      <c r="R389" s="271"/>
      <c r="S389" s="274"/>
      <c r="T389" s="271"/>
      <c r="U389" s="275"/>
      <c r="V389" s="271"/>
      <c r="W389" s="271"/>
      <c r="X389" s="271"/>
      <c r="Y389" s="271"/>
      <c r="Z389" s="271"/>
    </row>
    <row r="390" spans="1:26" ht="16.5" customHeight="1">
      <c r="A390" s="272"/>
      <c r="B390" s="271"/>
      <c r="C390" s="271"/>
      <c r="D390" s="272"/>
      <c r="E390" s="272"/>
      <c r="F390" s="271"/>
      <c r="G390" s="271"/>
      <c r="H390" s="272"/>
      <c r="I390" s="272"/>
      <c r="J390" s="272"/>
      <c r="K390" s="272"/>
      <c r="L390" s="272"/>
      <c r="M390" s="272"/>
      <c r="N390" s="272"/>
      <c r="O390" s="271"/>
      <c r="P390" s="271"/>
      <c r="Q390" s="271"/>
      <c r="R390" s="271"/>
      <c r="S390" s="274"/>
      <c r="T390" s="271"/>
      <c r="U390" s="275"/>
      <c r="V390" s="271"/>
      <c r="W390" s="271"/>
      <c r="X390" s="271"/>
      <c r="Y390" s="271"/>
      <c r="Z390" s="271"/>
    </row>
    <row r="391" spans="1:26" ht="16.5" customHeight="1">
      <c r="A391" s="272"/>
      <c r="B391" s="271"/>
      <c r="C391" s="271"/>
      <c r="D391" s="272"/>
      <c r="E391" s="272"/>
      <c r="F391" s="271"/>
      <c r="G391" s="271"/>
      <c r="H391" s="272"/>
      <c r="I391" s="272"/>
      <c r="J391" s="272"/>
      <c r="K391" s="272"/>
      <c r="L391" s="272"/>
      <c r="M391" s="272"/>
      <c r="N391" s="272"/>
      <c r="O391" s="271"/>
      <c r="P391" s="271"/>
      <c r="Q391" s="271"/>
      <c r="R391" s="271"/>
      <c r="S391" s="274"/>
      <c r="T391" s="271"/>
      <c r="U391" s="275"/>
      <c r="V391" s="271"/>
      <c r="W391" s="271"/>
      <c r="X391" s="271"/>
      <c r="Y391" s="271"/>
      <c r="Z391" s="271"/>
    </row>
    <row r="392" spans="1:26" ht="16.5" customHeight="1">
      <c r="A392" s="272"/>
      <c r="B392" s="271"/>
      <c r="C392" s="271"/>
      <c r="D392" s="272"/>
      <c r="E392" s="272"/>
      <c r="F392" s="271"/>
      <c r="G392" s="271"/>
      <c r="H392" s="272"/>
      <c r="I392" s="272"/>
      <c r="J392" s="272"/>
      <c r="K392" s="272"/>
      <c r="L392" s="272"/>
      <c r="M392" s="272"/>
      <c r="N392" s="272"/>
      <c r="O392" s="271"/>
      <c r="P392" s="271"/>
      <c r="Q392" s="271"/>
      <c r="R392" s="271"/>
      <c r="S392" s="274"/>
      <c r="T392" s="271"/>
      <c r="U392" s="275"/>
      <c r="V392" s="271"/>
      <c r="W392" s="271"/>
      <c r="X392" s="271"/>
      <c r="Y392" s="271"/>
      <c r="Z392" s="271"/>
    </row>
    <row r="393" spans="1:26" ht="16.5" customHeight="1">
      <c r="A393" s="272"/>
      <c r="B393" s="271"/>
      <c r="C393" s="271"/>
      <c r="D393" s="272"/>
      <c r="E393" s="272"/>
      <c r="F393" s="271"/>
      <c r="G393" s="271"/>
      <c r="H393" s="272"/>
      <c r="I393" s="272"/>
      <c r="J393" s="272"/>
      <c r="K393" s="272"/>
      <c r="L393" s="272"/>
      <c r="M393" s="272"/>
      <c r="N393" s="272"/>
      <c r="O393" s="271"/>
      <c r="P393" s="271"/>
      <c r="Q393" s="271"/>
      <c r="R393" s="271"/>
      <c r="S393" s="274"/>
      <c r="T393" s="271"/>
      <c r="U393" s="275"/>
      <c r="V393" s="271"/>
      <c r="W393" s="271"/>
      <c r="X393" s="271"/>
      <c r="Y393" s="271"/>
      <c r="Z393" s="271"/>
    </row>
    <row r="394" spans="1:26" ht="16.5" customHeight="1">
      <c r="A394" s="272"/>
      <c r="B394" s="271"/>
      <c r="C394" s="271"/>
      <c r="D394" s="272"/>
      <c r="E394" s="272"/>
      <c r="F394" s="271"/>
      <c r="G394" s="271"/>
      <c r="H394" s="272"/>
      <c r="I394" s="272"/>
      <c r="J394" s="272"/>
      <c r="K394" s="272"/>
      <c r="L394" s="272"/>
      <c r="M394" s="272"/>
      <c r="N394" s="272"/>
      <c r="O394" s="271"/>
      <c r="P394" s="271"/>
      <c r="Q394" s="271"/>
      <c r="R394" s="271"/>
      <c r="S394" s="274"/>
      <c r="T394" s="271"/>
      <c r="U394" s="275"/>
      <c r="V394" s="271"/>
      <c r="W394" s="271"/>
      <c r="X394" s="271"/>
      <c r="Y394" s="271"/>
      <c r="Z394" s="271"/>
    </row>
    <row r="395" spans="1:26" ht="16.5" customHeight="1">
      <c r="A395" s="272"/>
      <c r="B395" s="271"/>
      <c r="C395" s="271"/>
      <c r="D395" s="272"/>
      <c r="E395" s="272"/>
      <c r="F395" s="271"/>
      <c r="G395" s="271"/>
      <c r="H395" s="272"/>
      <c r="I395" s="272"/>
      <c r="J395" s="272"/>
      <c r="K395" s="272"/>
      <c r="L395" s="272"/>
      <c r="M395" s="272"/>
      <c r="N395" s="272"/>
      <c r="O395" s="271"/>
      <c r="P395" s="271"/>
      <c r="Q395" s="271"/>
      <c r="R395" s="271"/>
      <c r="S395" s="274"/>
      <c r="T395" s="271"/>
      <c r="U395" s="275"/>
      <c r="V395" s="271"/>
      <c r="W395" s="271"/>
      <c r="X395" s="271"/>
      <c r="Y395" s="271"/>
      <c r="Z395" s="271"/>
    </row>
    <row r="396" spans="1:26" ht="16.5" customHeight="1">
      <c r="A396" s="272"/>
      <c r="B396" s="271"/>
      <c r="C396" s="271"/>
      <c r="D396" s="272"/>
      <c r="E396" s="272"/>
      <c r="F396" s="271"/>
      <c r="G396" s="271"/>
      <c r="H396" s="272"/>
      <c r="I396" s="272"/>
      <c r="J396" s="272"/>
      <c r="K396" s="272"/>
      <c r="L396" s="272"/>
      <c r="M396" s="272"/>
      <c r="N396" s="272"/>
      <c r="O396" s="271"/>
      <c r="P396" s="271"/>
      <c r="Q396" s="271"/>
      <c r="R396" s="271"/>
      <c r="S396" s="274"/>
      <c r="T396" s="271"/>
      <c r="U396" s="275"/>
      <c r="V396" s="271"/>
      <c r="W396" s="271"/>
      <c r="X396" s="271"/>
      <c r="Y396" s="271"/>
      <c r="Z396" s="271"/>
    </row>
    <row r="397" spans="1:26" ht="16.5" customHeight="1">
      <c r="A397" s="272"/>
      <c r="B397" s="271"/>
      <c r="C397" s="271"/>
      <c r="D397" s="272"/>
      <c r="E397" s="272"/>
      <c r="F397" s="271"/>
      <c r="G397" s="271"/>
      <c r="H397" s="272"/>
      <c r="I397" s="272"/>
      <c r="J397" s="272"/>
      <c r="K397" s="272"/>
      <c r="L397" s="272"/>
      <c r="M397" s="272"/>
      <c r="N397" s="272"/>
      <c r="O397" s="271"/>
      <c r="P397" s="271"/>
      <c r="Q397" s="271"/>
      <c r="R397" s="271"/>
      <c r="S397" s="274"/>
      <c r="T397" s="271"/>
      <c r="U397" s="275"/>
      <c r="V397" s="271"/>
      <c r="W397" s="271"/>
      <c r="X397" s="271"/>
      <c r="Y397" s="271"/>
      <c r="Z397" s="271"/>
    </row>
    <row r="398" spans="1:26" ht="16.5" customHeight="1">
      <c r="A398" s="272"/>
      <c r="B398" s="271"/>
      <c r="C398" s="271"/>
      <c r="D398" s="272"/>
      <c r="E398" s="272"/>
      <c r="F398" s="271"/>
      <c r="G398" s="271"/>
      <c r="H398" s="272"/>
      <c r="I398" s="272"/>
      <c r="J398" s="272"/>
      <c r="K398" s="272"/>
      <c r="L398" s="272"/>
      <c r="M398" s="272"/>
      <c r="N398" s="272"/>
      <c r="O398" s="271"/>
      <c r="P398" s="271"/>
      <c r="Q398" s="271"/>
      <c r="R398" s="271"/>
      <c r="S398" s="274"/>
      <c r="T398" s="271"/>
      <c r="U398" s="275"/>
      <c r="V398" s="271"/>
      <c r="W398" s="271"/>
      <c r="X398" s="271"/>
      <c r="Y398" s="271"/>
      <c r="Z398" s="271"/>
    </row>
    <row r="399" spans="1:26" ht="16.5" customHeight="1">
      <c r="A399" s="272"/>
      <c r="B399" s="271"/>
      <c r="C399" s="271"/>
      <c r="D399" s="272"/>
      <c r="E399" s="272"/>
      <c r="F399" s="271"/>
      <c r="G399" s="271"/>
      <c r="H399" s="272"/>
      <c r="I399" s="272"/>
      <c r="J399" s="272"/>
      <c r="K399" s="272"/>
      <c r="L399" s="272"/>
      <c r="M399" s="272"/>
      <c r="N399" s="272"/>
      <c r="O399" s="271"/>
      <c r="P399" s="271"/>
      <c r="Q399" s="271"/>
      <c r="R399" s="271"/>
      <c r="S399" s="274"/>
      <c r="T399" s="271"/>
      <c r="U399" s="275"/>
      <c r="V399" s="271"/>
      <c r="W399" s="271"/>
      <c r="X399" s="271"/>
      <c r="Y399" s="271"/>
      <c r="Z399" s="271"/>
    </row>
    <row r="400" spans="1:26" ht="16.5" customHeight="1">
      <c r="A400" s="272"/>
      <c r="B400" s="271"/>
      <c r="C400" s="271"/>
      <c r="D400" s="272"/>
      <c r="E400" s="272"/>
      <c r="F400" s="271"/>
      <c r="G400" s="271"/>
      <c r="H400" s="272"/>
      <c r="I400" s="272"/>
      <c r="J400" s="272"/>
      <c r="K400" s="272"/>
      <c r="L400" s="272"/>
      <c r="M400" s="272"/>
      <c r="N400" s="272"/>
      <c r="O400" s="271"/>
      <c r="P400" s="271"/>
      <c r="Q400" s="271"/>
      <c r="R400" s="271"/>
      <c r="S400" s="274"/>
      <c r="T400" s="271"/>
      <c r="U400" s="275"/>
      <c r="V400" s="271"/>
      <c r="W400" s="271"/>
      <c r="X400" s="271"/>
      <c r="Y400" s="271"/>
      <c r="Z400" s="271"/>
    </row>
    <row r="401" spans="1:26" ht="16.5" customHeight="1">
      <c r="A401" s="272"/>
      <c r="B401" s="271"/>
      <c r="C401" s="271"/>
      <c r="D401" s="272"/>
      <c r="E401" s="272"/>
      <c r="F401" s="271"/>
      <c r="G401" s="271"/>
      <c r="H401" s="272"/>
      <c r="I401" s="272"/>
      <c r="J401" s="272"/>
      <c r="K401" s="272"/>
      <c r="L401" s="272"/>
      <c r="M401" s="272"/>
      <c r="N401" s="272"/>
      <c r="O401" s="271"/>
      <c r="P401" s="271"/>
      <c r="Q401" s="271"/>
      <c r="R401" s="271"/>
      <c r="S401" s="274"/>
      <c r="T401" s="271"/>
      <c r="U401" s="275"/>
      <c r="V401" s="271"/>
      <c r="W401" s="271"/>
      <c r="X401" s="271"/>
      <c r="Y401" s="271"/>
      <c r="Z401" s="271"/>
    </row>
    <row r="402" spans="1:26" ht="16.5" customHeight="1">
      <c r="A402" s="272"/>
      <c r="B402" s="271"/>
      <c r="C402" s="271"/>
      <c r="D402" s="272"/>
      <c r="E402" s="272"/>
      <c r="F402" s="271"/>
      <c r="G402" s="271"/>
      <c r="H402" s="272"/>
      <c r="I402" s="272"/>
      <c r="J402" s="272"/>
      <c r="K402" s="272"/>
      <c r="L402" s="272"/>
      <c r="M402" s="272"/>
      <c r="N402" s="272"/>
      <c r="O402" s="271"/>
      <c r="P402" s="271"/>
      <c r="Q402" s="271"/>
      <c r="R402" s="271"/>
      <c r="S402" s="274"/>
      <c r="T402" s="271"/>
      <c r="U402" s="275"/>
      <c r="V402" s="271"/>
      <c r="W402" s="271"/>
      <c r="X402" s="271"/>
      <c r="Y402" s="271"/>
      <c r="Z402" s="271"/>
    </row>
    <row r="403" spans="1:26" ht="16.5" customHeight="1">
      <c r="A403" s="272"/>
      <c r="B403" s="271"/>
      <c r="C403" s="271"/>
      <c r="D403" s="272"/>
      <c r="E403" s="272"/>
      <c r="F403" s="271"/>
      <c r="G403" s="271"/>
      <c r="H403" s="272"/>
      <c r="I403" s="272"/>
      <c r="J403" s="272"/>
      <c r="K403" s="272"/>
      <c r="L403" s="272"/>
      <c r="M403" s="272"/>
      <c r="N403" s="272"/>
      <c r="O403" s="271"/>
      <c r="P403" s="271"/>
      <c r="Q403" s="271"/>
      <c r="R403" s="271"/>
      <c r="S403" s="274"/>
      <c r="T403" s="271"/>
      <c r="U403" s="275"/>
      <c r="V403" s="271"/>
      <c r="W403" s="271"/>
      <c r="X403" s="271"/>
      <c r="Y403" s="271"/>
      <c r="Z403" s="271"/>
    </row>
    <row r="404" spans="1:26" ht="16.5" customHeight="1">
      <c r="A404" s="272"/>
      <c r="B404" s="271"/>
      <c r="C404" s="271"/>
      <c r="D404" s="272"/>
      <c r="E404" s="272"/>
      <c r="F404" s="271"/>
      <c r="G404" s="271"/>
      <c r="H404" s="272"/>
      <c r="I404" s="272"/>
      <c r="J404" s="272"/>
      <c r="K404" s="272"/>
      <c r="L404" s="272"/>
      <c r="M404" s="272"/>
      <c r="N404" s="272"/>
      <c r="O404" s="271"/>
      <c r="P404" s="271"/>
      <c r="Q404" s="271"/>
      <c r="R404" s="271"/>
      <c r="S404" s="274"/>
      <c r="T404" s="271"/>
      <c r="U404" s="275"/>
      <c r="V404" s="271"/>
      <c r="W404" s="271"/>
      <c r="X404" s="271"/>
      <c r="Y404" s="271"/>
      <c r="Z404" s="271"/>
    </row>
    <row r="405" spans="1:26" ht="16.5" customHeight="1">
      <c r="A405" s="272"/>
      <c r="B405" s="271"/>
      <c r="C405" s="271"/>
      <c r="D405" s="272"/>
      <c r="E405" s="272"/>
      <c r="F405" s="271"/>
      <c r="G405" s="271"/>
      <c r="H405" s="272"/>
      <c r="I405" s="272"/>
      <c r="J405" s="272"/>
      <c r="K405" s="272"/>
      <c r="L405" s="272"/>
      <c r="M405" s="272"/>
      <c r="N405" s="272"/>
      <c r="O405" s="271"/>
      <c r="P405" s="271"/>
      <c r="Q405" s="271"/>
      <c r="R405" s="271"/>
      <c r="S405" s="274"/>
      <c r="T405" s="271"/>
      <c r="U405" s="275"/>
      <c r="V405" s="271"/>
      <c r="W405" s="271"/>
      <c r="X405" s="271"/>
      <c r="Y405" s="271"/>
      <c r="Z405" s="271"/>
    </row>
    <row r="406" spans="1:26" ht="16.5" customHeight="1">
      <c r="A406" s="272"/>
      <c r="B406" s="271"/>
      <c r="C406" s="271"/>
      <c r="D406" s="272"/>
      <c r="E406" s="272"/>
      <c r="F406" s="271"/>
      <c r="G406" s="271"/>
      <c r="H406" s="272"/>
      <c r="I406" s="272"/>
      <c r="J406" s="272"/>
      <c r="K406" s="272"/>
      <c r="L406" s="272"/>
      <c r="M406" s="272"/>
      <c r="N406" s="272"/>
      <c r="O406" s="271"/>
      <c r="P406" s="271"/>
      <c r="Q406" s="271"/>
      <c r="R406" s="271"/>
      <c r="S406" s="274"/>
      <c r="T406" s="271"/>
      <c r="U406" s="275"/>
      <c r="V406" s="271"/>
      <c r="W406" s="271"/>
      <c r="X406" s="271"/>
      <c r="Y406" s="271"/>
      <c r="Z406" s="271"/>
    </row>
    <row r="407" spans="1:26" ht="16.5" customHeight="1">
      <c r="A407" s="272"/>
      <c r="B407" s="271"/>
      <c r="C407" s="271"/>
      <c r="D407" s="272"/>
      <c r="E407" s="272"/>
      <c r="F407" s="271"/>
      <c r="G407" s="271"/>
      <c r="H407" s="272"/>
      <c r="I407" s="272"/>
      <c r="J407" s="272"/>
      <c r="K407" s="272"/>
      <c r="L407" s="272"/>
      <c r="M407" s="272"/>
      <c r="N407" s="272"/>
      <c r="O407" s="271"/>
      <c r="P407" s="271"/>
      <c r="Q407" s="271"/>
      <c r="R407" s="271"/>
      <c r="S407" s="274"/>
      <c r="T407" s="271"/>
      <c r="U407" s="275"/>
      <c r="V407" s="271"/>
      <c r="W407" s="271"/>
      <c r="X407" s="271"/>
      <c r="Y407" s="271"/>
      <c r="Z407" s="271"/>
    </row>
    <row r="408" spans="1:26" ht="16.5" customHeight="1">
      <c r="A408" s="272"/>
      <c r="B408" s="271"/>
      <c r="C408" s="271"/>
      <c r="D408" s="272"/>
      <c r="E408" s="272"/>
      <c r="F408" s="271"/>
      <c r="G408" s="271"/>
      <c r="H408" s="272"/>
      <c r="I408" s="272"/>
      <c r="J408" s="272"/>
      <c r="K408" s="272"/>
      <c r="L408" s="272"/>
      <c r="M408" s="272"/>
      <c r="N408" s="272"/>
      <c r="O408" s="271"/>
      <c r="P408" s="271"/>
      <c r="Q408" s="271"/>
      <c r="R408" s="271"/>
      <c r="S408" s="274"/>
      <c r="T408" s="271"/>
      <c r="U408" s="275"/>
      <c r="V408" s="271"/>
      <c r="W408" s="271"/>
      <c r="X408" s="271"/>
      <c r="Y408" s="271"/>
      <c r="Z408" s="271"/>
    </row>
    <row r="409" spans="1:26" ht="16.5" customHeight="1">
      <c r="A409" s="272"/>
      <c r="B409" s="271"/>
      <c r="C409" s="271"/>
      <c r="D409" s="272"/>
      <c r="E409" s="272"/>
      <c r="F409" s="271"/>
      <c r="G409" s="271"/>
      <c r="H409" s="272"/>
      <c r="I409" s="272"/>
      <c r="J409" s="272"/>
      <c r="K409" s="272"/>
      <c r="L409" s="272"/>
      <c r="M409" s="272"/>
      <c r="N409" s="272"/>
      <c r="O409" s="271"/>
      <c r="P409" s="271"/>
      <c r="Q409" s="271"/>
      <c r="R409" s="271"/>
      <c r="S409" s="274"/>
      <c r="T409" s="271"/>
      <c r="U409" s="275"/>
      <c r="V409" s="271"/>
      <c r="W409" s="271"/>
      <c r="X409" s="271"/>
      <c r="Y409" s="271"/>
      <c r="Z409" s="271"/>
    </row>
    <row r="410" spans="1:26" ht="16.5" customHeight="1">
      <c r="A410" s="272"/>
      <c r="B410" s="271"/>
      <c r="C410" s="271"/>
      <c r="D410" s="272"/>
      <c r="E410" s="272"/>
      <c r="F410" s="271"/>
      <c r="G410" s="271"/>
      <c r="H410" s="272"/>
      <c r="I410" s="272"/>
      <c r="J410" s="272"/>
      <c r="K410" s="272"/>
      <c r="L410" s="272"/>
      <c r="M410" s="272"/>
      <c r="N410" s="272"/>
      <c r="O410" s="271"/>
      <c r="P410" s="271"/>
      <c r="Q410" s="271"/>
      <c r="R410" s="271"/>
      <c r="S410" s="274"/>
      <c r="T410" s="271"/>
      <c r="U410" s="275"/>
      <c r="V410" s="271"/>
      <c r="W410" s="271"/>
      <c r="X410" s="271"/>
      <c r="Y410" s="271"/>
      <c r="Z410" s="271"/>
    </row>
    <row r="411" spans="1:26" ht="16.5" customHeight="1">
      <c r="A411" s="272"/>
      <c r="B411" s="271"/>
      <c r="C411" s="271"/>
      <c r="D411" s="272"/>
      <c r="E411" s="272"/>
      <c r="F411" s="271"/>
      <c r="G411" s="271"/>
      <c r="H411" s="272"/>
      <c r="I411" s="272"/>
      <c r="J411" s="272"/>
      <c r="K411" s="272"/>
      <c r="L411" s="272"/>
      <c r="M411" s="272"/>
      <c r="N411" s="272"/>
      <c r="O411" s="271"/>
      <c r="P411" s="271"/>
      <c r="Q411" s="271"/>
      <c r="R411" s="271"/>
      <c r="S411" s="274"/>
      <c r="T411" s="271"/>
      <c r="U411" s="275"/>
      <c r="V411" s="271"/>
      <c r="W411" s="271"/>
      <c r="X411" s="271"/>
      <c r="Y411" s="271"/>
      <c r="Z411" s="271"/>
    </row>
    <row r="412" spans="1:26" ht="16.5" customHeight="1">
      <c r="A412" s="272"/>
      <c r="B412" s="271"/>
      <c r="C412" s="271"/>
      <c r="D412" s="272"/>
      <c r="E412" s="272"/>
      <c r="F412" s="271"/>
      <c r="G412" s="271"/>
      <c r="H412" s="272"/>
      <c r="I412" s="272"/>
      <c r="J412" s="272"/>
      <c r="K412" s="272"/>
      <c r="L412" s="272"/>
      <c r="M412" s="272"/>
      <c r="N412" s="272"/>
      <c r="O412" s="271"/>
      <c r="P412" s="271"/>
      <c r="Q412" s="271"/>
      <c r="R412" s="271"/>
      <c r="S412" s="274"/>
      <c r="T412" s="271"/>
      <c r="U412" s="275"/>
      <c r="V412" s="271"/>
      <c r="W412" s="271"/>
      <c r="X412" s="271"/>
      <c r="Y412" s="271"/>
      <c r="Z412" s="271"/>
    </row>
    <row r="413" spans="1:26" ht="16.5" customHeight="1">
      <c r="A413" s="272"/>
      <c r="B413" s="271"/>
      <c r="C413" s="271"/>
      <c r="D413" s="272"/>
      <c r="E413" s="272"/>
      <c r="F413" s="271"/>
      <c r="G413" s="271"/>
      <c r="H413" s="272"/>
      <c r="I413" s="272"/>
      <c r="J413" s="272"/>
      <c r="K413" s="272"/>
      <c r="L413" s="272"/>
      <c r="M413" s="272"/>
      <c r="N413" s="272"/>
      <c r="O413" s="271"/>
      <c r="P413" s="271"/>
      <c r="Q413" s="271"/>
      <c r="R413" s="271"/>
      <c r="S413" s="274"/>
      <c r="T413" s="271"/>
      <c r="U413" s="275"/>
      <c r="V413" s="271"/>
      <c r="W413" s="271"/>
      <c r="X413" s="271"/>
      <c r="Y413" s="271"/>
      <c r="Z413" s="271"/>
    </row>
    <row r="414" spans="1:26" ht="16.5" customHeight="1">
      <c r="A414" s="272"/>
      <c r="B414" s="271"/>
      <c r="C414" s="271"/>
      <c r="D414" s="272"/>
      <c r="E414" s="272"/>
      <c r="F414" s="271"/>
      <c r="G414" s="271"/>
      <c r="H414" s="272"/>
      <c r="I414" s="272"/>
      <c r="J414" s="272"/>
      <c r="K414" s="272"/>
      <c r="L414" s="272"/>
      <c r="M414" s="272"/>
      <c r="N414" s="272"/>
      <c r="O414" s="271"/>
      <c r="P414" s="271"/>
      <c r="Q414" s="271"/>
      <c r="R414" s="271"/>
      <c r="S414" s="274"/>
      <c r="T414" s="271"/>
      <c r="U414" s="275"/>
      <c r="V414" s="271"/>
      <c r="W414" s="271"/>
      <c r="X414" s="271"/>
      <c r="Y414" s="271"/>
      <c r="Z414" s="271"/>
    </row>
    <row r="415" spans="1:26" ht="16.5" customHeight="1">
      <c r="A415" s="272"/>
      <c r="B415" s="271"/>
      <c r="C415" s="271"/>
      <c r="D415" s="272"/>
      <c r="E415" s="272"/>
      <c r="F415" s="271"/>
      <c r="G415" s="271"/>
      <c r="H415" s="272"/>
      <c r="I415" s="272"/>
      <c r="J415" s="272"/>
      <c r="K415" s="272"/>
      <c r="L415" s="272"/>
      <c r="M415" s="272"/>
      <c r="N415" s="272"/>
      <c r="O415" s="271"/>
      <c r="P415" s="271"/>
      <c r="Q415" s="271"/>
      <c r="R415" s="271"/>
      <c r="S415" s="274"/>
      <c r="T415" s="271"/>
      <c r="U415" s="275"/>
      <c r="V415" s="271"/>
      <c r="W415" s="271"/>
      <c r="X415" s="271"/>
      <c r="Y415" s="271"/>
      <c r="Z415" s="271"/>
    </row>
    <row r="416" spans="1:26" ht="16.5" customHeight="1">
      <c r="A416" s="272"/>
      <c r="B416" s="271"/>
      <c r="C416" s="271"/>
      <c r="D416" s="272"/>
      <c r="E416" s="272"/>
      <c r="F416" s="271"/>
      <c r="G416" s="271"/>
      <c r="H416" s="272"/>
      <c r="I416" s="272"/>
      <c r="J416" s="272"/>
      <c r="K416" s="272"/>
      <c r="L416" s="272"/>
      <c r="M416" s="272"/>
      <c r="N416" s="272"/>
      <c r="O416" s="271"/>
      <c r="P416" s="271"/>
      <c r="Q416" s="271"/>
      <c r="R416" s="271"/>
      <c r="S416" s="274"/>
      <c r="T416" s="271"/>
      <c r="U416" s="275"/>
      <c r="V416" s="271"/>
      <c r="W416" s="271"/>
      <c r="X416" s="271"/>
      <c r="Y416" s="271"/>
      <c r="Z416" s="271"/>
    </row>
    <row r="417" spans="1:26" ht="16.5" customHeight="1">
      <c r="A417" s="272"/>
      <c r="B417" s="271"/>
      <c r="C417" s="271"/>
      <c r="D417" s="272"/>
      <c r="E417" s="272"/>
      <c r="F417" s="271"/>
      <c r="G417" s="271"/>
      <c r="H417" s="272"/>
      <c r="I417" s="272"/>
      <c r="J417" s="272"/>
      <c r="K417" s="272"/>
      <c r="L417" s="272"/>
      <c r="M417" s="272"/>
      <c r="N417" s="272"/>
      <c r="O417" s="271"/>
      <c r="P417" s="271"/>
      <c r="Q417" s="271"/>
      <c r="R417" s="271"/>
      <c r="S417" s="274"/>
      <c r="T417" s="271"/>
      <c r="U417" s="275"/>
      <c r="V417" s="271"/>
      <c r="W417" s="271"/>
      <c r="X417" s="271"/>
      <c r="Y417" s="271"/>
      <c r="Z417" s="271"/>
    </row>
    <row r="418" spans="1:26" ht="16.5" customHeight="1">
      <c r="A418" s="272"/>
      <c r="B418" s="271"/>
      <c r="C418" s="271"/>
      <c r="D418" s="272"/>
      <c r="E418" s="272"/>
      <c r="F418" s="271"/>
      <c r="G418" s="271"/>
      <c r="H418" s="272"/>
      <c r="I418" s="272"/>
      <c r="J418" s="272"/>
      <c r="K418" s="272"/>
      <c r="L418" s="272"/>
      <c r="M418" s="272"/>
      <c r="N418" s="272"/>
      <c r="O418" s="271"/>
      <c r="P418" s="271"/>
      <c r="Q418" s="271"/>
      <c r="R418" s="271"/>
      <c r="S418" s="274"/>
      <c r="T418" s="271"/>
      <c r="U418" s="275"/>
      <c r="V418" s="271"/>
      <c r="W418" s="271"/>
      <c r="X418" s="271"/>
      <c r="Y418" s="271"/>
      <c r="Z418" s="271"/>
    </row>
    <row r="419" spans="1:26" ht="16.5" customHeight="1">
      <c r="A419" s="272"/>
      <c r="B419" s="271"/>
      <c r="C419" s="271"/>
      <c r="D419" s="272"/>
      <c r="E419" s="272"/>
      <c r="F419" s="271"/>
      <c r="G419" s="271"/>
      <c r="H419" s="272"/>
      <c r="I419" s="272"/>
      <c r="J419" s="272"/>
      <c r="K419" s="272"/>
      <c r="L419" s="272"/>
      <c r="M419" s="272"/>
      <c r="N419" s="272"/>
      <c r="O419" s="271"/>
      <c r="P419" s="271"/>
      <c r="Q419" s="271"/>
      <c r="R419" s="271"/>
      <c r="S419" s="274"/>
      <c r="T419" s="271"/>
      <c r="U419" s="275"/>
      <c r="V419" s="271"/>
      <c r="W419" s="271"/>
      <c r="X419" s="271"/>
      <c r="Y419" s="271"/>
      <c r="Z419" s="271"/>
    </row>
    <row r="420" spans="1:26" ht="16.5" customHeight="1">
      <c r="A420" s="272"/>
      <c r="B420" s="271"/>
      <c r="C420" s="271"/>
      <c r="D420" s="272"/>
      <c r="E420" s="272"/>
      <c r="F420" s="271"/>
      <c r="G420" s="271"/>
      <c r="H420" s="272"/>
      <c r="I420" s="272"/>
      <c r="J420" s="272"/>
      <c r="K420" s="272"/>
      <c r="L420" s="272"/>
      <c r="M420" s="272"/>
      <c r="N420" s="272"/>
      <c r="O420" s="271"/>
      <c r="P420" s="271"/>
      <c r="Q420" s="271"/>
      <c r="R420" s="271"/>
      <c r="S420" s="274"/>
      <c r="T420" s="271"/>
      <c r="U420" s="275"/>
      <c r="V420" s="271"/>
      <c r="W420" s="271"/>
      <c r="X420" s="271"/>
      <c r="Y420" s="271"/>
      <c r="Z420" s="271"/>
    </row>
    <row r="421" spans="1:26" ht="16.5" customHeight="1">
      <c r="A421" s="272"/>
      <c r="B421" s="271"/>
      <c r="C421" s="271"/>
      <c r="D421" s="272"/>
      <c r="E421" s="272"/>
      <c r="F421" s="271"/>
      <c r="G421" s="271"/>
      <c r="H421" s="272"/>
      <c r="I421" s="272"/>
      <c r="J421" s="272"/>
      <c r="K421" s="272"/>
      <c r="L421" s="272"/>
      <c r="M421" s="272"/>
      <c r="N421" s="272"/>
      <c r="O421" s="271"/>
      <c r="P421" s="271"/>
      <c r="Q421" s="271"/>
      <c r="R421" s="271"/>
      <c r="S421" s="274"/>
      <c r="T421" s="271"/>
      <c r="U421" s="275"/>
      <c r="V421" s="271"/>
      <c r="W421" s="271"/>
      <c r="X421" s="271"/>
      <c r="Y421" s="271"/>
      <c r="Z421" s="271"/>
    </row>
    <row r="422" spans="1:26" ht="16.5" customHeight="1">
      <c r="A422" s="272"/>
      <c r="B422" s="271"/>
      <c r="C422" s="271"/>
      <c r="D422" s="272"/>
      <c r="E422" s="272"/>
      <c r="F422" s="271"/>
      <c r="G422" s="271"/>
      <c r="H422" s="272"/>
      <c r="I422" s="272"/>
      <c r="J422" s="272"/>
      <c r="K422" s="272"/>
      <c r="L422" s="272"/>
      <c r="M422" s="272"/>
      <c r="N422" s="272"/>
      <c r="O422" s="271"/>
      <c r="P422" s="271"/>
      <c r="Q422" s="271"/>
      <c r="R422" s="271"/>
      <c r="S422" s="274"/>
      <c r="T422" s="271"/>
      <c r="U422" s="275"/>
      <c r="V422" s="271"/>
      <c r="W422" s="271"/>
      <c r="X422" s="271"/>
      <c r="Y422" s="271"/>
      <c r="Z422" s="271"/>
    </row>
    <row r="423" spans="1:26" ht="16.5" customHeight="1">
      <c r="A423" s="272"/>
      <c r="B423" s="271"/>
      <c r="C423" s="271"/>
      <c r="D423" s="272"/>
      <c r="E423" s="272"/>
      <c r="F423" s="271"/>
      <c r="G423" s="271"/>
      <c r="H423" s="272"/>
      <c r="I423" s="272"/>
      <c r="J423" s="272"/>
      <c r="K423" s="272"/>
      <c r="L423" s="272"/>
      <c r="M423" s="272"/>
      <c r="N423" s="272"/>
      <c r="O423" s="271"/>
      <c r="P423" s="271"/>
      <c r="Q423" s="271"/>
      <c r="R423" s="271"/>
      <c r="S423" s="274"/>
      <c r="T423" s="271"/>
      <c r="U423" s="275"/>
      <c r="V423" s="271"/>
      <c r="W423" s="271"/>
      <c r="X423" s="271"/>
      <c r="Y423" s="271"/>
      <c r="Z423" s="271"/>
    </row>
    <row r="424" spans="1:26" ht="16.5" customHeight="1">
      <c r="A424" s="272"/>
      <c r="B424" s="271"/>
      <c r="C424" s="271"/>
      <c r="D424" s="272"/>
      <c r="E424" s="272"/>
      <c r="F424" s="271"/>
      <c r="G424" s="271"/>
      <c r="H424" s="272"/>
      <c r="I424" s="272"/>
      <c r="J424" s="272"/>
      <c r="K424" s="272"/>
      <c r="L424" s="272"/>
      <c r="M424" s="272"/>
      <c r="N424" s="272"/>
      <c r="O424" s="271"/>
      <c r="P424" s="271"/>
      <c r="Q424" s="271"/>
      <c r="R424" s="271"/>
      <c r="S424" s="274"/>
      <c r="T424" s="271"/>
      <c r="U424" s="275"/>
      <c r="V424" s="271"/>
      <c r="W424" s="271"/>
      <c r="X424" s="271"/>
      <c r="Y424" s="271"/>
      <c r="Z424" s="271"/>
    </row>
    <row r="425" spans="1:26" ht="16.5" customHeight="1">
      <c r="A425" s="272"/>
      <c r="B425" s="271"/>
      <c r="C425" s="271"/>
      <c r="D425" s="272"/>
      <c r="E425" s="272"/>
      <c r="F425" s="271"/>
      <c r="G425" s="271"/>
      <c r="H425" s="272"/>
      <c r="I425" s="272"/>
      <c r="J425" s="272"/>
      <c r="K425" s="272"/>
      <c r="L425" s="272"/>
      <c r="M425" s="272"/>
      <c r="N425" s="272"/>
      <c r="O425" s="271"/>
      <c r="P425" s="271"/>
      <c r="Q425" s="271"/>
      <c r="R425" s="271"/>
      <c r="S425" s="274"/>
      <c r="T425" s="271"/>
      <c r="U425" s="275"/>
      <c r="V425" s="271"/>
      <c r="W425" s="271"/>
      <c r="X425" s="271"/>
      <c r="Y425" s="271"/>
      <c r="Z425" s="271"/>
    </row>
    <row r="426" spans="1:26" ht="16.5" customHeight="1">
      <c r="A426" s="272"/>
      <c r="B426" s="271"/>
      <c r="C426" s="271"/>
      <c r="D426" s="272"/>
      <c r="E426" s="272"/>
      <c r="F426" s="271"/>
      <c r="G426" s="271"/>
      <c r="H426" s="272"/>
      <c r="I426" s="272"/>
      <c r="J426" s="272"/>
      <c r="K426" s="272"/>
      <c r="L426" s="272"/>
      <c r="M426" s="272"/>
      <c r="N426" s="272"/>
      <c r="O426" s="271"/>
      <c r="P426" s="271"/>
      <c r="Q426" s="271"/>
      <c r="R426" s="271"/>
      <c r="S426" s="274"/>
      <c r="T426" s="271"/>
      <c r="U426" s="275"/>
      <c r="V426" s="271"/>
      <c r="W426" s="271"/>
      <c r="X426" s="271"/>
      <c r="Y426" s="271"/>
      <c r="Z426" s="271"/>
    </row>
    <row r="427" spans="1:26" ht="16.5" customHeight="1">
      <c r="A427" s="272"/>
      <c r="B427" s="271"/>
      <c r="C427" s="271"/>
      <c r="D427" s="272"/>
      <c r="E427" s="272"/>
      <c r="F427" s="271"/>
      <c r="G427" s="271"/>
      <c r="H427" s="272"/>
      <c r="I427" s="272"/>
      <c r="J427" s="272"/>
      <c r="K427" s="272"/>
      <c r="L427" s="272"/>
      <c r="M427" s="272"/>
      <c r="N427" s="272"/>
      <c r="O427" s="271"/>
      <c r="P427" s="271"/>
      <c r="Q427" s="271"/>
      <c r="R427" s="271"/>
      <c r="S427" s="274"/>
      <c r="T427" s="271"/>
      <c r="U427" s="275"/>
      <c r="V427" s="271"/>
      <c r="W427" s="271"/>
      <c r="X427" s="271"/>
      <c r="Y427" s="271"/>
      <c r="Z427" s="271"/>
    </row>
    <row r="428" spans="1:26" ht="16.5" customHeight="1">
      <c r="A428" s="272"/>
      <c r="B428" s="271"/>
      <c r="C428" s="271"/>
      <c r="D428" s="272"/>
      <c r="E428" s="272"/>
      <c r="F428" s="271"/>
      <c r="G428" s="271"/>
      <c r="H428" s="272"/>
      <c r="I428" s="272"/>
      <c r="J428" s="272"/>
      <c r="K428" s="272"/>
      <c r="L428" s="272"/>
      <c r="M428" s="272"/>
      <c r="N428" s="272"/>
      <c r="O428" s="271"/>
      <c r="P428" s="271"/>
      <c r="Q428" s="271"/>
      <c r="R428" s="271"/>
      <c r="S428" s="274"/>
      <c r="T428" s="271"/>
      <c r="U428" s="275"/>
      <c r="V428" s="271"/>
      <c r="W428" s="271"/>
      <c r="X428" s="271"/>
      <c r="Y428" s="271"/>
      <c r="Z428" s="271"/>
    </row>
    <row r="429" spans="1:26" ht="16.5" customHeight="1">
      <c r="A429" s="272"/>
      <c r="B429" s="271"/>
      <c r="C429" s="271"/>
      <c r="D429" s="272"/>
      <c r="E429" s="272"/>
      <c r="F429" s="271"/>
      <c r="G429" s="271"/>
      <c r="H429" s="272"/>
      <c r="I429" s="272"/>
      <c r="J429" s="272"/>
      <c r="K429" s="272"/>
      <c r="L429" s="272"/>
      <c r="M429" s="272"/>
      <c r="N429" s="272"/>
      <c r="O429" s="271"/>
      <c r="P429" s="271"/>
      <c r="Q429" s="271"/>
      <c r="R429" s="271"/>
      <c r="S429" s="274"/>
      <c r="T429" s="271"/>
      <c r="U429" s="275"/>
      <c r="V429" s="271"/>
      <c r="W429" s="271"/>
      <c r="X429" s="271"/>
      <c r="Y429" s="271"/>
      <c r="Z429" s="271"/>
    </row>
    <row r="430" spans="1:26" ht="16.5" customHeight="1">
      <c r="A430" s="272"/>
      <c r="B430" s="271"/>
      <c r="C430" s="271"/>
      <c r="D430" s="272"/>
      <c r="E430" s="272"/>
      <c r="F430" s="271"/>
      <c r="G430" s="271"/>
      <c r="H430" s="272"/>
      <c r="I430" s="272"/>
      <c r="J430" s="272"/>
      <c r="K430" s="272"/>
      <c r="L430" s="272"/>
      <c r="M430" s="272"/>
      <c r="N430" s="272"/>
      <c r="O430" s="271"/>
      <c r="P430" s="271"/>
      <c r="Q430" s="271"/>
      <c r="R430" s="271"/>
      <c r="S430" s="274"/>
      <c r="T430" s="271"/>
      <c r="U430" s="275"/>
      <c r="V430" s="271"/>
      <c r="W430" s="271"/>
      <c r="X430" s="271"/>
      <c r="Y430" s="271"/>
      <c r="Z430" s="271"/>
    </row>
    <row r="431" spans="1:26" ht="16.5" customHeight="1">
      <c r="A431" s="272"/>
      <c r="B431" s="271"/>
      <c r="C431" s="271"/>
      <c r="D431" s="272"/>
      <c r="E431" s="272"/>
      <c r="F431" s="271"/>
      <c r="G431" s="271"/>
      <c r="H431" s="272"/>
      <c r="I431" s="272"/>
      <c r="J431" s="272"/>
      <c r="K431" s="272"/>
      <c r="L431" s="272"/>
      <c r="M431" s="272"/>
      <c r="N431" s="272"/>
      <c r="O431" s="271"/>
      <c r="P431" s="271"/>
      <c r="Q431" s="271"/>
      <c r="R431" s="271"/>
      <c r="S431" s="274"/>
      <c r="T431" s="271"/>
      <c r="U431" s="275"/>
      <c r="V431" s="271"/>
      <c r="W431" s="271"/>
      <c r="X431" s="271"/>
      <c r="Y431" s="271"/>
      <c r="Z431" s="271"/>
    </row>
    <row r="432" spans="1:26" ht="16.5" customHeight="1">
      <c r="A432" s="272"/>
      <c r="B432" s="271"/>
      <c r="C432" s="271"/>
      <c r="D432" s="272"/>
      <c r="E432" s="272"/>
      <c r="F432" s="271"/>
      <c r="G432" s="271"/>
      <c r="H432" s="272"/>
      <c r="I432" s="272"/>
      <c r="J432" s="272"/>
      <c r="K432" s="272"/>
      <c r="L432" s="272"/>
      <c r="M432" s="272"/>
      <c r="N432" s="272"/>
      <c r="O432" s="271"/>
      <c r="P432" s="271"/>
      <c r="Q432" s="271"/>
      <c r="R432" s="271"/>
      <c r="S432" s="274"/>
      <c r="T432" s="271"/>
      <c r="U432" s="275"/>
      <c r="V432" s="271"/>
      <c r="W432" s="271"/>
      <c r="X432" s="271"/>
      <c r="Y432" s="271"/>
      <c r="Z432" s="271"/>
    </row>
    <row r="433" spans="1:26" ht="16.5" customHeight="1">
      <c r="A433" s="272"/>
      <c r="B433" s="271"/>
      <c r="C433" s="271"/>
      <c r="D433" s="272"/>
      <c r="E433" s="272"/>
      <c r="F433" s="271"/>
      <c r="G433" s="271"/>
      <c r="H433" s="272"/>
      <c r="I433" s="272"/>
      <c r="J433" s="272"/>
      <c r="K433" s="272"/>
      <c r="L433" s="272"/>
      <c r="M433" s="272"/>
      <c r="N433" s="272"/>
      <c r="O433" s="271"/>
      <c r="P433" s="271"/>
      <c r="Q433" s="271"/>
      <c r="R433" s="271"/>
      <c r="S433" s="274"/>
      <c r="T433" s="271"/>
      <c r="U433" s="275"/>
      <c r="V433" s="271"/>
      <c r="W433" s="271"/>
      <c r="X433" s="271"/>
      <c r="Y433" s="271"/>
      <c r="Z433" s="271"/>
    </row>
    <row r="434" spans="1:26" ht="16.5" customHeight="1">
      <c r="A434" s="272"/>
      <c r="B434" s="271"/>
      <c r="C434" s="271"/>
      <c r="D434" s="272"/>
      <c r="E434" s="272"/>
      <c r="F434" s="271"/>
      <c r="G434" s="271"/>
      <c r="H434" s="272"/>
      <c r="I434" s="272"/>
      <c r="J434" s="272"/>
      <c r="K434" s="272"/>
      <c r="L434" s="272"/>
      <c r="M434" s="272"/>
      <c r="N434" s="272"/>
      <c r="O434" s="271"/>
      <c r="P434" s="271"/>
      <c r="Q434" s="271"/>
      <c r="R434" s="271"/>
      <c r="S434" s="274"/>
      <c r="T434" s="271"/>
      <c r="U434" s="275"/>
      <c r="V434" s="271"/>
      <c r="W434" s="271"/>
      <c r="X434" s="271"/>
      <c r="Y434" s="271"/>
      <c r="Z434" s="271"/>
    </row>
    <row r="435" spans="1:26" ht="16.5" customHeight="1">
      <c r="A435" s="272"/>
      <c r="B435" s="271"/>
      <c r="C435" s="271"/>
      <c r="D435" s="272"/>
      <c r="E435" s="272"/>
      <c r="F435" s="271"/>
      <c r="G435" s="271"/>
      <c r="H435" s="272"/>
      <c r="I435" s="272"/>
      <c r="J435" s="272"/>
      <c r="K435" s="272"/>
      <c r="L435" s="272"/>
      <c r="M435" s="272"/>
      <c r="N435" s="272"/>
      <c r="O435" s="271"/>
      <c r="P435" s="271"/>
      <c r="Q435" s="271"/>
      <c r="R435" s="271"/>
      <c r="S435" s="274"/>
      <c r="T435" s="271"/>
      <c r="U435" s="275"/>
      <c r="V435" s="271"/>
      <c r="W435" s="271"/>
      <c r="X435" s="271"/>
      <c r="Y435" s="271"/>
      <c r="Z435" s="271"/>
    </row>
    <row r="436" spans="1:26" ht="16.5" customHeight="1">
      <c r="A436" s="272"/>
      <c r="B436" s="271"/>
      <c r="C436" s="271"/>
      <c r="D436" s="272"/>
      <c r="E436" s="272"/>
      <c r="F436" s="271"/>
      <c r="G436" s="271"/>
      <c r="H436" s="272"/>
      <c r="I436" s="272"/>
      <c r="J436" s="272"/>
      <c r="K436" s="272"/>
      <c r="L436" s="272"/>
      <c r="M436" s="272"/>
      <c r="N436" s="272"/>
      <c r="O436" s="271"/>
      <c r="P436" s="271"/>
      <c r="Q436" s="271"/>
      <c r="R436" s="271"/>
      <c r="S436" s="274"/>
      <c r="T436" s="271"/>
      <c r="U436" s="275"/>
      <c r="V436" s="271"/>
      <c r="W436" s="271"/>
      <c r="X436" s="271"/>
      <c r="Y436" s="271"/>
      <c r="Z436" s="271"/>
    </row>
    <row r="437" spans="1:26" ht="16.5" customHeight="1">
      <c r="A437" s="272"/>
      <c r="B437" s="271"/>
      <c r="C437" s="271"/>
      <c r="D437" s="272"/>
      <c r="E437" s="272"/>
      <c r="F437" s="271"/>
      <c r="G437" s="271"/>
      <c r="H437" s="272"/>
      <c r="I437" s="272"/>
      <c r="J437" s="272"/>
      <c r="K437" s="272"/>
      <c r="L437" s="272"/>
      <c r="M437" s="272"/>
      <c r="N437" s="272"/>
      <c r="O437" s="271"/>
      <c r="P437" s="271"/>
      <c r="Q437" s="271"/>
      <c r="R437" s="271"/>
      <c r="S437" s="274"/>
      <c r="T437" s="271"/>
      <c r="U437" s="275"/>
      <c r="V437" s="271"/>
      <c r="W437" s="271"/>
      <c r="X437" s="271"/>
      <c r="Y437" s="271"/>
      <c r="Z437" s="271"/>
    </row>
    <row r="438" spans="1:26" ht="16.5" customHeight="1">
      <c r="A438" s="272"/>
      <c r="B438" s="271"/>
      <c r="C438" s="271"/>
      <c r="D438" s="272"/>
      <c r="E438" s="272"/>
      <c r="F438" s="271"/>
      <c r="G438" s="271"/>
      <c r="H438" s="272"/>
      <c r="I438" s="272"/>
      <c r="J438" s="272"/>
      <c r="K438" s="272"/>
      <c r="L438" s="272"/>
      <c r="M438" s="272"/>
      <c r="N438" s="272"/>
      <c r="O438" s="271"/>
      <c r="P438" s="271"/>
      <c r="Q438" s="271"/>
      <c r="R438" s="271"/>
      <c r="S438" s="274"/>
      <c r="T438" s="271"/>
      <c r="U438" s="275"/>
      <c r="V438" s="271"/>
      <c r="W438" s="271"/>
      <c r="X438" s="271"/>
      <c r="Y438" s="271"/>
      <c r="Z438" s="271"/>
    </row>
    <row r="439" spans="1:26" ht="16.5" customHeight="1">
      <c r="A439" s="272"/>
      <c r="B439" s="271"/>
      <c r="C439" s="271"/>
      <c r="D439" s="272"/>
      <c r="E439" s="272"/>
      <c r="F439" s="271"/>
      <c r="G439" s="271"/>
      <c r="H439" s="272"/>
      <c r="I439" s="272"/>
      <c r="J439" s="272"/>
      <c r="K439" s="272"/>
      <c r="L439" s="272"/>
      <c r="M439" s="272"/>
      <c r="N439" s="272"/>
      <c r="O439" s="271"/>
      <c r="P439" s="271"/>
      <c r="Q439" s="271"/>
      <c r="R439" s="271"/>
      <c r="S439" s="274"/>
      <c r="T439" s="271"/>
      <c r="U439" s="275"/>
      <c r="V439" s="271"/>
      <c r="W439" s="271"/>
      <c r="X439" s="271"/>
      <c r="Y439" s="271"/>
      <c r="Z439" s="271"/>
    </row>
    <row r="440" spans="1:26" ht="16.5" customHeight="1">
      <c r="A440" s="272"/>
      <c r="B440" s="271"/>
      <c r="C440" s="271"/>
      <c r="D440" s="272"/>
      <c r="E440" s="272"/>
      <c r="F440" s="271"/>
      <c r="G440" s="271"/>
      <c r="H440" s="272"/>
      <c r="I440" s="272"/>
      <c r="J440" s="272"/>
      <c r="K440" s="272"/>
      <c r="L440" s="272"/>
      <c r="M440" s="272"/>
      <c r="N440" s="272"/>
      <c r="O440" s="271"/>
      <c r="P440" s="271"/>
      <c r="Q440" s="271"/>
      <c r="R440" s="271"/>
      <c r="S440" s="274"/>
      <c r="T440" s="271"/>
      <c r="U440" s="275"/>
      <c r="V440" s="271"/>
      <c r="W440" s="271"/>
      <c r="X440" s="271"/>
      <c r="Y440" s="271"/>
      <c r="Z440" s="271"/>
    </row>
    <row r="441" spans="1:26" ht="16.5" customHeight="1">
      <c r="A441" s="272"/>
      <c r="B441" s="271"/>
      <c r="C441" s="271"/>
      <c r="D441" s="272"/>
      <c r="E441" s="272"/>
      <c r="F441" s="271"/>
      <c r="G441" s="271"/>
      <c r="H441" s="272"/>
      <c r="I441" s="272"/>
      <c r="J441" s="272"/>
      <c r="K441" s="272"/>
      <c r="L441" s="272"/>
      <c r="M441" s="272"/>
      <c r="N441" s="272"/>
      <c r="O441" s="271"/>
      <c r="P441" s="271"/>
      <c r="Q441" s="271"/>
      <c r="R441" s="271"/>
      <c r="S441" s="274"/>
      <c r="T441" s="271"/>
      <c r="U441" s="275"/>
      <c r="V441" s="271"/>
      <c r="W441" s="271"/>
      <c r="X441" s="271"/>
      <c r="Y441" s="271"/>
      <c r="Z441" s="271"/>
    </row>
    <row r="442" spans="1:26" ht="16.5" customHeight="1">
      <c r="A442" s="272"/>
      <c r="B442" s="271"/>
      <c r="C442" s="271"/>
      <c r="D442" s="272"/>
      <c r="E442" s="272"/>
      <c r="F442" s="271"/>
      <c r="G442" s="271"/>
      <c r="H442" s="272"/>
      <c r="I442" s="272"/>
      <c r="J442" s="272"/>
      <c r="K442" s="272"/>
      <c r="L442" s="272"/>
      <c r="M442" s="272"/>
      <c r="N442" s="272"/>
      <c r="O442" s="271"/>
      <c r="P442" s="271"/>
      <c r="Q442" s="271"/>
      <c r="R442" s="271"/>
      <c r="S442" s="274"/>
      <c r="T442" s="271"/>
      <c r="U442" s="275"/>
      <c r="V442" s="271"/>
      <c r="W442" s="271"/>
      <c r="X442" s="271"/>
      <c r="Y442" s="271"/>
      <c r="Z442" s="271"/>
    </row>
    <row r="443" spans="1:26" ht="16.5" customHeight="1">
      <c r="A443" s="272"/>
      <c r="B443" s="271"/>
      <c r="C443" s="271"/>
      <c r="D443" s="272"/>
      <c r="E443" s="272"/>
      <c r="F443" s="271"/>
      <c r="G443" s="271"/>
      <c r="H443" s="272"/>
      <c r="I443" s="272"/>
      <c r="J443" s="272"/>
      <c r="K443" s="272"/>
      <c r="L443" s="272"/>
      <c r="M443" s="272"/>
      <c r="N443" s="272"/>
      <c r="O443" s="271"/>
      <c r="P443" s="271"/>
      <c r="Q443" s="271"/>
      <c r="R443" s="271"/>
      <c r="S443" s="274"/>
      <c r="T443" s="271"/>
      <c r="U443" s="275"/>
      <c r="V443" s="271"/>
      <c r="W443" s="271"/>
      <c r="X443" s="271"/>
      <c r="Y443" s="271"/>
      <c r="Z443" s="271"/>
    </row>
    <row r="444" spans="1:26" ht="16.5" customHeight="1">
      <c r="A444" s="272"/>
      <c r="B444" s="271"/>
      <c r="C444" s="271"/>
      <c r="D444" s="272"/>
      <c r="E444" s="272"/>
      <c r="F444" s="271"/>
      <c r="G444" s="271"/>
      <c r="H444" s="272"/>
      <c r="I444" s="272"/>
      <c r="J444" s="272"/>
      <c r="K444" s="272"/>
      <c r="L444" s="272"/>
      <c r="M444" s="272"/>
      <c r="N444" s="272"/>
      <c r="O444" s="271"/>
      <c r="P444" s="271"/>
      <c r="Q444" s="271"/>
      <c r="R444" s="271"/>
      <c r="S444" s="274"/>
      <c r="T444" s="271"/>
      <c r="U444" s="275"/>
      <c r="V444" s="271"/>
      <c r="W444" s="271"/>
      <c r="X444" s="271"/>
      <c r="Y444" s="271"/>
      <c r="Z444" s="271"/>
    </row>
    <row r="445" spans="1:26" ht="16.5" customHeight="1">
      <c r="A445" s="272"/>
      <c r="B445" s="271"/>
      <c r="C445" s="271"/>
      <c r="D445" s="272"/>
      <c r="E445" s="272"/>
      <c r="F445" s="271"/>
      <c r="G445" s="271"/>
      <c r="H445" s="272"/>
      <c r="I445" s="272"/>
      <c r="J445" s="272"/>
      <c r="K445" s="272"/>
      <c r="L445" s="272"/>
      <c r="M445" s="272"/>
      <c r="N445" s="272"/>
      <c r="O445" s="271"/>
      <c r="P445" s="271"/>
      <c r="Q445" s="271"/>
      <c r="R445" s="271"/>
      <c r="S445" s="274"/>
      <c r="T445" s="271"/>
      <c r="U445" s="275"/>
      <c r="V445" s="271"/>
      <c r="W445" s="271"/>
      <c r="X445" s="271"/>
      <c r="Y445" s="271"/>
      <c r="Z445" s="271"/>
    </row>
    <row r="446" spans="1:26" ht="16.5" customHeight="1">
      <c r="A446" s="272"/>
      <c r="B446" s="271"/>
      <c r="C446" s="271"/>
      <c r="D446" s="272"/>
      <c r="E446" s="272"/>
      <c r="F446" s="271"/>
      <c r="G446" s="271"/>
      <c r="H446" s="272"/>
      <c r="I446" s="272"/>
      <c r="J446" s="272"/>
      <c r="K446" s="272"/>
      <c r="L446" s="272"/>
      <c r="M446" s="272"/>
      <c r="N446" s="272"/>
      <c r="O446" s="271"/>
      <c r="P446" s="271"/>
      <c r="Q446" s="271"/>
      <c r="R446" s="271"/>
      <c r="S446" s="274"/>
      <c r="T446" s="271"/>
      <c r="U446" s="275"/>
      <c r="V446" s="271"/>
      <c r="W446" s="271"/>
      <c r="X446" s="271"/>
      <c r="Y446" s="271"/>
      <c r="Z446" s="271"/>
    </row>
    <row r="447" spans="1:26" ht="16.5" customHeight="1">
      <c r="A447" s="272"/>
      <c r="B447" s="271"/>
      <c r="C447" s="271"/>
      <c r="D447" s="272"/>
      <c r="E447" s="272"/>
      <c r="F447" s="271"/>
      <c r="G447" s="271"/>
      <c r="H447" s="272"/>
      <c r="I447" s="272"/>
      <c r="J447" s="272"/>
      <c r="K447" s="272"/>
      <c r="L447" s="272"/>
      <c r="M447" s="272"/>
      <c r="N447" s="272"/>
      <c r="O447" s="271"/>
      <c r="P447" s="271"/>
      <c r="Q447" s="271"/>
      <c r="R447" s="271"/>
      <c r="S447" s="274"/>
      <c r="T447" s="271"/>
      <c r="U447" s="275"/>
      <c r="V447" s="271"/>
      <c r="W447" s="271"/>
      <c r="X447" s="271"/>
      <c r="Y447" s="271"/>
      <c r="Z447" s="271"/>
    </row>
    <row r="448" spans="1:26" ht="16.5" customHeight="1">
      <c r="A448" s="272"/>
      <c r="B448" s="271"/>
      <c r="C448" s="271"/>
      <c r="D448" s="272"/>
      <c r="E448" s="272"/>
      <c r="F448" s="271"/>
      <c r="G448" s="271"/>
      <c r="H448" s="272"/>
      <c r="I448" s="272"/>
      <c r="J448" s="272"/>
      <c r="K448" s="272"/>
      <c r="L448" s="272"/>
      <c r="M448" s="272"/>
      <c r="N448" s="272"/>
      <c r="O448" s="271"/>
      <c r="P448" s="271"/>
      <c r="Q448" s="271"/>
      <c r="R448" s="271"/>
      <c r="S448" s="274"/>
      <c r="T448" s="271"/>
      <c r="U448" s="275"/>
      <c r="V448" s="271"/>
      <c r="W448" s="271"/>
      <c r="X448" s="271"/>
      <c r="Y448" s="271"/>
      <c r="Z448" s="271"/>
    </row>
    <row r="449" spans="1:26" ht="16.5" customHeight="1">
      <c r="A449" s="272"/>
      <c r="B449" s="271"/>
      <c r="C449" s="271"/>
      <c r="D449" s="272"/>
      <c r="E449" s="272"/>
      <c r="F449" s="271"/>
      <c r="G449" s="271"/>
      <c r="H449" s="272"/>
      <c r="I449" s="272"/>
      <c r="J449" s="272"/>
      <c r="K449" s="272"/>
      <c r="L449" s="272"/>
      <c r="M449" s="272"/>
      <c r="N449" s="272"/>
      <c r="O449" s="271"/>
      <c r="P449" s="271"/>
      <c r="Q449" s="271"/>
      <c r="R449" s="271"/>
      <c r="S449" s="274"/>
      <c r="T449" s="271"/>
      <c r="U449" s="275"/>
      <c r="V449" s="271"/>
      <c r="W449" s="271"/>
      <c r="X449" s="271"/>
      <c r="Y449" s="271"/>
      <c r="Z449" s="271"/>
    </row>
    <row r="450" spans="1:26" ht="16.5" customHeight="1">
      <c r="A450" s="272"/>
      <c r="B450" s="271"/>
      <c r="C450" s="271"/>
      <c r="D450" s="272"/>
      <c r="E450" s="272"/>
      <c r="F450" s="271"/>
      <c r="G450" s="271"/>
      <c r="H450" s="272"/>
      <c r="I450" s="272"/>
      <c r="J450" s="272"/>
      <c r="K450" s="272"/>
      <c r="L450" s="272"/>
      <c r="M450" s="272"/>
      <c r="N450" s="272"/>
      <c r="O450" s="271"/>
      <c r="P450" s="271"/>
      <c r="Q450" s="271"/>
      <c r="R450" s="271"/>
      <c r="S450" s="274"/>
      <c r="T450" s="271"/>
      <c r="U450" s="275"/>
      <c r="V450" s="271"/>
      <c r="W450" s="271"/>
      <c r="X450" s="271"/>
      <c r="Y450" s="271"/>
      <c r="Z450" s="271"/>
    </row>
    <row r="451" spans="1:26" ht="16.5" customHeight="1">
      <c r="A451" s="272"/>
      <c r="B451" s="271"/>
      <c r="C451" s="271"/>
      <c r="D451" s="272"/>
      <c r="E451" s="272"/>
      <c r="F451" s="271"/>
      <c r="G451" s="271"/>
      <c r="H451" s="272"/>
      <c r="I451" s="272"/>
      <c r="J451" s="272"/>
      <c r="K451" s="272"/>
      <c r="L451" s="272"/>
      <c r="M451" s="272"/>
      <c r="N451" s="272"/>
      <c r="O451" s="271"/>
      <c r="P451" s="271"/>
      <c r="Q451" s="271"/>
      <c r="R451" s="271"/>
      <c r="S451" s="274"/>
      <c r="T451" s="271"/>
      <c r="U451" s="275"/>
      <c r="V451" s="271"/>
      <c r="W451" s="271"/>
      <c r="X451" s="271"/>
      <c r="Y451" s="271"/>
      <c r="Z451" s="271"/>
    </row>
    <row r="452" spans="1:26" ht="15.75" customHeight="1">
      <c r="D452" s="15"/>
      <c r="E452" s="15"/>
      <c r="H452" s="15"/>
      <c r="I452" s="15"/>
      <c r="J452" s="15"/>
      <c r="K452" s="15"/>
      <c r="L452" s="15"/>
      <c r="M452" s="15"/>
      <c r="N452" s="15"/>
      <c r="U452" s="420"/>
    </row>
    <row r="453" spans="1:26" ht="15.75" customHeight="1">
      <c r="D453" s="15"/>
      <c r="E453" s="15"/>
      <c r="H453" s="15"/>
      <c r="I453" s="15"/>
      <c r="J453" s="15"/>
      <c r="K453" s="15"/>
      <c r="L453" s="15"/>
      <c r="M453" s="15"/>
      <c r="N453" s="15"/>
      <c r="U453" s="420"/>
    </row>
    <row r="454" spans="1:26" ht="15.75" customHeight="1">
      <c r="D454" s="15"/>
      <c r="E454" s="15"/>
      <c r="H454" s="15"/>
      <c r="I454" s="15"/>
      <c r="J454" s="15"/>
      <c r="K454" s="15"/>
      <c r="L454" s="15"/>
      <c r="M454" s="15"/>
      <c r="N454" s="15"/>
      <c r="U454" s="420"/>
    </row>
    <row r="455" spans="1:26" ht="15.75" customHeight="1">
      <c r="D455" s="15"/>
      <c r="E455" s="15"/>
      <c r="H455" s="15"/>
      <c r="I455" s="15"/>
      <c r="J455" s="15"/>
      <c r="K455" s="15"/>
      <c r="L455" s="15"/>
      <c r="M455" s="15"/>
      <c r="N455" s="15"/>
      <c r="U455" s="420"/>
    </row>
    <row r="456" spans="1:26" ht="15.75" customHeight="1">
      <c r="D456" s="15"/>
      <c r="E456" s="15"/>
      <c r="H456" s="15"/>
      <c r="I456" s="15"/>
      <c r="J456" s="15"/>
      <c r="K456" s="15"/>
      <c r="L456" s="15"/>
      <c r="M456" s="15"/>
      <c r="N456" s="15"/>
      <c r="U456" s="420"/>
    </row>
    <row r="457" spans="1:26" ht="15.75" customHeight="1">
      <c r="D457" s="15"/>
      <c r="E457" s="15"/>
      <c r="H457" s="15"/>
      <c r="I457" s="15"/>
      <c r="J457" s="15"/>
      <c r="K457" s="15"/>
      <c r="L457" s="15"/>
      <c r="M457" s="15"/>
      <c r="N457" s="15"/>
      <c r="U457" s="420"/>
    </row>
    <row r="458" spans="1:26" ht="15.75" customHeight="1">
      <c r="D458" s="15"/>
      <c r="E458" s="15"/>
      <c r="H458" s="15"/>
      <c r="I458" s="15"/>
      <c r="J458" s="15"/>
      <c r="K458" s="15"/>
      <c r="L458" s="15"/>
      <c r="M458" s="15"/>
      <c r="N458" s="15"/>
      <c r="U458" s="420"/>
    </row>
    <row r="459" spans="1:26" ht="15.75" customHeight="1">
      <c r="D459" s="15"/>
      <c r="E459" s="15"/>
      <c r="H459" s="15"/>
      <c r="I459" s="15"/>
      <c r="J459" s="15"/>
      <c r="K459" s="15"/>
      <c r="L459" s="15"/>
      <c r="M459" s="15"/>
      <c r="N459" s="15"/>
      <c r="U459" s="420"/>
    </row>
    <row r="460" spans="1:26" ht="15.75" customHeight="1">
      <c r="D460" s="15"/>
      <c r="E460" s="15"/>
      <c r="H460" s="15"/>
      <c r="I460" s="15"/>
      <c r="J460" s="15"/>
      <c r="K460" s="15"/>
      <c r="L460" s="15"/>
      <c r="M460" s="15"/>
      <c r="N460" s="15"/>
      <c r="U460" s="420"/>
    </row>
    <row r="461" spans="1:26" ht="15.75" customHeight="1">
      <c r="D461" s="15"/>
      <c r="E461" s="15"/>
      <c r="H461" s="15"/>
      <c r="I461" s="15"/>
      <c r="J461" s="15"/>
      <c r="K461" s="15"/>
      <c r="L461" s="15"/>
      <c r="M461" s="15"/>
      <c r="N461" s="15"/>
      <c r="U461" s="420"/>
    </row>
    <row r="462" spans="1:26" ht="15.75" customHeight="1">
      <c r="D462" s="15"/>
      <c r="E462" s="15"/>
      <c r="H462" s="15"/>
      <c r="I462" s="15"/>
      <c r="J462" s="15"/>
      <c r="K462" s="15"/>
      <c r="L462" s="15"/>
      <c r="M462" s="15"/>
      <c r="N462" s="15"/>
      <c r="U462" s="420"/>
    </row>
    <row r="463" spans="1:26" ht="15.75" customHeight="1">
      <c r="D463" s="15"/>
      <c r="E463" s="15"/>
      <c r="H463" s="15"/>
      <c r="I463" s="15"/>
      <c r="J463" s="15"/>
      <c r="K463" s="15"/>
      <c r="L463" s="15"/>
      <c r="M463" s="15"/>
      <c r="N463" s="15"/>
      <c r="U463" s="420"/>
    </row>
    <row r="464" spans="1:26" ht="15.75" customHeight="1">
      <c r="D464" s="15"/>
      <c r="E464" s="15"/>
      <c r="H464" s="15"/>
      <c r="I464" s="15"/>
      <c r="J464" s="15"/>
      <c r="K464" s="15"/>
      <c r="L464" s="15"/>
      <c r="M464" s="15"/>
      <c r="N464" s="15"/>
      <c r="U464" s="420"/>
    </row>
    <row r="465" spans="4:21" ht="15.75" customHeight="1">
      <c r="D465" s="15"/>
      <c r="E465" s="15"/>
      <c r="H465" s="15"/>
      <c r="I465" s="15"/>
      <c r="J465" s="15"/>
      <c r="K465" s="15"/>
      <c r="L465" s="15"/>
      <c r="M465" s="15"/>
      <c r="N465" s="15"/>
      <c r="U465" s="420"/>
    </row>
    <row r="466" spans="4:21" ht="15.75" customHeight="1">
      <c r="D466" s="15"/>
      <c r="E466" s="15"/>
      <c r="H466" s="15"/>
      <c r="I466" s="15"/>
      <c r="J466" s="15"/>
      <c r="K466" s="15"/>
      <c r="L466" s="15"/>
      <c r="M466" s="15"/>
      <c r="N466" s="15"/>
      <c r="U466" s="420"/>
    </row>
    <row r="467" spans="4:21" ht="15.75" customHeight="1">
      <c r="D467" s="15"/>
      <c r="E467" s="15"/>
      <c r="H467" s="15"/>
      <c r="I467" s="15"/>
      <c r="J467" s="15"/>
      <c r="K467" s="15"/>
      <c r="L467" s="15"/>
      <c r="M467" s="15"/>
      <c r="N467" s="15"/>
      <c r="U467" s="420"/>
    </row>
    <row r="468" spans="4:21" ht="15.75" customHeight="1">
      <c r="D468" s="15"/>
      <c r="E468" s="15"/>
      <c r="H468" s="15"/>
      <c r="I468" s="15"/>
      <c r="J468" s="15"/>
      <c r="K468" s="15"/>
      <c r="L468" s="15"/>
      <c r="M468" s="15"/>
      <c r="N468" s="15"/>
      <c r="U468" s="420"/>
    </row>
    <row r="469" spans="4:21" ht="15.75" customHeight="1">
      <c r="D469" s="15"/>
      <c r="E469" s="15"/>
      <c r="H469" s="15"/>
      <c r="I469" s="15"/>
      <c r="J469" s="15"/>
      <c r="K469" s="15"/>
      <c r="L469" s="15"/>
      <c r="M469" s="15"/>
      <c r="N469" s="15"/>
      <c r="U469" s="420"/>
    </row>
    <row r="470" spans="4:21" ht="15.75" customHeight="1">
      <c r="D470" s="15"/>
      <c r="E470" s="15"/>
      <c r="H470" s="15"/>
      <c r="I470" s="15"/>
      <c r="J470" s="15"/>
      <c r="K470" s="15"/>
      <c r="L470" s="15"/>
      <c r="M470" s="15"/>
      <c r="N470" s="15"/>
      <c r="U470" s="420"/>
    </row>
    <row r="471" spans="4:21" ht="15.75" customHeight="1">
      <c r="D471" s="15"/>
      <c r="E471" s="15"/>
      <c r="H471" s="15"/>
      <c r="I471" s="15"/>
      <c r="J471" s="15"/>
      <c r="K471" s="15"/>
      <c r="L471" s="15"/>
      <c r="M471" s="15"/>
      <c r="N471" s="15"/>
      <c r="U471" s="420"/>
    </row>
    <row r="472" spans="4:21" ht="15.75" customHeight="1">
      <c r="D472" s="15"/>
      <c r="E472" s="15"/>
      <c r="H472" s="15"/>
      <c r="I472" s="15"/>
      <c r="J472" s="15"/>
      <c r="K472" s="15"/>
      <c r="L472" s="15"/>
      <c r="M472" s="15"/>
      <c r="N472" s="15"/>
      <c r="U472" s="420"/>
    </row>
    <row r="473" spans="4:21" ht="15.75" customHeight="1">
      <c r="D473" s="15"/>
      <c r="E473" s="15"/>
      <c r="H473" s="15"/>
      <c r="I473" s="15"/>
      <c r="J473" s="15"/>
      <c r="K473" s="15"/>
      <c r="L473" s="15"/>
      <c r="M473" s="15"/>
      <c r="N473" s="15"/>
      <c r="U473" s="420"/>
    </row>
    <row r="474" spans="4:21" ht="15.75" customHeight="1">
      <c r="D474" s="15"/>
      <c r="E474" s="15"/>
      <c r="H474" s="15"/>
      <c r="I474" s="15"/>
      <c r="J474" s="15"/>
      <c r="K474" s="15"/>
      <c r="L474" s="15"/>
      <c r="M474" s="15"/>
      <c r="N474" s="15"/>
      <c r="U474" s="420"/>
    </row>
    <row r="475" spans="4:21" ht="15.75" customHeight="1">
      <c r="D475" s="15"/>
      <c r="E475" s="15"/>
      <c r="H475" s="15"/>
      <c r="I475" s="15"/>
      <c r="J475" s="15"/>
      <c r="K475" s="15"/>
      <c r="L475" s="15"/>
      <c r="M475" s="15"/>
      <c r="N475" s="15"/>
      <c r="U475" s="420"/>
    </row>
    <row r="476" spans="4:21" ht="15.75" customHeight="1">
      <c r="D476" s="15"/>
      <c r="E476" s="15"/>
      <c r="H476" s="15"/>
      <c r="I476" s="15"/>
      <c r="J476" s="15"/>
      <c r="K476" s="15"/>
      <c r="L476" s="15"/>
      <c r="M476" s="15"/>
      <c r="N476" s="15"/>
      <c r="U476" s="420"/>
    </row>
    <row r="477" spans="4:21" ht="15.75" customHeight="1">
      <c r="D477" s="15"/>
      <c r="E477" s="15"/>
      <c r="H477" s="15"/>
      <c r="I477" s="15"/>
      <c r="J477" s="15"/>
      <c r="K477" s="15"/>
      <c r="L477" s="15"/>
      <c r="M477" s="15"/>
      <c r="N477" s="15"/>
      <c r="U477" s="420"/>
    </row>
    <row r="478" spans="4:21" ht="15.75" customHeight="1">
      <c r="D478" s="15"/>
      <c r="E478" s="15"/>
      <c r="H478" s="15"/>
      <c r="I478" s="15"/>
      <c r="J478" s="15"/>
      <c r="K478" s="15"/>
      <c r="L478" s="15"/>
      <c r="M478" s="15"/>
      <c r="N478" s="15"/>
      <c r="U478" s="420"/>
    </row>
    <row r="479" spans="4:21" ht="15.75" customHeight="1">
      <c r="D479" s="15"/>
      <c r="E479" s="15"/>
      <c r="H479" s="15"/>
      <c r="I479" s="15"/>
      <c r="J479" s="15"/>
      <c r="K479" s="15"/>
      <c r="L479" s="15"/>
      <c r="M479" s="15"/>
      <c r="N479" s="15"/>
      <c r="U479" s="420"/>
    </row>
    <row r="480" spans="4:21" ht="15.75" customHeight="1">
      <c r="D480" s="15"/>
      <c r="E480" s="15"/>
      <c r="H480" s="15"/>
      <c r="I480" s="15"/>
      <c r="J480" s="15"/>
      <c r="K480" s="15"/>
      <c r="L480" s="15"/>
      <c r="M480" s="15"/>
      <c r="N480" s="15"/>
      <c r="U480" s="420"/>
    </row>
    <row r="481" spans="4:21" ht="15.75" customHeight="1">
      <c r="D481" s="15"/>
      <c r="E481" s="15"/>
      <c r="H481" s="15"/>
      <c r="I481" s="15"/>
      <c r="J481" s="15"/>
      <c r="K481" s="15"/>
      <c r="L481" s="15"/>
      <c r="M481" s="15"/>
      <c r="N481" s="15"/>
      <c r="U481" s="420"/>
    </row>
    <row r="482" spans="4:21" ht="15.75" customHeight="1">
      <c r="D482" s="15"/>
      <c r="E482" s="15"/>
      <c r="H482" s="15"/>
      <c r="I482" s="15"/>
      <c r="J482" s="15"/>
      <c r="K482" s="15"/>
      <c r="L482" s="15"/>
      <c r="M482" s="15"/>
      <c r="N482" s="15"/>
      <c r="U482" s="420"/>
    </row>
    <row r="483" spans="4:21" ht="15.75" customHeight="1">
      <c r="D483" s="15"/>
      <c r="E483" s="15"/>
      <c r="H483" s="15"/>
      <c r="I483" s="15"/>
      <c r="J483" s="15"/>
      <c r="K483" s="15"/>
      <c r="L483" s="15"/>
      <c r="M483" s="15"/>
      <c r="N483" s="15"/>
      <c r="U483" s="420"/>
    </row>
    <row r="484" spans="4:21" ht="15.75" customHeight="1">
      <c r="D484" s="15"/>
      <c r="E484" s="15"/>
      <c r="H484" s="15"/>
      <c r="I484" s="15"/>
      <c r="J484" s="15"/>
      <c r="K484" s="15"/>
      <c r="L484" s="15"/>
      <c r="M484" s="15"/>
      <c r="N484" s="15"/>
      <c r="U484" s="420"/>
    </row>
    <row r="485" spans="4:21" ht="15.75" customHeight="1">
      <c r="D485" s="15"/>
      <c r="E485" s="15"/>
      <c r="H485" s="15"/>
      <c r="I485" s="15"/>
      <c r="J485" s="15"/>
      <c r="K485" s="15"/>
      <c r="L485" s="15"/>
      <c r="M485" s="15"/>
      <c r="N485" s="15"/>
      <c r="U485" s="420"/>
    </row>
    <row r="486" spans="4:21" ht="15.75" customHeight="1">
      <c r="D486" s="15"/>
      <c r="E486" s="15"/>
      <c r="H486" s="15"/>
      <c r="I486" s="15"/>
      <c r="J486" s="15"/>
      <c r="K486" s="15"/>
      <c r="L486" s="15"/>
      <c r="M486" s="15"/>
      <c r="N486" s="15"/>
      <c r="U486" s="420"/>
    </row>
    <row r="487" spans="4:21" ht="15.75" customHeight="1">
      <c r="D487" s="15"/>
      <c r="E487" s="15"/>
      <c r="H487" s="15"/>
      <c r="I487" s="15"/>
      <c r="J487" s="15"/>
      <c r="K487" s="15"/>
      <c r="L487" s="15"/>
      <c r="M487" s="15"/>
      <c r="N487" s="15"/>
      <c r="U487" s="420"/>
    </row>
    <row r="488" spans="4:21" ht="15.75" customHeight="1">
      <c r="D488" s="15"/>
      <c r="E488" s="15"/>
      <c r="H488" s="15"/>
      <c r="I488" s="15"/>
      <c r="J488" s="15"/>
      <c r="K488" s="15"/>
      <c r="L488" s="15"/>
      <c r="M488" s="15"/>
      <c r="N488" s="15"/>
      <c r="U488" s="420"/>
    </row>
    <row r="489" spans="4:21" ht="15.75" customHeight="1">
      <c r="D489" s="15"/>
      <c r="E489" s="15"/>
      <c r="H489" s="15"/>
      <c r="I489" s="15"/>
      <c r="J489" s="15"/>
      <c r="K489" s="15"/>
      <c r="L489" s="15"/>
      <c r="M489" s="15"/>
      <c r="N489" s="15"/>
      <c r="U489" s="420"/>
    </row>
    <row r="490" spans="4:21" ht="15.75" customHeight="1">
      <c r="D490" s="15"/>
      <c r="E490" s="15"/>
      <c r="H490" s="15"/>
      <c r="I490" s="15"/>
      <c r="J490" s="15"/>
      <c r="K490" s="15"/>
      <c r="L490" s="15"/>
      <c r="M490" s="15"/>
      <c r="N490" s="15"/>
      <c r="U490" s="420"/>
    </row>
    <row r="491" spans="4:21" ht="15.75" customHeight="1">
      <c r="D491" s="15"/>
      <c r="E491" s="15"/>
      <c r="H491" s="15"/>
      <c r="I491" s="15"/>
      <c r="J491" s="15"/>
      <c r="K491" s="15"/>
      <c r="L491" s="15"/>
      <c r="M491" s="15"/>
      <c r="N491" s="15"/>
      <c r="U491" s="420"/>
    </row>
    <row r="492" spans="4:21" ht="15.75" customHeight="1">
      <c r="D492" s="15"/>
      <c r="E492" s="15"/>
      <c r="H492" s="15"/>
      <c r="I492" s="15"/>
      <c r="J492" s="15"/>
      <c r="K492" s="15"/>
      <c r="L492" s="15"/>
      <c r="M492" s="15"/>
      <c r="N492" s="15"/>
      <c r="U492" s="420"/>
    </row>
    <row r="493" spans="4:21" ht="15.75" customHeight="1">
      <c r="D493" s="15"/>
      <c r="E493" s="15"/>
      <c r="H493" s="15"/>
      <c r="I493" s="15"/>
      <c r="J493" s="15"/>
      <c r="K493" s="15"/>
      <c r="L493" s="15"/>
      <c r="M493" s="15"/>
      <c r="N493" s="15"/>
      <c r="U493" s="420"/>
    </row>
    <row r="494" spans="4:21" ht="15.75" customHeight="1">
      <c r="D494" s="15"/>
      <c r="E494" s="15"/>
      <c r="H494" s="15"/>
      <c r="I494" s="15"/>
      <c r="J494" s="15"/>
      <c r="K494" s="15"/>
      <c r="L494" s="15"/>
      <c r="M494" s="15"/>
      <c r="N494" s="15"/>
      <c r="U494" s="420"/>
    </row>
    <row r="495" spans="4:21" ht="15.75" customHeight="1">
      <c r="D495" s="15"/>
      <c r="E495" s="15"/>
      <c r="H495" s="15"/>
      <c r="I495" s="15"/>
      <c r="J495" s="15"/>
      <c r="K495" s="15"/>
      <c r="L495" s="15"/>
      <c r="M495" s="15"/>
      <c r="N495" s="15"/>
      <c r="U495" s="420"/>
    </row>
    <row r="496" spans="4:21" ht="15.75" customHeight="1">
      <c r="D496" s="15"/>
      <c r="E496" s="15"/>
      <c r="H496" s="15"/>
      <c r="I496" s="15"/>
      <c r="J496" s="15"/>
      <c r="K496" s="15"/>
      <c r="L496" s="15"/>
      <c r="M496" s="15"/>
      <c r="N496" s="15"/>
      <c r="U496" s="420"/>
    </row>
    <row r="497" spans="4:21" ht="15.75" customHeight="1">
      <c r="D497" s="15"/>
      <c r="E497" s="15"/>
      <c r="H497" s="15"/>
      <c r="I497" s="15"/>
      <c r="J497" s="15"/>
      <c r="K497" s="15"/>
      <c r="L497" s="15"/>
      <c r="M497" s="15"/>
      <c r="N497" s="15"/>
      <c r="U497" s="420"/>
    </row>
    <row r="498" spans="4:21" ht="15.75" customHeight="1">
      <c r="D498" s="15"/>
      <c r="E498" s="15"/>
      <c r="H498" s="15"/>
      <c r="I498" s="15"/>
      <c r="J498" s="15"/>
      <c r="K498" s="15"/>
      <c r="L498" s="15"/>
      <c r="M498" s="15"/>
      <c r="N498" s="15"/>
      <c r="U498" s="420"/>
    </row>
    <row r="499" spans="4:21" ht="15.75" customHeight="1">
      <c r="D499" s="15"/>
      <c r="E499" s="15"/>
      <c r="H499" s="15"/>
      <c r="I499" s="15"/>
      <c r="J499" s="15"/>
      <c r="K499" s="15"/>
      <c r="L499" s="15"/>
      <c r="M499" s="15"/>
      <c r="N499" s="15"/>
      <c r="U499" s="420"/>
    </row>
    <row r="500" spans="4:21" ht="15.75" customHeight="1">
      <c r="D500" s="15"/>
      <c r="E500" s="15"/>
      <c r="H500" s="15"/>
      <c r="I500" s="15"/>
      <c r="J500" s="15"/>
      <c r="K500" s="15"/>
      <c r="L500" s="15"/>
      <c r="M500" s="15"/>
      <c r="N500" s="15"/>
      <c r="U500" s="420"/>
    </row>
    <row r="501" spans="4:21" ht="15.75" customHeight="1">
      <c r="D501" s="15"/>
      <c r="E501" s="15"/>
      <c r="H501" s="15"/>
      <c r="I501" s="15"/>
      <c r="J501" s="15"/>
      <c r="K501" s="15"/>
      <c r="L501" s="15"/>
      <c r="M501" s="15"/>
      <c r="N501" s="15"/>
      <c r="U501" s="420"/>
    </row>
    <row r="502" spans="4:21" ht="15.75" customHeight="1">
      <c r="D502" s="15"/>
      <c r="E502" s="15"/>
      <c r="H502" s="15"/>
      <c r="I502" s="15"/>
      <c r="J502" s="15"/>
      <c r="K502" s="15"/>
      <c r="L502" s="15"/>
      <c r="M502" s="15"/>
      <c r="N502" s="15"/>
      <c r="U502" s="420"/>
    </row>
    <row r="503" spans="4:21" ht="15.75" customHeight="1">
      <c r="D503" s="15"/>
      <c r="E503" s="15"/>
      <c r="H503" s="15"/>
      <c r="I503" s="15"/>
      <c r="J503" s="15"/>
      <c r="K503" s="15"/>
      <c r="L503" s="15"/>
      <c r="M503" s="15"/>
      <c r="N503" s="15"/>
      <c r="U503" s="420"/>
    </row>
    <row r="504" spans="4:21" ht="15.75" customHeight="1">
      <c r="D504" s="15"/>
      <c r="E504" s="15"/>
      <c r="H504" s="15"/>
      <c r="I504" s="15"/>
      <c r="J504" s="15"/>
      <c r="K504" s="15"/>
      <c r="L504" s="15"/>
      <c r="M504" s="15"/>
      <c r="N504" s="15"/>
      <c r="U504" s="420"/>
    </row>
    <row r="505" spans="4:21" ht="15.75" customHeight="1">
      <c r="D505" s="15"/>
      <c r="E505" s="15"/>
      <c r="H505" s="15"/>
      <c r="I505" s="15"/>
      <c r="J505" s="15"/>
      <c r="K505" s="15"/>
      <c r="L505" s="15"/>
      <c r="M505" s="15"/>
      <c r="N505" s="15"/>
      <c r="U505" s="420"/>
    </row>
    <row r="506" spans="4:21" ht="15.75" customHeight="1">
      <c r="D506" s="15"/>
      <c r="E506" s="15"/>
      <c r="H506" s="15"/>
      <c r="I506" s="15"/>
      <c r="J506" s="15"/>
      <c r="K506" s="15"/>
      <c r="L506" s="15"/>
      <c r="M506" s="15"/>
      <c r="N506" s="15"/>
      <c r="U506" s="420"/>
    </row>
    <row r="507" spans="4:21" ht="15.75" customHeight="1">
      <c r="D507" s="15"/>
      <c r="E507" s="15"/>
      <c r="H507" s="15"/>
      <c r="I507" s="15"/>
      <c r="J507" s="15"/>
      <c r="K507" s="15"/>
      <c r="L507" s="15"/>
      <c r="M507" s="15"/>
      <c r="N507" s="15"/>
      <c r="U507" s="420"/>
    </row>
    <row r="508" spans="4:21" ht="15.75" customHeight="1">
      <c r="D508" s="15"/>
      <c r="E508" s="15"/>
      <c r="H508" s="15"/>
      <c r="I508" s="15"/>
      <c r="J508" s="15"/>
      <c r="K508" s="15"/>
      <c r="L508" s="15"/>
      <c r="M508" s="15"/>
      <c r="N508" s="15"/>
      <c r="U508" s="420"/>
    </row>
    <row r="509" spans="4:21" ht="15.75" customHeight="1">
      <c r="D509" s="15"/>
      <c r="E509" s="15"/>
      <c r="H509" s="15"/>
      <c r="I509" s="15"/>
      <c r="J509" s="15"/>
      <c r="K509" s="15"/>
      <c r="L509" s="15"/>
      <c r="M509" s="15"/>
      <c r="N509" s="15"/>
      <c r="U509" s="420"/>
    </row>
    <row r="510" spans="4:21" ht="15.75" customHeight="1">
      <c r="D510" s="15"/>
      <c r="E510" s="15"/>
      <c r="H510" s="15"/>
      <c r="I510" s="15"/>
      <c r="J510" s="15"/>
      <c r="K510" s="15"/>
      <c r="L510" s="15"/>
      <c r="M510" s="15"/>
      <c r="N510" s="15"/>
      <c r="U510" s="420"/>
    </row>
    <row r="511" spans="4:21" ht="15.75" customHeight="1">
      <c r="D511" s="15"/>
      <c r="E511" s="15"/>
      <c r="H511" s="15"/>
      <c r="I511" s="15"/>
      <c r="J511" s="15"/>
      <c r="K511" s="15"/>
      <c r="L511" s="15"/>
      <c r="M511" s="15"/>
      <c r="N511" s="15"/>
      <c r="U511" s="420"/>
    </row>
    <row r="512" spans="4:21" ht="15.75" customHeight="1">
      <c r="D512" s="15"/>
      <c r="E512" s="15"/>
      <c r="H512" s="15"/>
      <c r="I512" s="15"/>
      <c r="J512" s="15"/>
      <c r="K512" s="15"/>
      <c r="L512" s="15"/>
      <c r="M512" s="15"/>
      <c r="N512" s="15"/>
      <c r="U512" s="420"/>
    </row>
    <row r="513" spans="4:21" ht="15.75" customHeight="1">
      <c r="D513" s="15"/>
      <c r="E513" s="15"/>
      <c r="H513" s="15"/>
      <c r="I513" s="15"/>
      <c r="J513" s="15"/>
      <c r="K513" s="15"/>
      <c r="L513" s="15"/>
      <c r="M513" s="15"/>
      <c r="N513" s="15"/>
      <c r="U513" s="420"/>
    </row>
    <row r="514" spans="4:21" ht="15.75" customHeight="1">
      <c r="D514" s="15"/>
      <c r="E514" s="15"/>
      <c r="H514" s="15"/>
      <c r="I514" s="15"/>
      <c r="J514" s="15"/>
      <c r="K514" s="15"/>
      <c r="L514" s="15"/>
      <c r="M514" s="15"/>
      <c r="N514" s="15"/>
      <c r="U514" s="420"/>
    </row>
    <row r="515" spans="4:21" ht="15.75" customHeight="1">
      <c r="D515" s="15"/>
      <c r="E515" s="15"/>
      <c r="H515" s="15"/>
      <c r="I515" s="15"/>
      <c r="J515" s="15"/>
      <c r="K515" s="15"/>
      <c r="L515" s="15"/>
      <c r="M515" s="15"/>
      <c r="N515" s="15"/>
      <c r="U515" s="420"/>
    </row>
    <row r="516" spans="4:21" ht="15.75" customHeight="1">
      <c r="D516" s="15"/>
      <c r="E516" s="15"/>
      <c r="H516" s="15"/>
      <c r="I516" s="15"/>
      <c r="J516" s="15"/>
      <c r="K516" s="15"/>
      <c r="L516" s="15"/>
      <c r="M516" s="15"/>
      <c r="N516" s="15"/>
      <c r="U516" s="420"/>
    </row>
    <row r="517" spans="4:21" ht="15.75" customHeight="1">
      <c r="D517" s="15"/>
      <c r="E517" s="15"/>
      <c r="H517" s="15"/>
      <c r="I517" s="15"/>
      <c r="J517" s="15"/>
      <c r="K517" s="15"/>
      <c r="L517" s="15"/>
      <c r="M517" s="15"/>
      <c r="N517" s="15"/>
      <c r="U517" s="420"/>
    </row>
    <row r="518" spans="4:21" ht="15.75" customHeight="1">
      <c r="D518" s="15"/>
      <c r="E518" s="15"/>
      <c r="H518" s="15"/>
      <c r="I518" s="15"/>
      <c r="J518" s="15"/>
      <c r="K518" s="15"/>
      <c r="L518" s="15"/>
      <c r="M518" s="15"/>
      <c r="N518" s="15"/>
      <c r="U518" s="420"/>
    </row>
    <row r="519" spans="4:21" ht="15.75" customHeight="1">
      <c r="D519" s="15"/>
      <c r="E519" s="15"/>
      <c r="H519" s="15"/>
      <c r="I519" s="15"/>
      <c r="J519" s="15"/>
      <c r="K519" s="15"/>
      <c r="L519" s="15"/>
      <c r="M519" s="15"/>
      <c r="N519" s="15"/>
      <c r="U519" s="420"/>
    </row>
    <row r="520" spans="4:21" ht="15.75" customHeight="1">
      <c r="D520" s="15"/>
      <c r="E520" s="15"/>
      <c r="H520" s="15"/>
      <c r="I520" s="15"/>
      <c r="J520" s="15"/>
      <c r="K520" s="15"/>
      <c r="L520" s="15"/>
      <c r="M520" s="15"/>
      <c r="N520" s="15"/>
      <c r="U520" s="420"/>
    </row>
    <row r="521" spans="4:21" ht="15.75" customHeight="1">
      <c r="D521" s="15"/>
      <c r="E521" s="15"/>
      <c r="H521" s="15"/>
      <c r="I521" s="15"/>
      <c r="J521" s="15"/>
      <c r="K521" s="15"/>
      <c r="L521" s="15"/>
      <c r="M521" s="15"/>
      <c r="N521" s="15"/>
      <c r="U521" s="420"/>
    </row>
    <row r="522" spans="4:21" ht="15.75" customHeight="1">
      <c r="D522" s="15"/>
      <c r="E522" s="15"/>
      <c r="H522" s="15"/>
      <c r="I522" s="15"/>
      <c r="J522" s="15"/>
      <c r="K522" s="15"/>
      <c r="L522" s="15"/>
      <c r="M522" s="15"/>
      <c r="N522" s="15"/>
      <c r="U522" s="420"/>
    </row>
    <row r="523" spans="4:21" ht="15.75" customHeight="1">
      <c r="D523" s="15"/>
      <c r="E523" s="15"/>
      <c r="H523" s="15"/>
      <c r="I523" s="15"/>
      <c r="J523" s="15"/>
      <c r="K523" s="15"/>
      <c r="L523" s="15"/>
      <c r="M523" s="15"/>
      <c r="N523" s="15"/>
      <c r="U523" s="420"/>
    </row>
    <row r="524" spans="4:21" ht="15.75" customHeight="1">
      <c r="D524" s="15"/>
      <c r="E524" s="15"/>
      <c r="H524" s="15"/>
      <c r="I524" s="15"/>
      <c r="J524" s="15"/>
      <c r="K524" s="15"/>
      <c r="L524" s="15"/>
      <c r="M524" s="15"/>
      <c r="N524" s="15"/>
      <c r="U524" s="420"/>
    </row>
    <row r="525" spans="4:21" ht="15.75" customHeight="1">
      <c r="D525" s="15"/>
      <c r="E525" s="15"/>
      <c r="H525" s="15"/>
      <c r="I525" s="15"/>
      <c r="J525" s="15"/>
      <c r="K525" s="15"/>
      <c r="L525" s="15"/>
      <c r="M525" s="15"/>
      <c r="N525" s="15"/>
      <c r="U525" s="420"/>
    </row>
    <row r="526" spans="4:21" ht="15.75" customHeight="1">
      <c r="D526" s="15"/>
      <c r="E526" s="15"/>
      <c r="H526" s="15"/>
      <c r="I526" s="15"/>
      <c r="J526" s="15"/>
      <c r="K526" s="15"/>
      <c r="L526" s="15"/>
      <c r="M526" s="15"/>
      <c r="N526" s="15"/>
      <c r="U526" s="420"/>
    </row>
    <row r="527" spans="4:21" ht="15.75" customHeight="1">
      <c r="D527" s="15"/>
      <c r="E527" s="15"/>
      <c r="H527" s="15"/>
      <c r="I527" s="15"/>
      <c r="J527" s="15"/>
      <c r="K527" s="15"/>
      <c r="L527" s="15"/>
      <c r="M527" s="15"/>
      <c r="N527" s="15"/>
      <c r="U527" s="420"/>
    </row>
    <row r="528" spans="4:21" ht="15.75" customHeight="1">
      <c r="D528" s="15"/>
      <c r="E528" s="15"/>
      <c r="H528" s="15"/>
      <c r="I528" s="15"/>
      <c r="J528" s="15"/>
      <c r="K528" s="15"/>
      <c r="L528" s="15"/>
      <c r="M528" s="15"/>
      <c r="N528" s="15"/>
      <c r="U528" s="420"/>
    </row>
    <row r="529" spans="4:21" ht="15.75" customHeight="1">
      <c r="D529" s="15"/>
      <c r="E529" s="15"/>
      <c r="H529" s="15"/>
      <c r="I529" s="15"/>
      <c r="J529" s="15"/>
      <c r="K529" s="15"/>
      <c r="L529" s="15"/>
      <c r="M529" s="15"/>
      <c r="N529" s="15"/>
      <c r="U529" s="420"/>
    </row>
    <row r="530" spans="4:21" ht="15.75" customHeight="1">
      <c r="D530" s="15"/>
      <c r="E530" s="15"/>
      <c r="H530" s="15"/>
      <c r="I530" s="15"/>
      <c r="J530" s="15"/>
      <c r="K530" s="15"/>
      <c r="L530" s="15"/>
      <c r="M530" s="15"/>
      <c r="N530" s="15"/>
      <c r="U530" s="420"/>
    </row>
    <row r="531" spans="4:21" ht="15.75" customHeight="1">
      <c r="D531" s="15"/>
      <c r="E531" s="15"/>
      <c r="H531" s="15"/>
      <c r="I531" s="15"/>
      <c r="J531" s="15"/>
      <c r="K531" s="15"/>
      <c r="L531" s="15"/>
      <c r="M531" s="15"/>
      <c r="N531" s="15"/>
      <c r="U531" s="420"/>
    </row>
    <row r="532" spans="4:21" ht="15.75" customHeight="1">
      <c r="D532" s="15"/>
      <c r="E532" s="15"/>
      <c r="H532" s="15"/>
      <c r="I532" s="15"/>
      <c r="J532" s="15"/>
      <c r="K532" s="15"/>
      <c r="L532" s="15"/>
      <c r="M532" s="15"/>
      <c r="N532" s="15"/>
      <c r="U532" s="420"/>
    </row>
    <row r="533" spans="4:21" ht="15.75" customHeight="1">
      <c r="D533" s="15"/>
      <c r="E533" s="15"/>
      <c r="H533" s="15"/>
      <c r="I533" s="15"/>
      <c r="J533" s="15"/>
      <c r="K533" s="15"/>
      <c r="L533" s="15"/>
      <c r="M533" s="15"/>
      <c r="N533" s="15"/>
      <c r="U533" s="420"/>
    </row>
    <row r="534" spans="4:21" ht="15.75" customHeight="1">
      <c r="D534" s="15"/>
      <c r="E534" s="15"/>
      <c r="H534" s="15"/>
      <c r="I534" s="15"/>
      <c r="J534" s="15"/>
      <c r="K534" s="15"/>
      <c r="L534" s="15"/>
      <c r="M534" s="15"/>
      <c r="N534" s="15"/>
      <c r="U534" s="420"/>
    </row>
    <row r="535" spans="4:21" ht="15.75" customHeight="1">
      <c r="D535" s="15"/>
      <c r="E535" s="15"/>
      <c r="H535" s="15"/>
      <c r="I535" s="15"/>
      <c r="J535" s="15"/>
      <c r="K535" s="15"/>
      <c r="L535" s="15"/>
      <c r="M535" s="15"/>
      <c r="N535" s="15"/>
      <c r="U535" s="420"/>
    </row>
    <row r="536" spans="4:21" ht="15.75" customHeight="1">
      <c r="D536" s="15"/>
      <c r="E536" s="15"/>
      <c r="H536" s="15"/>
      <c r="I536" s="15"/>
      <c r="J536" s="15"/>
      <c r="K536" s="15"/>
      <c r="L536" s="15"/>
      <c r="M536" s="15"/>
      <c r="N536" s="15"/>
      <c r="U536" s="420"/>
    </row>
    <row r="537" spans="4:21" ht="15.75" customHeight="1">
      <c r="D537" s="15"/>
      <c r="E537" s="15"/>
      <c r="H537" s="15"/>
      <c r="I537" s="15"/>
      <c r="J537" s="15"/>
      <c r="K537" s="15"/>
      <c r="L537" s="15"/>
      <c r="M537" s="15"/>
      <c r="N537" s="15"/>
      <c r="U537" s="420"/>
    </row>
    <row r="538" spans="4:21" ht="15.75" customHeight="1">
      <c r="D538" s="15"/>
      <c r="E538" s="15"/>
      <c r="H538" s="15"/>
      <c r="I538" s="15"/>
      <c r="J538" s="15"/>
      <c r="K538" s="15"/>
      <c r="L538" s="15"/>
      <c r="M538" s="15"/>
      <c r="N538" s="15"/>
      <c r="U538" s="420"/>
    </row>
    <row r="539" spans="4:21" ht="15.75" customHeight="1">
      <c r="D539" s="15"/>
      <c r="E539" s="15"/>
      <c r="H539" s="15"/>
      <c r="I539" s="15"/>
      <c r="J539" s="15"/>
      <c r="K539" s="15"/>
      <c r="L539" s="15"/>
      <c r="M539" s="15"/>
      <c r="N539" s="15"/>
      <c r="U539" s="420"/>
    </row>
    <row r="540" spans="4:21" ht="15.75" customHeight="1">
      <c r="D540" s="15"/>
      <c r="E540" s="15"/>
      <c r="H540" s="15"/>
      <c r="I540" s="15"/>
      <c r="J540" s="15"/>
      <c r="K540" s="15"/>
      <c r="L540" s="15"/>
      <c r="M540" s="15"/>
      <c r="N540" s="15"/>
      <c r="U540" s="420"/>
    </row>
    <row r="541" spans="4:21" ht="15.75" customHeight="1">
      <c r="D541" s="15"/>
      <c r="E541" s="15"/>
      <c r="H541" s="15"/>
      <c r="I541" s="15"/>
      <c r="J541" s="15"/>
      <c r="K541" s="15"/>
      <c r="L541" s="15"/>
      <c r="M541" s="15"/>
      <c r="N541" s="15"/>
      <c r="U541" s="420"/>
    </row>
    <row r="542" spans="4:21" ht="15.75" customHeight="1">
      <c r="D542" s="15"/>
      <c r="E542" s="15"/>
      <c r="H542" s="15"/>
      <c r="I542" s="15"/>
      <c r="J542" s="15"/>
      <c r="K542" s="15"/>
      <c r="L542" s="15"/>
      <c r="M542" s="15"/>
      <c r="N542" s="15"/>
      <c r="U542" s="420"/>
    </row>
    <row r="543" spans="4:21" ht="15.75" customHeight="1">
      <c r="D543" s="15"/>
      <c r="E543" s="15"/>
      <c r="H543" s="15"/>
      <c r="I543" s="15"/>
      <c r="J543" s="15"/>
      <c r="K543" s="15"/>
      <c r="L543" s="15"/>
      <c r="M543" s="15"/>
      <c r="N543" s="15"/>
      <c r="U543" s="420"/>
    </row>
    <row r="544" spans="4:21" ht="15.75" customHeight="1">
      <c r="D544" s="15"/>
      <c r="E544" s="15"/>
      <c r="H544" s="15"/>
      <c r="I544" s="15"/>
      <c r="J544" s="15"/>
      <c r="K544" s="15"/>
      <c r="L544" s="15"/>
      <c r="M544" s="15"/>
      <c r="N544" s="15"/>
      <c r="U544" s="420"/>
    </row>
    <row r="545" spans="4:21" ht="15.75" customHeight="1">
      <c r="D545" s="15"/>
      <c r="E545" s="15"/>
      <c r="H545" s="15"/>
      <c r="I545" s="15"/>
      <c r="J545" s="15"/>
      <c r="K545" s="15"/>
      <c r="L545" s="15"/>
      <c r="M545" s="15"/>
      <c r="N545" s="15"/>
      <c r="U545" s="420"/>
    </row>
    <row r="546" spans="4:21" ht="15.75" customHeight="1">
      <c r="D546" s="15"/>
      <c r="E546" s="15"/>
      <c r="H546" s="15"/>
      <c r="I546" s="15"/>
      <c r="J546" s="15"/>
      <c r="K546" s="15"/>
      <c r="L546" s="15"/>
      <c r="M546" s="15"/>
      <c r="N546" s="15"/>
      <c r="U546" s="420"/>
    </row>
    <row r="547" spans="4:21" ht="15.75" customHeight="1">
      <c r="D547" s="15"/>
      <c r="E547" s="15"/>
      <c r="H547" s="15"/>
      <c r="I547" s="15"/>
      <c r="J547" s="15"/>
      <c r="K547" s="15"/>
      <c r="L547" s="15"/>
      <c r="M547" s="15"/>
      <c r="N547" s="15"/>
      <c r="U547" s="420"/>
    </row>
    <row r="548" spans="4:21" ht="15.75" customHeight="1">
      <c r="D548" s="15"/>
      <c r="E548" s="15"/>
      <c r="H548" s="15"/>
      <c r="I548" s="15"/>
      <c r="J548" s="15"/>
      <c r="K548" s="15"/>
      <c r="L548" s="15"/>
      <c r="M548" s="15"/>
      <c r="N548" s="15"/>
      <c r="U548" s="420"/>
    </row>
    <row r="549" spans="4:21" ht="15.75" customHeight="1">
      <c r="D549" s="15"/>
      <c r="E549" s="15"/>
      <c r="H549" s="15"/>
      <c r="I549" s="15"/>
      <c r="J549" s="15"/>
      <c r="K549" s="15"/>
      <c r="L549" s="15"/>
      <c r="M549" s="15"/>
      <c r="N549" s="15"/>
      <c r="U549" s="420"/>
    </row>
    <row r="550" spans="4:21" ht="15.75" customHeight="1">
      <c r="D550" s="15"/>
      <c r="E550" s="15"/>
      <c r="H550" s="15"/>
      <c r="I550" s="15"/>
      <c r="J550" s="15"/>
      <c r="K550" s="15"/>
      <c r="L550" s="15"/>
      <c r="M550" s="15"/>
      <c r="N550" s="15"/>
      <c r="U550" s="420"/>
    </row>
    <row r="551" spans="4:21" ht="15.75" customHeight="1">
      <c r="D551" s="15"/>
      <c r="E551" s="15"/>
      <c r="H551" s="15"/>
      <c r="I551" s="15"/>
      <c r="J551" s="15"/>
      <c r="K551" s="15"/>
      <c r="L551" s="15"/>
      <c r="M551" s="15"/>
      <c r="N551" s="15"/>
      <c r="U551" s="420"/>
    </row>
    <row r="552" spans="4:21" ht="15.75" customHeight="1">
      <c r="D552" s="15"/>
      <c r="E552" s="15"/>
      <c r="H552" s="15"/>
      <c r="I552" s="15"/>
      <c r="J552" s="15"/>
      <c r="K552" s="15"/>
      <c r="L552" s="15"/>
      <c r="M552" s="15"/>
      <c r="N552" s="15"/>
      <c r="U552" s="420"/>
    </row>
    <row r="553" spans="4:21" ht="15.75" customHeight="1">
      <c r="D553" s="15"/>
      <c r="E553" s="15"/>
      <c r="H553" s="15"/>
      <c r="I553" s="15"/>
      <c r="J553" s="15"/>
      <c r="K553" s="15"/>
      <c r="L553" s="15"/>
      <c r="M553" s="15"/>
      <c r="N553" s="15"/>
      <c r="U553" s="420"/>
    </row>
    <row r="554" spans="4:21" ht="15.75" customHeight="1">
      <c r="D554" s="15"/>
      <c r="E554" s="15"/>
      <c r="H554" s="15"/>
      <c r="I554" s="15"/>
      <c r="J554" s="15"/>
      <c r="K554" s="15"/>
      <c r="L554" s="15"/>
      <c r="M554" s="15"/>
      <c r="N554" s="15"/>
      <c r="U554" s="420"/>
    </row>
    <row r="555" spans="4:21" ht="15.75" customHeight="1">
      <c r="D555" s="15"/>
      <c r="E555" s="15"/>
      <c r="H555" s="15"/>
      <c r="I555" s="15"/>
      <c r="J555" s="15"/>
      <c r="K555" s="15"/>
      <c r="L555" s="15"/>
      <c r="M555" s="15"/>
      <c r="N555" s="15"/>
      <c r="U555" s="420"/>
    </row>
    <row r="556" spans="4:21" ht="15.75" customHeight="1">
      <c r="D556" s="15"/>
      <c r="E556" s="15"/>
      <c r="H556" s="15"/>
      <c r="I556" s="15"/>
      <c r="J556" s="15"/>
      <c r="K556" s="15"/>
      <c r="L556" s="15"/>
      <c r="M556" s="15"/>
      <c r="N556" s="15"/>
      <c r="U556" s="420"/>
    </row>
    <row r="557" spans="4:21" ht="15.75" customHeight="1">
      <c r="D557" s="15"/>
      <c r="E557" s="15"/>
      <c r="H557" s="15"/>
      <c r="I557" s="15"/>
      <c r="J557" s="15"/>
      <c r="K557" s="15"/>
      <c r="L557" s="15"/>
      <c r="M557" s="15"/>
      <c r="N557" s="15"/>
      <c r="U557" s="420"/>
    </row>
    <row r="558" spans="4:21" ht="15.75" customHeight="1">
      <c r="D558" s="15"/>
      <c r="E558" s="15"/>
      <c r="H558" s="15"/>
      <c r="I558" s="15"/>
      <c r="J558" s="15"/>
      <c r="K558" s="15"/>
      <c r="L558" s="15"/>
      <c r="M558" s="15"/>
      <c r="N558" s="15"/>
      <c r="U558" s="420"/>
    </row>
    <row r="559" spans="4:21" ht="15.75" customHeight="1">
      <c r="D559" s="15"/>
      <c r="E559" s="15"/>
      <c r="H559" s="15"/>
      <c r="I559" s="15"/>
      <c r="J559" s="15"/>
      <c r="K559" s="15"/>
      <c r="L559" s="15"/>
      <c r="M559" s="15"/>
      <c r="N559" s="15"/>
      <c r="U559" s="420"/>
    </row>
    <row r="560" spans="4:21" ht="15.75" customHeight="1">
      <c r="D560" s="15"/>
      <c r="E560" s="15"/>
      <c r="H560" s="15"/>
      <c r="I560" s="15"/>
      <c r="J560" s="15"/>
      <c r="K560" s="15"/>
      <c r="L560" s="15"/>
      <c r="M560" s="15"/>
      <c r="N560" s="15"/>
      <c r="U560" s="420"/>
    </row>
    <row r="561" spans="4:21" ht="15.75" customHeight="1">
      <c r="D561" s="15"/>
      <c r="E561" s="15"/>
      <c r="H561" s="15"/>
      <c r="I561" s="15"/>
      <c r="J561" s="15"/>
      <c r="K561" s="15"/>
      <c r="L561" s="15"/>
      <c r="M561" s="15"/>
      <c r="N561" s="15"/>
      <c r="U561" s="420"/>
    </row>
    <row r="562" spans="4:21" ht="15.75" customHeight="1">
      <c r="D562" s="15"/>
      <c r="E562" s="15"/>
      <c r="H562" s="15"/>
      <c r="I562" s="15"/>
      <c r="J562" s="15"/>
      <c r="K562" s="15"/>
      <c r="L562" s="15"/>
      <c r="M562" s="15"/>
      <c r="N562" s="15"/>
      <c r="U562" s="420"/>
    </row>
    <row r="563" spans="4:21" ht="15.75" customHeight="1">
      <c r="D563" s="15"/>
      <c r="E563" s="15"/>
      <c r="H563" s="15"/>
      <c r="I563" s="15"/>
      <c r="J563" s="15"/>
      <c r="K563" s="15"/>
      <c r="L563" s="15"/>
      <c r="M563" s="15"/>
      <c r="N563" s="15"/>
      <c r="U563" s="420"/>
    </row>
    <row r="564" spans="4:21" ht="15.75" customHeight="1">
      <c r="D564" s="15"/>
      <c r="E564" s="15"/>
      <c r="H564" s="15"/>
      <c r="I564" s="15"/>
      <c r="J564" s="15"/>
      <c r="K564" s="15"/>
      <c r="L564" s="15"/>
      <c r="M564" s="15"/>
      <c r="N564" s="15"/>
      <c r="U564" s="420"/>
    </row>
    <row r="565" spans="4:21" ht="15.75" customHeight="1">
      <c r="D565" s="15"/>
      <c r="E565" s="15"/>
      <c r="H565" s="15"/>
      <c r="I565" s="15"/>
      <c r="J565" s="15"/>
      <c r="K565" s="15"/>
      <c r="L565" s="15"/>
      <c r="M565" s="15"/>
      <c r="N565" s="15"/>
      <c r="U565" s="420"/>
    </row>
    <row r="566" spans="4:21" ht="15.75" customHeight="1">
      <c r="D566" s="15"/>
      <c r="E566" s="15"/>
      <c r="H566" s="15"/>
      <c r="I566" s="15"/>
      <c r="J566" s="15"/>
      <c r="K566" s="15"/>
      <c r="L566" s="15"/>
      <c r="M566" s="15"/>
      <c r="N566" s="15"/>
      <c r="U566" s="420"/>
    </row>
    <row r="567" spans="4:21" ht="15.75" customHeight="1">
      <c r="D567" s="15"/>
      <c r="E567" s="15"/>
      <c r="H567" s="15"/>
      <c r="I567" s="15"/>
      <c r="J567" s="15"/>
      <c r="K567" s="15"/>
      <c r="L567" s="15"/>
      <c r="M567" s="15"/>
      <c r="N567" s="15"/>
      <c r="U567" s="420"/>
    </row>
    <row r="568" spans="4:21" ht="15.75" customHeight="1">
      <c r="D568" s="15"/>
      <c r="E568" s="15"/>
      <c r="H568" s="15"/>
      <c r="I568" s="15"/>
      <c r="J568" s="15"/>
      <c r="K568" s="15"/>
      <c r="L568" s="15"/>
      <c r="M568" s="15"/>
      <c r="N568" s="15"/>
      <c r="U568" s="420"/>
    </row>
    <row r="569" spans="4:21" ht="15.75" customHeight="1">
      <c r="D569" s="15"/>
      <c r="E569" s="15"/>
      <c r="H569" s="15"/>
      <c r="I569" s="15"/>
      <c r="J569" s="15"/>
      <c r="K569" s="15"/>
      <c r="L569" s="15"/>
      <c r="M569" s="15"/>
      <c r="N569" s="15"/>
      <c r="U569" s="420"/>
    </row>
    <row r="570" spans="4:21" ht="15.75" customHeight="1">
      <c r="D570" s="15"/>
      <c r="E570" s="15"/>
      <c r="H570" s="15"/>
      <c r="I570" s="15"/>
      <c r="J570" s="15"/>
      <c r="K570" s="15"/>
      <c r="L570" s="15"/>
      <c r="M570" s="15"/>
      <c r="N570" s="15"/>
      <c r="U570" s="420"/>
    </row>
    <row r="571" spans="4:21" ht="15.75" customHeight="1">
      <c r="D571" s="15"/>
      <c r="E571" s="15"/>
      <c r="H571" s="15"/>
      <c r="I571" s="15"/>
      <c r="J571" s="15"/>
      <c r="K571" s="15"/>
      <c r="L571" s="15"/>
      <c r="M571" s="15"/>
      <c r="N571" s="15"/>
      <c r="U571" s="420"/>
    </row>
    <row r="572" spans="4:21" ht="15.75" customHeight="1">
      <c r="D572" s="15"/>
      <c r="E572" s="15"/>
      <c r="H572" s="15"/>
      <c r="I572" s="15"/>
      <c r="J572" s="15"/>
      <c r="K572" s="15"/>
      <c r="L572" s="15"/>
      <c r="M572" s="15"/>
      <c r="N572" s="15"/>
      <c r="U572" s="420"/>
    </row>
    <row r="573" spans="4:21" ht="15.75" customHeight="1">
      <c r="D573" s="15"/>
      <c r="E573" s="15"/>
      <c r="H573" s="15"/>
      <c r="I573" s="15"/>
      <c r="J573" s="15"/>
      <c r="K573" s="15"/>
      <c r="L573" s="15"/>
      <c r="M573" s="15"/>
      <c r="N573" s="15"/>
      <c r="U573" s="420"/>
    </row>
    <row r="574" spans="4:21" ht="15.75" customHeight="1">
      <c r="D574" s="15"/>
      <c r="E574" s="15"/>
      <c r="H574" s="15"/>
      <c r="I574" s="15"/>
      <c r="J574" s="15"/>
      <c r="K574" s="15"/>
      <c r="L574" s="15"/>
      <c r="M574" s="15"/>
      <c r="N574" s="15"/>
      <c r="U574" s="420"/>
    </row>
    <row r="575" spans="4:21" ht="15.75" customHeight="1">
      <c r="D575" s="15"/>
      <c r="E575" s="15"/>
      <c r="H575" s="15"/>
      <c r="I575" s="15"/>
      <c r="J575" s="15"/>
      <c r="K575" s="15"/>
      <c r="L575" s="15"/>
      <c r="M575" s="15"/>
      <c r="N575" s="15"/>
      <c r="U575" s="420"/>
    </row>
    <row r="576" spans="4:21" ht="15.75" customHeight="1">
      <c r="D576" s="15"/>
      <c r="E576" s="15"/>
      <c r="H576" s="15"/>
      <c r="I576" s="15"/>
      <c r="J576" s="15"/>
      <c r="K576" s="15"/>
      <c r="L576" s="15"/>
      <c r="M576" s="15"/>
      <c r="N576" s="15"/>
      <c r="U576" s="420"/>
    </row>
    <row r="577" spans="4:21" ht="15.75" customHeight="1">
      <c r="D577" s="15"/>
      <c r="E577" s="15"/>
      <c r="H577" s="15"/>
      <c r="I577" s="15"/>
      <c r="J577" s="15"/>
      <c r="K577" s="15"/>
      <c r="L577" s="15"/>
      <c r="M577" s="15"/>
      <c r="N577" s="15"/>
      <c r="U577" s="420"/>
    </row>
    <row r="578" spans="4:21" ht="15.75" customHeight="1">
      <c r="D578" s="15"/>
      <c r="E578" s="15"/>
      <c r="H578" s="15"/>
      <c r="I578" s="15"/>
      <c r="J578" s="15"/>
      <c r="K578" s="15"/>
      <c r="L578" s="15"/>
      <c r="M578" s="15"/>
      <c r="N578" s="15"/>
      <c r="U578" s="420"/>
    </row>
    <row r="579" spans="4:21" ht="15.75" customHeight="1">
      <c r="D579" s="15"/>
      <c r="E579" s="15"/>
      <c r="H579" s="15"/>
      <c r="I579" s="15"/>
      <c r="J579" s="15"/>
      <c r="K579" s="15"/>
      <c r="L579" s="15"/>
      <c r="M579" s="15"/>
      <c r="N579" s="15"/>
      <c r="U579" s="420"/>
    </row>
    <row r="580" spans="4:21" ht="15.75" customHeight="1">
      <c r="D580" s="15"/>
      <c r="E580" s="15"/>
      <c r="H580" s="15"/>
      <c r="I580" s="15"/>
      <c r="J580" s="15"/>
      <c r="K580" s="15"/>
      <c r="L580" s="15"/>
      <c r="M580" s="15"/>
      <c r="N580" s="15"/>
      <c r="U580" s="420"/>
    </row>
    <row r="581" spans="4:21" ht="15.75" customHeight="1">
      <c r="D581" s="15"/>
      <c r="E581" s="15"/>
      <c r="H581" s="15"/>
      <c r="I581" s="15"/>
      <c r="J581" s="15"/>
      <c r="K581" s="15"/>
      <c r="L581" s="15"/>
      <c r="M581" s="15"/>
      <c r="N581" s="15"/>
      <c r="U581" s="420"/>
    </row>
    <row r="582" spans="4:21" ht="15.75" customHeight="1">
      <c r="D582" s="15"/>
      <c r="E582" s="15"/>
      <c r="H582" s="15"/>
      <c r="I582" s="15"/>
      <c r="J582" s="15"/>
      <c r="K582" s="15"/>
      <c r="L582" s="15"/>
      <c r="M582" s="15"/>
      <c r="N582" s="15"/>
      <c r="U582" s="420"/>
    </row>
    <row r="583" spans="4:21" ht="15.75" customHeight="1">
      <c r="D583" s="15"/>
      <c r="E583" s="15"/>
      <c r="H583" s="15"/>
      <c r="I583" s="15"/>
      <c r="J583" s="15"/>
      <c r="K583" s="15"/>
      <c r="L583" s="15"/>
      <c r="M583" s="15"/>
      <c r="N583" s="15"/>
      <c r="U583" s="420"/>
    </row>
    <row r="584" spans="4:21" ht="15.75" customHeight="1">
      <c r="D584" s="15"/>
      <c r="E584" s="15"/>
      <c r="H584" s="15"/>
      <c r="I584" s="15"/>
      <c r="J584" s="15"/>
      <c r="K584" s="15"/>
      <c r="L584" s="15"/>
      <c r="M584" s="15"/>
      <c r="N584" s="15"/>
      <c r="U584" s="420"/>
    </row>
    <row r="585" spans="4:21" ht="15.75" customHeight="1">
      <c r="D585" s="15"/>
      <c r="E585" s="15"/>
      <c r="H585" s="15"/>
      <c r="I585" s="15"/>
      <c r="J585" s="15"/>
      <c r="K585" s="15"/>
      <c r="L585" s="15"/>
      <c r="M585" s="15"/>
      <c r="N585" s="15"/>
      <c r="U585" s="420"/>
    </row>
    <row r="586" spans="4:21" ht="15.75" customHeight="1">
      <c r="D586" s="15"/>
      <c r="E586" s="15"/>
      <c r="H586" s="15"/>
      <c r="I586" s="15"/>
      <c r="J586" s="15"/>
      <c r="K586" s="15"/>
      <c r="L586" s="15"/>
      <c r="M586" s="15"/>
      <c r="N586" s="15"/>
      <c r="U586" s="420"/>
    </row>
    <row r="587" spans="4:21" ht="15.75" customHeight="1">
      <c r="D587" s="15"/>
      <c r="E587" s="15"/>
      <c r="H587" s="15"/>
      <c r="I587" s="15"/>
      <c r="J587" s="15"/>
      <c r="K587" s="15"/>
      <c r="L587" s="15"/>
      <c r="M587" s="15"/>
      <c r="N587" s="15"/>
      <c r="U587" s="420"/>
    </row>
    <row r="588" spans="4:21" ht="15.75" customHeight="1">
      <c r="D588" s="15"/>
      <c r="E588" s="15"/>
      <c r="H588" s="15"/>
      <c r="I588" s="15"/>
      <c r="J588" s="15"/>
      <c r="K588" s="15"/>
      <c r="L588" s="15"/>
      <c r="M588" s="15"/>
      <c r="N588" s="15"/>
      <c r="U588" s="420"/>
    </row>
    <row r="589" spans="4:21" ht="15.75" customHeight="1">
      <c r="D589" s="15"/>
      <c r="E589" s="15"/>
      <c r="H589" s="15"/>
      <c r="I589" s="15"/>
      <c r="J589" s="15"/>
      <c r="K589" s="15"/>
      <c r="L589" s="15"/>
      <c r="M589" s="15"/>
      <c r="N589" s="15"/>
      <c r="U589" s="420"/>
    </row>
    <row r="590" spans="4:21" ht="15.75" customHeight="1">
      <c r="D590" s="15"/>
      <c r="E590" s="15"/>
      <c r="H590" s="15"/>
      <c r="I590" s="15"/>
      <c r="J590" s="15"/>
      <c r="K590" s="15"/>
      <c r="L590" s="15"/>
      <c r="M590" s="15"/>
      <c r="N590" s="15"/>
      <c r="U590" s="420"/>
    </row>
    <row r="591" spans="4:21" ht="15.75" customHeight="1">
      <c r="D591" s="15"/>
      <c r="E591" s="15"/>
      <c r="H591" s="15"/>
      <c r="I591" s="15"/>
      <c r="J591" s="15"/>
      <c r="K591" s="15"/>
      <c r="L591" s="15"/>
      <c r="M591" s="15"/>
      <c r="N591" s="15"/>
      <c r="U591" s="420"/>
    </row>
    <row r="592" spans="4:21" ht="15.75" customHeight="1">
      <c r="D592" s="15"/>
      <c r="E592" s="15"/>
      <c r="H592" s="15"/>
      <c r="I592" s="15"/>
      <c r="J592" s="15"/>
      <c r="K592" s="15"/>
      <c r="L592" s="15"/>
      <c r="M592" s="15"/>
      <c r="N592" s="15"/>
      <c r="U592" s="420"/>
    </row>
    <row r="593" spans="4:21" ht="15.75" customHeight="1">
      <c r="D593" s="15"/>
      <c r="E593" s="15"/>
      <c r="H593" s="15"/>
      <c r="I593" s="15"/>
      <c r="J593" s="15"/>
      <c r="K593" s="15"/>
      <c r="L593" s="15"/>
      <c r="M593" s="15"/>
      <c r="N593" s="15"/>
      <c r="U593" s="420"/>
    </row>
    <row r="594" spans="4:21" ht="15.75" customHeight="1">
      <c r="D594" s="15"/>
      <c r="E594" s="15"/>
      <c r="H594" s="15"/>
      <c r="I594" s="15"/>
      <c r="J594" s="15"/>
      <c r="K594" s="15"/>
      <c r="L594" s="15"/>
      <c r="M594" s="15"/>
      <c r="N594" s="15"/>
      <c r="U594" s="420"/>
    </row>
    <row r="595" spans="4:21" ht="15.75" customHeight="1">
      <c r="D595" s="15"/>
      <c r="E595" s="15"/>
      <c r="H595" s="15"/>
      <c r="I595" s="15"/>
      <c r="J595" s="15"/>
      <c r="K595" s="15"/>
      <c r="L595" s="15"/>
      <c r="M595" s="15"/>
      <c r="N595" s="15"/>
      <c r="U595" s="420"/>
    </row>
    <row r="596" spans="4:21" ht="15.75" customHeight="1">
      <c r="D596" s="15"/>
      <c r="E596" s="15"/>
      <c r="H596" s="15"/>
      <c r="I596" s="15"/>
      <c r="J596" s="15"/>
      <c r="K596" s="15"/>
      <c r="L596" s="15"/>
      <c r="M596" s="15"/>
      <c r="N596" s="15"/>
      <c r="U596" s="420"/>
    </row>
    <row r="597" spans="4:21" ht="15.75" customHeight="1">
      <c r="D597" s="15"/>
      <c r="E597" s="15"/>
      <c r="H597" s="15"/>
      <c r="I597" s="15"/>
      <c r="J597" s="15"/>
      <c r="K597" s="15"/>
      <c r="L597" s="15"/>
      <c r="M597" s="15"/>
      <c r="N597" s="15"/>
      <c r="U597" s="420"/>
    </row>
    <row r="598" spans="4:21" ht="15.75" customHeight="1">
      <c r="D598" s="15"/>
      <c r="E598" s="15"/>
      <c r="H598" s="15"/>
      <c r="I598" s="15"/>
      <c r="J598" s="15"/>
      <c r="K598" s="15"/>
      <c r="L598" s="15"/>
      <c r="M598" s="15"/>
      <c r="N598" s="15"/>
      <c r="U598" s="420"/>
    </row>
    <row r="599" spans="4:21" ht="15.75" customHeight="1">
      <c r="D599" s="15"/>
      <c r="E599" s="15"/>
      <c r="H599" s="15"/>
      <c r="I599" s="15"/>
      <c r="J599" s="15"/>
      <c r="K599" s="15"/>
      <c r="L599" s="15"/>
      <c r="M599" s="15"/>
      <c r="N599" s="15"/>
      <c r="U599" s="420"/>
    </row>
    <row r="600" spans="4:21" ht="15.75" customHeight="1">
      <c r="D600" s="15"/>
      <c r="E600" s="15"/>
      <c r="H600" s="15"/>
      <c r="I600" s="15"/>
      <c r="J600" s="15"/>
      <c r="K600" s="15"/>
      <c r="L600" s="15"/>
      <c r="M600" s="15"/>
      <c r="N600" s="15"/>
      <c r="U600" s="420"/>
    </row>
    <row r="601" spans="4:21" ht="15.75" customHeight="1">
      <c r="D601" s="15"/>
      <c r="E601" s="15"/>
      <c r="H601" s="15"/>
      <c r="I601" s="15"/>
      <c r="J601" s="15"/>
      <c r="K601" s="15"/>
      <c r="L601" s="15"/>
      <c r="M601" s="15"/>
      <c r="N601" s="15"/>
      <c r="U601" s="420"/>
    </row>
    <row r="602" spans="4:21" ht="15.75" customHeight="1">
      <c r="D602" s="15"/>
      <c r="E602" s="15"/>
      <c r="H602" s="15"/>
      <c r="I602" s="15"/>
      <c r="J602" s="15"/>
      <c r="K602" s="15"/>
      <c r="L602" s="15"/>
      <c r="M602" s="15"/>
      <c r="N602" s="15"/>
      <c r="U602" s="420"/>
    </row>
    <row r="603" spans="4:21" ht="15.75" customHeight="1">
      <c r="D603" s="15"/>
      <c r="E603" s="15"/>
      <c r="H603" s="15"/>
      <c r="I603" s="15"/>
      <c r="J603" s="15"/>
      <c r="K603" s="15"/>
      <c r="L603" s="15"/>
      <c r="M603" s="15"/>
      <c r="N603" s="15"/>
      <c r="U603" s="420"/>
    </row>
    <row r="604" spans="4:21" ht="15.75" customHeight="1">
      <c r="D604" s="15"/>
      <c r="E604" s="15"/>
      <c r="H604" s="15"/>
      <c r="I604" s="15"/>
      <c r="J604" s="15"/>
      <c r="K604" s="15"/>
      <c r="L604" s="15"/>
      <c r="M604" s="15"/>
      <c r="N604" s="15"/>
      <c r="U604" s="420"/>
    </row>
    <row r="605" spans="4:21" ht="15.75" customHeight="1">
      <c r="D605" s="15"/>
      <c r="E605" s="15"/>
      <c r="H605" s="15"/>
      <c r="I605" s="15"/>
      <c r="J605" s="15"/>
      <c r="K605" s="15"/>
      <c r="L605" s="15"/>
      <c r="M605" s="15"/>
      <c r="N605" s="15"/>
      <c r="U605" s="420"/>
    </row>
    <row r="606" spans="4:21" ht="15.75" customHeight="1">
      <c r="D606" s="15"/>
      <c r="E606" s="15"/>
      <c r="H606" s="15"/>
      <c r="I606" s="15"/>
      <c r="J606" s="15"/>
      <c r="K606" s="15"/>
      <c r="L606" s="15"/>
      <c r="M606" s="15"/>
      <c r="N606" s="15"/>
      <c r="U606" s="420"/>
    </row>
    <row r="607" spans="4:21" ht="15.75" customHeight="1">
      <c r="D607" s="15"/>
      <c r="E607" s="15"/>
      <c r="H607" s="15"/>
      <c r="I607" s="15"/>
      <c r="J607" s="15"/>
      <c r="K607" s="15"/>
      <c r="L607" s="15"/>
      <c r="M607" s="15"/>
      <c r="N607" s="15"/>
      <c r="U607" s="420"/>
    </row>
    <row r="608" spans="4:21" ht="15.75" customHeight="1">
      <c r="D608" s="15"/>
      <c r="E608" s="15"/>
      <c r="H608" s="15"/>
      <c r="I608" s="15"/>
      <c r="J608" s="15"/>
      <c r="K608" s="15"/>
      <c r="L608" s="15"/>
      <c r="M608" s="15"/>
      <c r="N608" s="15"/>
      <c r="U608" s="420"/>
    </row>
    <row r="609" spans="4:21" ht="15.75" customHeight="1">
      <c r="D609" s="15"/>
      <c r="E609" s="15"/>
      <c r="H609" s="15"/>
      <c r="I609" s="15"/>
      <c r="J609" s="15"/>
      <c r="K609" s="15"/>
      <c r="L609" s="15"/>
      <c r="M609" s="15"/>
      <c r="N609" s="15"/>
      <c r="U609" s="420"/>
    </row>
    <row r="610" spans="4:21" ht="15.75" customHeight="1">
      <c r="D610" s="15"/>
      <c r="E610" s="15"/>
      <c r="H610" s="15"/>
      <c r="I610" s="15"/>
      <c r="J610" s="15"/>
      <c r="K610" s="15"/>
      <c r="L610" s="15"/>
      <c r="M610" s="15"/>
      <c r="N610" s="15"/>
      <c r="U610" s="420"/>
    </row>
    <row r="611" spans="4:21" ht="15.75" customHeight="1">
      <c r="D611" s="15"/>
      <c r="E611" s="15"/>
      <c r="H611" s="15"/>
      <c r="I611" s="15"/>
      <c r="J611" s="15"/>
      <c r="K611" s="15"/>
      <c r="L611" s="15"/>
      <c r="M611" s="15"/>
      <c r="N611" s="15"/>
      <c r="U611" s="420"/>
    </row>
    <row r="612" spans="4:21" ht="15.75" customHeight="1">
      <c r="D612" s="15"/>
      <c r="E612" s="15"/>
      <c r="H612" s="15"/>
      <c r="I612" s="15"/>
      <c r="J612" s="15"/>
      <c r="K612" s="15"/>
      <c r="L612" s="15"/>
      <c r="M612" s="15"/>
      <c r="N612" s="15"/>
      <c r="U612" s="420"/>
    </row>
    <row r="613" spans="4:21" ht="15.75" customHeight="1">
      <c r="D613" s="15"/>
      <c r="E613" s="15"/>
      <c r="H613" s="15"/>
      <c r="I613" s="15"/>
      <c r="J613" s="15"/>
      <c r="K613" s="15"/>
      <c r="L613" s="15"/>
      <c r="M613" s="15"/>
      <c r="N613" s="15"/>
      <c r="U613" s="420"/>
    </row>
    <row r="614" spans="4:21" ht="15.75" customHeight="1">
      <c r="D614" s="15"/>
      <c r="E614" s="15"/>
      <c r="H614" s="15"/>
      <c r="I614" s="15"/>
      <c r="J614" s="15"/>
      <c r="K614" s="15"/>
      <c r="L614" s="15"/>
      <c r="M614" s="15"/>
      <c r="N614" s="15"/>
      <c r="U614" s="420"/>
    </row>
    <row r="615" spans="4:21" ht="15.75" customHeight="1">
      <c r="D615" s="15"/>
      <c r="E615" s="15"/>
      <c r="H615" s="15"/>
      <c r="I615" s="15"/>
      <c r="J615" s="15"/>
      <c r="K615" s="15"/>
      <c r="L615" s="15"/>
      <c r="M615" s="15"/>
      <c r="N615" s="15"/>
      <c r="U615" s="420"/>
    </row>
    <row r="616" spans="4:21" ht="15.75" customHeight="1">
      <c r="D616" s="15"/>
      <c r="E616" s="15"/>
      <c r="H616" s="15"/>
      <c r="I616" s="15"/>
      <c r="J616" s="15"/>
      <c r="K616" s="15"/>
      <c r="L616" s="15"/>
      <c r="M616" s="15"/>
      <c r="N616" s="15"/>
      <c r="U616" s="420"/>
    </row>
    <row r="617" spans="4:21" ht="15.75" customHeight="1">
      <c r="D617" s="15"/>
      <c r="E617" s="15"/>
      <c r="H617" s="15"/>
      <c r="I617" s="15"/>
      <c r="J617" s="15"/>
      <c r="K617" s="15"/>
      <c r="L617" s="15"/>
      <c r="M617" s="15"/>
      <c r="N617" s="15"/>
      <c r="U617" s="420"/>
    </row>
    <row r="618" spans="4:21" ht="15.75" customHeight="1">
      <c r="D618" s="15"/>
      <c r="E618" s="15"/>
      <c r="H618" s="15"/>
      <c r="I618" s="15"/>
      <c r="J618" s="15"/>
      <c r="K618" s="15"/>
      <c r="L618" s="15"/>
      <c r="M618" s="15"/>
      <c r="N618" s="15"/>
      <c r="U618" s="420"/>
    </row>
    <row r="619" spans="4:21" ht="15.75" customHeight="1">
      <c r="D619" s="15"/>
      <c r="E619" s="15"/>
      <c r="H619" s="15"/>
      <c r="I619" s="15"/>
      <c r="J619" s="15"/>
      <c r="K619" s="15"/>
      <c r="L619" s="15"/>
      <c r="M619" s="15"/>
      <c r="N619" s="15"/>
      <c r="U619" s="420"/>
    </row>
    <row r="620" spans="4:21" ht="15.75" customHeight="1">
      <c r="D620" s="15"/>
      <c r="E620" s="15"/>
      <c r="H620" s="15"/>
      <c r="I620" s="15"/>
      <c r="J620" s="15"/>
      <c r="K620" s="15"/>
      <c r="L620" s="15"/>
      <c r="M620" s="15"/>
      <c r="N620" s="15"/>
      <c r="U620" s="420"/>
    </row>
    <row r="621" spans="4:21" ht="15.75" customHeight="1">
      <c r="D621" s="15"/>
      <c r="E621" s="15"/>
      <c r="H621" s="15"/>
      <c r="I621" s="15"/>
      <c r="J621" s="15"/>
      <c r="K621" s="15"/>
      <c r="L621" s="15"/>
      <c r="M621" s="15"/>
      <c r="N621" s="15"/>
      <c r="U621" s="420"/>
    </row>
    <row r="622" spans="4:21" ht="15.75" customHeight="1">
      <c r="D622" s="15"/>
      <c r="E622" s="15"/>
      <c r="H622" s="15"/>
      <c r="I622" s="15"/>
      <c r="J622" s="15"/>
      <c r="K622" s="15"/>
      <c r="L622" s="15"/>
      <c r="M622" s="15"/>
      <c r="N622" s="15"/>
      <c r="U622" s="420"/>
    </row>
    <row r="623" spans="4:21" ht="15.75" customHeight="1">
      <c r="D623" s="15"/>
      <c r="E623" s="15"/>
      <c r="H623" s="15"/>
      <c r="I623" s="15"/>
      <c r="J623" s="15"/>
      <c r="K623" s="15"/>
      <c r="L623" s="15"/>
      <c r="M623" s="15"/>
      <c r="N623" s="15"/>
      <c r="U623" s="420"/>
    </row>
    <row r="624" spans="4:21" ht="15.75" customHeight="1">
      <c r="D624" s="15"/>
      <c r="E624" s="15"/>
      <c r="H624" s="15"/>
      <c r="I624" s="15"/>
      <c r="J624" s="15"/>
      <c r="K624" s="15"/>
      <c r="L624" s="15"/>
      <c r="M624" s="15"/>
      <c r="N624" s="15"/>
      <c r="U624" s="420"/>
    </row>
    <row r="625" spans="4:21" ht="15.75" customHeight="1">
      <c r="D625" s="15"/>
      <c r="E625" s="15"/>
      <c r="H625" s="15"/>
      <c r="I625" s="15"/>
      <c r="J625" s="15"/>
      <c r="K625" s="15"/>
      <c r="L625" s="15"/>
      <c r="M625" s="15"/>
      <c r="N625" s="15"/>
      <c r="U625" s="420"/>
    </row>
    <row r="626" spans="4:21" ht="15.75" customHeight="1">
      <c r="D626" s="15"/>
      <c r="E626" s="15"/>
      <c r="H626" s="15"/>
      <c r="I626" s="15"/>
      <c r="J626" s="15"/>
      <c r="K626" s="15"/>
      <c r="L626" s="15"/>
      <c r="M626" s="15"/>
      <c r="N626" s="15"/>
      <c r="U626" s="420"/>
    </row>
    <row r="627" spans="4:21" ht="15.75" customHeight="1">
      <c r="D627" s="15"/>
      <c r="E627" s="15"/>
      <c r="H627" s="15"/>
      <c r="I627" s="15"/>
      <c r="J627" s="15"/>
      <c r="K627" s="15"/>
      <c r="L627" s="15"/>
      <c r="M627" s="15"/>
      <c r="N627" s="15"/>
      <c r="U627" s="420"/>
    </row>
    <row r="628" spans="4:21" ht="15.75" customHeight="1">
      <c r="D628" s="15"/>
      <c r="E628" s="15"/>
      <c r="H628" s="15"/>
      <c r="I628" s="15"/>
      <c r="J628" s="15"/>
      <c r="K628" s="15"/>
      <c r="L628" s="15"/>
      <c r="M628" s="15"/>
      <c r="N628" s="15"/>
      <c r="U628" s="420"/>
    </row>
    <row r="629" spans="4:21" ht="15.75" customHeight="1">
      <c r="D629" s="15"/>
      <c r="E629" s="15"/>
      <c r="H629" s="15"/>
      <c r="I629" s="15"/>
      <c r="J629" s="15"/>
      <c r="K629" s="15"/>
      <c r="L629" s="15"/>
      <c r="M629" s="15"/>
      <c r="N629" s="15"/>
      <c r="U629" s="420"/>
    </row>
    <row r="630" spans="4:21" ht="15.75" customHeight="1">
      <c r="D630" s="15"/>
      <c r="E630" s="15"/>
      <c r="H630" s="15"/>
      <c r="I630" s="15"/>
      <c r="J630" s="15"/>
      <c r="K630" s="15"/>
      <c r="L630" s="15"/>
      <c r="M630" s="15"/>
      <c r="N630" s="15"/>
      <c r="U630" s="420"/>
    </row>
    <row r="631" spans="4:21" ht="15.75" customHeight="1">
      <c r="D631" s="15"/>
      <c r="E631" s="15"/>
      <c r="H631" s="15"/>
      <c r="I631" s="15"/>
      <c r="J631" s="15"/>
      <c r="K631" s="15"/>
      <c r="L631" s="15"/>
      <c r="M631" s="15"/>
      <c r="N631" s="15"/>
      <c r="U631" s="420"/>
    </row>
    <row r="632" spans="4:21" ht="15.75" customHeight="1">
      <c r="D632" s="15"/>
      <c r="E632" s="15"/>
      <c r="H632" s="15"/>
      <c r="I632" s="15"/>
      <c r="J632" s="15"/>
      <c r="K632" s="15"/>
      <c r="L632" s="15"/>
      <c r="M632" s="15"/>
      <c r="N632" s="15"/>
      <c r="U632" s="420"/>
    </row>
    <row r="633" spans="4:21" ht="15.75" customHeight="1">
      <c r="D633" s="15"/>
      <c r="E633" s="15"/>
      <c r="H633" s="15"/>
      <c r="I633" s="15"/>
      <c r="J633" s="15"/>
      <c r="K633" s="15"/>
      <c r="L633" s="15"/>
      <c r="M633" s="15"/>
      <c r="N633" s="15"/>
      <c r="U633" s="420"/>
    </row>
    <row r="634" spans="4:21" ht="15.75" customHeight="1">
      <c r="D634" s="15"/>
      <c r="E634" s="15"/>
      <c r="H634" s="15"/>
      <c r="I634" s="15"/>
      <c r="J634" s="15"/>
      <c r="K634" s="15"/>
      <c r="L634" s="15"/>
      <c r="M634" s="15"/>
      <c r="N634" s="15"/>
      <c r="U634" s="420"/>
    </row>
    <row r="635" spans="4:21" ht="15.75" customHeight="1">
      <c r="D635" s="15"/>
      <c r="E635" s="15"/>
      <c r="H635" s="15"/>
      <c r="I635" s="15"/>
      <c r="J635" s="15"/>
      <c r="K635" s="15"/>
      <c r="L635" s="15"/>
      <c r="M635" s="15"/>
      <c r="N635" s="15"/>
      <c r="U635" s="420"/>
    </row>
    <row r="636" spans="4:21" ht="15.75" customHeight="1">
      <c r="D636" s="15"/>
      <c r="E636" s="15"/>
      <c r="H636" s="15"/>
      <c r="I636" s="15"/>
      <c r="J636" s="15"/>
      <c r="K636" s="15"/>
      <c r="L636" s="15"/>
      <c r="M636" s="15"/>
      <c r="N636" s="15"/>
      <c r="U636" s="420"/>
    </row>
    <row r="637" spans="4:21" ht="15.75" customHeight="1">
      <c r="D637" s="15"/>
      <c r="E637" s="15"/>
      <c r="H637" s="15"/>
      <c r="I637" s="15"/>
      <c r="J637" s="15"/>
      <c r="K637" s="15"/>
      <c r="L637" s="15"/>
      <c r="M637" s="15"/>
      <c r="N637" s="15"/>
      <c r="U637" s="420"/>
    </row>
    <row r="638" spans="4:21" ht="15.75" customHeight="1">
      <c r="D638" s="15"/>
      <c r="E638" s="15"/>
      <c r="H638" s="15"/>
      <c r="I638" s="15"/>
      <c r="J638" s="15"/>
      <c r="K638" s="15"/>
      <c r="L638" s="15"/>
      <c r="M638" s="15"/>
      <c r="N638" s="15"/>
      <c r="U638" s="420"/>
    </row>
    <row r="639" spans="4:21" ht="15.75" customHeight="1">
      <c r="D639" s="15"/>
      <c r="E639" s="15"/>
      <c r="H639" s="15"/>
      <c r="I639" s="15"/>
      <c r="J639" s="15"/>
      <c r="K639" s="15"/>
      <c r="L639" s="15"/>
      <c r="M639" s="15"/>
      <c r="N639" s="15"/>
      <c r="U639" s="420"/>
    </row>
    <row r="640" spans="4:21" ht="15.75" customHeight="1">
      <c r="D640" s="15"/>
      <c r="E640" s="15"/>
      <c r="H640" s="15"/>
      <c r="I640" s="15"/>
      <c r="J640" s="15"/>
      <c r="K640" s="15"/>
      <c r="L640" s="15"/>
      <c r="M640" s="15"/>
      <c r="N640" s="15"/>
      <c r="U640" s="420"/>
    </row>
    <row r="641" spans="4:21" ht="15.75" customHeight="1">
      <c r="D641" s="15"/>
      <c r="E641" s="15"/>
      <c r="H641" s="15"/>
      <c r="I641" s="15"/>
      <c r="J641" s="15"/>
      <c r="K641" s="15"/>
      <c r="L641" s="15"/>
      <c r="M641" s="15"/>
      <c r="N641" s="15"/>
      <c r="U641" s="420"/>
    </row>
    <row r="642" spans="4:21" ht="15.75" customHeight="1">
      <c r="D642" s="15"/>
      <c r="E642" s="15"/>
      <c r="H642" s="15"/>
      <c r="I642" s="15"/>
      <c r="J642" s="15"/>
      <c r="K642" s="15"/>
      <c r="L642" s="15"/>
      <c r="M642" s="15"/>
      <c r="N642" s="15"/>
      <c r="U642" s="420"/>
    </row>
    <row r="643" spans="4:21" ht="15.75" customHeight="1">
      <c r="D643" s="15"/>
      <c r="E643" s="15"/>
      <c r="H643" s="15"/>
      <c r="I643" s="15"/>
      <c r="J643" s="15"/>
      <c r="K643" s="15"/>
      <c r="L643" s="15"/>
      <c r="M643" s="15"/>
      <c r="N643" s="15"/>
      <c r="U643" s="420"/>
    </row>
    <row r="644" spans="4:21" ht="15.75" customHeight="1">
      <c r="D644" s="15"/>
      <c r="E644" s="15"/>
      <c r="H644" s="15"/>
      <c r="I644" s="15"/>
      <c r="J644" s="15"/>
      <c r="K644" s="15"/>
      <c r="L644" s="15"/>
      <c r="M644" s="15"/>
      <c r="N644" s="15"/>
      <c r="U644" s="420"/>
    </row>
    <row r="645" spans="4:21" ht="15.75" customHeight="1">
      <c r="D645" s="15"/>
      <c r="E645" s="15"/>
      <c r="H645" s="15"/>
      <c r="I645" s="15"/>
      <c r="J645" s="15"/>
      <c r="K645" s="15"/>
      <c r="L645" s="15"/>
      <c r="M645" s="15"/>
      <c r="N645" s="15"/>
      <c r="U645" s="420"/>
    </row>
    <row r="646" spans="4:21" ht="15.75" customHeight="1">
      <c r="D646" s="15"/>
      <c r="E646" s="15"/>
      <c r="H646" s="15"/>
      <c r="I646" s="15"/>
      <c r="J646" s="15"/>
      <c r="K646" s="15"/>
      <c r="L646" s="15"/>
      <c r="M646" s="15"/>
      <c r="N646" s="15"/>
      <c r="U646" s="420"/>
    </row>
    <row r="647" spans="4:21" ht="15.75" customHeight="1">
      <c r="D647" s="15"/>
      <c r="E647" s="15"/>
      <c r="H647" s="15"/>
      <c r="I647" s="15"/>
      <c r="J647" s="15"/>
      <c r="K647" s="15"/>
      <c r="L647" s="15"/>
      <c r="M647" s="15"/>
      <c r="N647" s="15"/>
      <c r="U647" s="420"/>
    </row>
    <row r="648" spans="4:21" ht="15.75" customHeight="1">
      <c r="D648" s="15"/>
      <c r="E648" s="15"/>
      <c r="H648" s="15"/>
      <c r="I648" s="15"/>
      <c r="J648" s="15"/>
      <c r="K648" s="15"/>
      <c r="L648" s="15"/>
      <c r="M648" s="15"/>
      <c r="N648" s="15"/>
      <c r="U648" s="420"/>
    </row>
    <row r="649" spans="4:21" ht="15.75" customHeight="1">
      <c r="D649" s="15"/>
      <c r="E649" s="15"/>
      <c r="H649" s="15"/>
      <c r="I649" s="15"/>
      <c r="J649" s="15"/>
      <c r="K649" s="15"/>
      <c r="L649" s="15"/>
      <c r="M649" s="15"/>
      <c r="N649" s="15"/>
      <c r="U649" s="420"/>
    </row>
    <row r="650" spans="4:21" ht="15.75" customHeight="1">
      <c r="D650" s="15"/>
      <c r="E650" s="15"/>
      <c r="H650" s="15"/>
      <c r="I650" s="15"/>
      <c r="J650" s="15"/>
      <c r="K650" s="15"/>
      <c r="L650" s="15"/>
      <c r="M650" s="15"/>
      <c r="N650" s="15"/>
      <c r="U650" s="420"/>
    </row>
    <row r="651" spans="4:21" ht="15.75" customHeight="1">
      <c r="D651" s="15"/>
      <c r="E651" s="15"/>
      <c r="H651" s="15"/>
      <c r="I651" s="15"/>
      <c r="J651" s="15"/>
      <c r="K651" s="15"/>
      <c r="L651" s="15"/>
      <c r="M651" s="15"/>
      <c r="N651" s="15"/>
      <c r="U651" s="420"/>
    </row>
    <row r="652" spans="4:21" ht="15.75" customHeight="1">
      <c r="D652" s="15"/>
      <c r="E652" s="15"/>
      <c r="H652" s="15"/>
      <c r="I652" s="15"/>
      <c r="J652" s="15"/>
      <c r="K652" s="15"/>
      <c r="L652" s="15"/>
      <c r="M652" s="15"/>
      <c r="N652" s="15"/>
      <c r="U652" s="420"/>
    </row>
    <row r="653" spans="4:21" ht="15.75" customHeight="1">
      <c r="D653" s="15"/>
      <c r="E653" s="15"/>
      <c r="H653" s="15"/>
      <c r="I653" s="15"/>
      <c r="J653" s="15"/>
      <c r="K653" s="15"/>
      <c r="L653" s="15"/>
      <c r="M653" s="15"/>
      <c r="N653" s="15"/>
      <c r="U653" s="420"/>
    </row>
    <row r="654" spans="4:21" ht="15.75" customHeight="1">
      <c r="D654" s="15"/>
      <c r="E654" s="15"/>
      <c r="H654" s="15"/>
      <c r="I654" s="15"/>
      <c r="J654" s="15"/>
      <c r="K654" s="15"/>
      <c r="L654" s="15"/>
      <c r="M654" s="15"/>
      <c r="N654" s="15"/>
      <c r="U654" s="420"/>
    </row>
    <row r="655" spans="4:21" ht="15.75" customHeight="1">
      <c r="D655" s="15"/>
      <c r="E655" s="15"/>
      <c r="H655" s="15"/>
      <c r="I655" s="15"/>
      <c r="J655" s="15"/>
      <c r="K655" s="15"/>
      <c r="L655" s="15"/>
      <c r="M655" s="15"/>
      <c r="N655" s="15"/>
      <c r="U655" s="420"/>
    </row>
    <row r="656" spans="4:21" ht="15.75" customHeight="1">
      <c r="D656" s="15"/>
      <c r="E656" s="15"/>
      <c r="H656" s="15"/>
      <c r="I656" s="15"/>
      <c r="J656" s="15"/>
      <c r="K656" s="15"/>
      <c r="L656" s="15"/>
      <c r="M656" s="15"/>
      <c r="N656" s="15"/>
      <c r="U656" s="420"/>
    </row>
    <row r="657" spans="4:21" ht="15.75" customHeight="1">
      <c r="D657" s="15"/>
      <c r="E657" s="15"/>
      <c r="H657" s="15"/>
      <c r="I657" s="15"/>
      <c r="J657" s="15"/>
      <c r="K657" s="15"/>
      <c r="L657" s="15"/>
      <c r="M657" s="15"/>
      <c r="N657" s="15"/>
      <c r="U657" s="420"/>
    </row>
    <row r="658" spans="4:21" ht="15.75" customHeight="1">
      <c r="D658" s="15"/>
      <c r="E658" s="15"/>
      <c r="H658" s="15"/>
      <c r="I658" s="15"/>
      <c r="J658" s="15"/>
      <c r="K658" s="15"/>
      <c r="L658" s="15"/>
      <c r="M658" s="15"/>
      <c r="N658" s="15"/>
      <c r="U658" s="420"/>
    </row>
    <row r="659" spans="4:21" ht="15.75" customHeight="1">
      <c r="D659" s="15"/>
      <c r="E659" s="15"/>
      <c r="H659" s="15"/>
      <c r="I659" s="15"/>
      <c r="J659" s="15"/>
      <c r="K659" s="15"/>
      <c r="L659" s="15"/>
      <c r="M659" s="15"/>
      <c r="N659" s="15"/>
      <c r="U659" s="420"/>
    </row>
    <row r="660" spans="4:21" ht="15.75" customHeight="1">
      <c r="D660" s="15"/>
      <c r="E660" s="15"/>
      <c r="H660" s="15"/>
      <c r="I660" s="15"/>
      <c r="J660" s="15"/>
      <c r="K660" s="15"/>
      <c r="L660" s="15"/>
      <c r="M660" s="15"/>
      <c r="N660" s="15"/>
      <c r="U660" s="420"/>
    </row>
    <row r="661" spans="4:21" ht="15.75" customHeight="1">
      <c r="D661" s="15"/>
      <c r="E661" s="15"/>
      <c r="H661" s="15"/>
      <c r="I661" s="15"/>
      <c r="J661" s="15"/>
      <c r="K661" s="15"/>
      <c r="L661" s="15"/>
      <c r="M661" s="15"/>
      <c r="N661" s="15"/>
      <c r="U661" s="420"/>
    </row>
    <row r="662" spans="4:21" ht="15.75" customHeight="1">
      <c r="D662" s="15"/>
      <c r="E662" s="15"/>
      <c r="H662" s="15"/>
      <c r="I662" s="15"/>
      <c r="J662" s="15"/>
      <c r="K662" s="15"/>
      <c r="L662" s="15"/>
      <c r="M662" s="15"/>
      <c r="N662" s="15"/>
      <c r="U662" s="420"/>
    </row>
    <row r="663" spans="4:21" ht="15.75" customHeight="1">
      <c r="D663" s="15"/>
      <c r="E663" s="15"/>
      <c r="H663" s="15"/>
      <c r="I663" s="15"/>
      <c r="J663" s="15"/>
      <c r="K663" s="15"/>
      <c r="L663" s="15"/>
      <c r="M663" s="15"/>
      <c r="N663" s="15"/>
      <c r="U663" s="420"/>
    </row>
    <row r="664" spans="4:21" ht="15.75" customHeight="1">
      <c r="D664" s="15"/>
      <c r="E664" s="15"/>
      <c r="H664" s="15"/>
      <c r="I664" s="15"/>
      <c r="J664" s="15"/>
      <c r="K664" s="15"/>
      <c r="L664" s="15"/>
      <c r="M664" s="15"/>
      <c r="N664" s="15"/>
      <c r="U664" s="420"/>
    </row>
    <row r="665" spans="4:21" ht="15.75" customHeight="1">
      <c r="D665" s="15"/>
      <c r="E665" s="15"/>
      <c r="H665" s="15"/>
      <c r="I665" s="15"/>
      <c r="J665" s="15"/>
      <c r="K665" s="15"/>
      <c r="L665" s="15"/>
      <c r="M665" s="15"/>
      <c r="N665" s="15"/>
      <c r="U665" s="420"/>
    </row>
    <row r="666" spans="4:21" ht="15.75" customHeight="1">
      <c r="D666" s="15"/>
      <c r="E666" s="15"/>
      <c r="H666" s="15"/>
      <c r="I666" s="15"/>
      <c r="J666" s="15"/>
      <c r="K666" s="15"/>
      <c r="L666" s="15"/>
      <c r="M666" s="15"/>
      <c r="N666" s="15"/>
      <c r="U666" s="420"/>
    </row>
    <row r="667" spans="4:21" ht="15.75" customHeight="1">
      <c r="D667" s="15"/>
      <c r="E667" s="15"/>
      <c r="H667" s="15"/>
      <c r="I667" s="15"/>
      <c r="J667" s="15"/>
      <c r="K667" s="15"/>
      <c r="L667" s="15"/>
      <c r="M667" s="15"/>
      <c r="N667" s="15"/>
      <c r="U667" s="420"/>
    </row>
    <row r="668" spans="4:21" ht="15.75" customHeight="1">
      <c r="D668" s="15"/>
      <c r="E668" s="15"/>
      <c r="H668" s="15"/>
      <c r="I668" s="15"/>
      <c r="J668" s="15"/>
      <c r="K668" s="15"/>
      <c r="L668" s="15"/>
      <c r="M668" s="15"/>
      <c r="N668" s="15"/>
      <c r="U668" s="420"/>
    </row>
    <row r="669" spans="4:21" ht="15.75" customHeight="1">
      <c r="D669" s="15"/>
      <c r="E669" s="15"/>
      <c r="H669" s="15"/>
      <c r="I669" s="15"/>
      <c r="J669" s="15"/>
      <c r="K669" s="15"/>
      <c r="L669" s="15"/>
      <c r="M669" s="15"/>
      <c r="N669" s="15"/>
      <c r="U669" s="420"/>
    </row>
    <row r="670" spans="4:21" ht="15.75" customHeight="1">
      <c r="D670" s="15"/>
      <c r="E670" s="15"/>
      <c r="H670" s="15"/>
      <c r="I670" s="15"/>
      <c r="J670" s="15"/>
      <c r="K670" s="15"/>
      <c r="L670" s="15"/>
      <c r="M670" s="15"/>
      <c r="N670" s="15"/>
      <c r="U670" s="420"/>
    </row>
    <row r="671" spans="4:21" ht="15.75" customHeight="1">
      <c r="D671" s="15"/>
      <c r="E671" s="15"/>
      <c r="H671" s="15"/>
      <c r="I671" s="15"/>
      <c r="J671" s="15"/>
      <c r="K671" s="15"/>
      <c r="L671" s="15"/>
      <c r="M671" s="15"/>
      <c r="N671" s="15"/>
      <c r="U671" s="420"/>
    </row>
    <row r="672" spans="4:21" ht="15.75" customHeight="1">
      <c r="D672" s="15"/>
      <c r="E672" s="15"/>
      <c r="H672" s="15"/>
      <c r="I672" s="15"/>
      <c r="J672" s="15"/>
      <c r="K672" s="15"/>
      <c r="L672" s="15"/>
      <c r="M672" s="15"/>
      <c r="N672" s="15"/>
      <c r="U672" s="420"/>
    </row>
    <row r="673" spans="4:21" ht="15.75" customHeight="1">
      <c r="D673" s="15"/>
      <c r="E673" s="15"/>
      <c r="H673" s="15"/>
      <c r="I673" s="15"/>
      <c r="J673" s="15"/>
      <c r="K673" s="15"/>
      <c r="L673" s="15"/>
      <c r="M673" s="15"/>
      <c r="N673" s="15"/>
      <c r="U673" s="420"/>
    </row>
    <row r="674" spans="4:21" ht="15.75" customHeight="1">
      <c r="D674" s="15"/>
      <c r="E674" s="15"/>
      <c r="H674" s="15"/>
      <c r="I674" s="15"/>
      <c r="J674" s="15"/>
      <c r="K674" s="15"/>
      <c r="L674" s="15"/>
      <c r="M674" s="15"/>
      <c r="N674" s="15"/>
      <c r="U674" s="420"/>
    </row>
    <row r="675" spans="4:21" ht="15.75" customHeight="1">
      <c r="D675" s="15"/>
      <c r="E675" s="15"/>
      <c r="H675" s="15"/>
      <c r="I675" s="15"/>
      <c r="J675" s="15"/>
      <c r="K675" s="15"/>
      <c r="L675" s="15"/>
      <c r="M675" s="15"/>
      <c r="N675" s="15"/>
      <c r="U675" s="420"/>
    </row>
    <row r="676" spans="4:21" ht="15.75" customHeight="1">
      <c r="D676" s="15"/>
      <c r="E676" s="15"/>
      <c r="H676" s="15"/>
      <c r="I676" s="15"/>
      <c r="J676" s="15"/>
      <c r="K676" s="15"/>
      <c r="L676" s="15"/>
      <c r="M676" s="15"/>
      <c r="N676" s="15"/>
      <c r="U676" s="420"/>
    </row>
    <row r="677" spans="4:21" ht="15.75" customHeight="1">
      <c r="D677" s="15"/>
      <c r="E677" s="15"/>
      <c r="H677" s="15"/>
      <c r="I677" s="15"/>
      <c r="J677" s="15"/>
      <c r="K677" s="15"/>
      <c r="L677" s="15"/>
      <c r="M677" s="15"/>
      <c r="N677" s="15"/>
      <c r="U677" s="420"/>
    </row>
    <row r="678" spans="4:21" ht="15.75" customHeight="1">
      <c r="D678" s="15"/>
      <c r="E678" s="15"/>
      <c r="H678" s="15"/>
      <c r="I678" s="15"/>
      <c r="J678" s="15"/>
      <c r="K678" s="15"/>
      <c r="L678" s="15"/>
      <c r="M678" s="15"/>
      <c r="N678" s="15"/>
      <c r="U678" s="420"/>
    </row>
    <row r="679" spans="4:21" ht="15.75" customHeight="1">
      <c r="D679" s="15"/>
      <c r="E679" s="15"/>
      <c r="H679" s="15"/>
      <c r="I679" s="15"/>
      <c r="J679" s="15"/>
      <c r="K679" s="15"/>
      <c r="L679" s="15"/>
      <c r="M679" s="15"/>
      <c r="N679" s="15"/>
      <c r="U679" s="420"/>
    </row>
    <row r="680" spans="4:21" ht="15.75" customHeight="1">
      <c r="D680" s="15"/>
      <c r="E680" s="15"/>
      <c r="H680" s="15"/>
      <c r="I680" s="15"/>
      <c r="J680" s="15"/>
      <c r="K680" s="15"/>
      <c r="L680" s="15"/>
      <c r="M680" s="15"/>
      <c r="N680" s="15"/>
      <c r="U680" s="420"/>
    </row>
    <row r="681" spans="4:21" ht="15.75" customHeight="1">
      <c r="D681" s="15"/>
      <c r="E681" s="15"/>
      <c r="H681" s="15"/>
      <c r="I681" s="15"/>
      <c r="J681" s="15"/>
      <c r="K681" s="15"/>
      <c r="L681" s="15"/>
      <c r="M681" s="15"/>
      <c r="N681" s="15"/>
      <c r="U681" s="420"/>
    </row>
    <row r="682" spans="4:21" ht="15.75" customHeight="1">
      <c r="D682" s="15"/>
      <c r="E682" s="15"/>
      <c r="H682" s="15"/>
      <c r="I682" s="15"/>
      <c r="J682" s="15"/>
      <c r="K682" s="15"/>
      <c r="L682" s="15"/>
      <c r="M682" s="15"/>
      <c r="N682" s="15"/>
      <c r="U682" s="420"/>
    </row>
    <row r="683" spans="4:21" ht="15.75" customHeight="1">
      <c r="D683" s="15"/>
      <c r="E683" s="15"/>
      <c r="H683" s="15"/>
      <c r="I683" s="15"/>
      <c r="J683" s="15"/>
      <c r="K683" s="15"/>
      <c r="L683" s="15"/>
      <c r="M683" s="15"/>
      <c r="N683" s="15"/>
      <c r="U683" s="420"/>
    </row>
    <row r="684" spans="4:21" ht="15.75" customHeight="1">
      <c r="D684" s="15"/>
      <c r="E684" s="15"/>
      <c r="H684" s="15"/>
      <c r="I684" s="15"/>
      <c r="J684" s="15"/>
      <c r="K684" s="15"/>
      <c r="L684" s="15"/>
      <c r="M684" s="15"/>
      <c r="N684" s="15"/>
      <c r="U684" s="420"/>
    </row>
    <row r="685" spans="4:21" ht="15.75" customHeight="1">
      <c r="D685" s="15"/>
      <c r="E685" s="15"/>
      <c r="H685" s="15"/>
      <c r="I685" s="15"/>
      <c r="J685" s="15"/>
      <c r="K685" s="15"/>
      <c r="L685" s="15"/>
      <c r="M685" s="15"/>
      <c r="N685" s="15"/>
      <c r="U685" s="420"/>
    </row>
    <row r="686" spans="4:21" ht="15.75" customHeight="1">
      <c r="D686" s="15"/>
      <c r="E686" s="15"/>
      <c r="H686" s="15"/>
      <c r="I686" s="15"/>
      <c r="J686" s="15"/>
      <c r="K686" s="15"/>
      <c r="L686" s="15"/>
      <c r="M686" s="15"/>
      <c r="N686" s="15"/>
      <c r="U686" s="420"/>
    </row>
    <row r="687" spans="4:21" ht="15.75" customHeight="1">
      <c r="D687" s="15"/>
      <c r="E687" s="15"/>
      <c r="H687" s="15"/>
      <c r="I687" s="15"/>
      <c r="J687" s="15"/>
      <c r="K687" s="15"/>
      <c r="L687" s="15"/>
      <c r="M687" s="15"/>
      <c r="N687" s="15"/>
      <c r="U687" s="420"/>
    </row>
    <row r="688" spans="4:21" ht="15.75" customHeight="1">
      <c r="D688" s="15"/>
      <c r="E688" s="15"/>
      <c r="H688" s="15"/>
      <c r="I688" s="15"/>
      <c r="J688" s="15"/>
      <c r="K688" s="15"/>
      <c r="L688" s="15"/>
      <c r="M688" s="15"/>
      <c r="N688" s="15"/>
      <c r="U688" s="420"/>
    </row>
    <row r="689" spans="4:21" ht="15.75" customHeight="1">
      <c r="D689" s="15"/>
      <c r="E689" s="15"/>
      <c r="H689" s="15"/>
      <c r="I689" s="15"/>
      <c r="J689" s="15"/>
      <c r="K689" s="15"/>
      <c r="L689" s="15"/>
      <c r="M689" s="15"/>
      <c r="N689" s="15"/>
      <c r="U689" s="420"/>
    </row>
    <row r="690" spans="4:21" ht="15.75" customHeight="1">
      <c r="D690" s="15"/>
      <c r="E690" s="15"/>
      <c r="H690" s="15"/>
      <c r="I690" s="15"/>
      <c r="J690" s="15"/>
      <c r="K690" s="15"/>
      <c r="L690" s="15"/>
      <c r="M690" s="15"/>
      <c r="N690" s="15"/>
      <c r="U690" s="420"/>
    </row>
    <row r="691" spans="4:21" ht="15.75" customHeight="1">
      <c r="D691" s="15"/>
      <c r="E691" s="15"/>
      <c r="H691" s="15"/>
      <c r="I691" s="15"/>
      <c r="J691" s="15"/>
      <c r="K691" s="15"/>
      <c r="L691" s="15"/>
      <c r="M691" s="15"/>
      <c r="N691" s="15"/>
      <c r="U691" s="420"/>
    </row>
    <row r="692" spans="4:21" ht="15.75" customHeight="1">
      <c r="D692" s="15"/>
      <c r="E692" s="15"/>
      <c r="H692" s="15"/>
      <c r="I692" s="15"/>
      <c r="J692" s="15"/>
      <c r="K692" s="15"/>
      <c r="L692" s="15"/>
      <c r="M692" s="15"/>
      <c r="N692" s="15"/>
      <c r="U692" s="420"/>
    </row>
    <row r="693" spans="4:21" ht="15.75" customHeight="1">
      <c r="D693" s="15"/>
      <c r="E693" s="15"/>
      <c r="H693" s="15"/>
      <c r="I693" s="15"/>
      <c r="J693" s="15"/>
      <c r="K693" s="15"/>
      <c r="L693" s="15"/>
      <c r="M693" s="15"/>
      <c r="N693" s="15"/>
      <c r="U693" s="420"/>
    </row>
    <row r="694" spans="4:21" ht="15.75" customHeight="1">
      <c r="D694" s="15"/>
      <c r="E694" s="15"/>
      <c r="H694" s="15"/>
      <c r="I694" s="15"/>
      <c r="J694" s="15"/>
      <c r="K694" s="15"/>
      <c r="L694" s="15"/>
      <c r="M694" s="15"/>
      <c r="N694" s="15"/>
      <c r="U694" s="420"/>
    </row>
    <row r="695" spans="4:21" ht="15.75" customHeight="1">
      <c r="D695" s="15"/>
      <c r="E695" s="15"/>
      <c r="H695" s="15"/>
      <c r="I695" s="15"/>
      <c r="J695" s="15"/>
      <c r="K695" s="15"/>
      <c r="L695" s="15"/>
      <c r="M695" s="15"/>
      <c r="N695" s="15"/>
      <c r="U695" s="420"/>
    </row>
    <row r="696" spans="4:21" ht="15.75" customHeight="1">
      <c r="D696" s="15"/>
      <c r="E696" s="15"/>
      <c r="H696" s="15"/>
      <c r="I696" s="15"/>
      <c r="J696" s="15"/>
      <c r="K696" s="15"/>
      <c r="L696" s="15"/>
      <c r="M696" s="15"/>
      <c r="N696" s="15"/>
      <c r="U696" s="420"/>
    </row>
    <row r="697" spans="4:21" ht="15.75" customHeight="1">
      <c r="D697" s="15"/>
      <c r="E697" s="15"/>
      <c r="H697" s="15"/>
      <c r="I697" s="15"/>
      <c r="J697" s="15"/>
      <c r="K697" s="15"/>
      <c r="L697" s="15"/>
      <c r="M697" s="15"/>
      <c r="N697" s="15"/>
      <c r="U697" s="420"/>
    </row>
    <row r="698" spans="4:21" ht="15.75" customHeight="1">
      <c r="D698" s="15"/>
      <c r="E698" s="15"/>
      <c r="H698" s="15"/>
      <c r="I698" s="15"/>
      <c r="J698" s="15"/>
      <c r="K698" s="15"/>
      <c r="L698" s="15"/>
      <c r="M698" s="15"/>
      <c r="N698" s="15"/>
      <c r="U698" s="420"/>
    </row>
    <row r="699" spans="4:21" ht="15.75" customHeight="1">
      <c r="D699" s="15"/>
      <c r="E699" s="15"/>
      <c r="H699" s="15"/>
      <c r="I699" s="15"/>
      <c r="J699" s="15"/>
      <c r="K699" s="15"/>
      <c r="L699" s="15"/>
      <c r="M699" s="15"/>
      <c r="N699" s="15"/>
      <c r="U699" s="420"/>
    </row>
    <row r="700" spans="4:21" ht="15.75" customHeight="1">
      <c r="D700" s="15"/>
      <c r="E700" s="15"/>
      <c r="H700" s="15"/>
      <c r="I700" s="15"/>
      <c r="J700" s="15"/>
      <c r="K700" s="15"/>
      <c r="L700" s="15"/>
      <c r="M700" s="15"/>
      <c r="N700" s="15"/>
      <c r="U700" s="420"/>
    </row>
    <row r="701" spans="4:21" ht="15.75" customHeight="1">
      <c r="D701" s="15"/>
      <c r="E701" s="15"/>
      <c r="H701" s="15"/>
      <c r="I701" s="15"/>
      <c r="J701" s="15"/>
      <c r="K701" s="15"/>
      <c r="L701" s="15"/>
      <c r="M701" s="15"/>
      <c r="N701" s="15"/>
      <c r="U701" s="420"/>
    </row>
    <row r="702" spans="4:21" ht="15.75" customHeight="1">
      <c r="D702" s="15"/>
      <c r="E702" s="15"/>
      <c r="H702" s="15"/>
      <c r="I702" s="15"/>
      <c r="J702" s="15"/>
      <c r="K702" s="15"/>
      <c r="L702" s="15"/>
      <c r="M702" s="15"/>
      <c r="N702" s="15"/>
      <c r="U702" s="420"/>
    </row>
    <row r="703" spans="4:21" ht="15.75" customHeight="1">
      <c r="D703" s="15"/>
      <c r="E703" s="15"/>
      <c r="H703" s="15"/>
      <c r="I703" s="15"/>
      <c r="J703" s="15"/>
      <c r="K703" s="15"/>
      <c r="L703" s="15"/>
      <c r="M703" s="15"/>
      <c r="N703" s="15"/>
      <c r="U703" s="420"/>
    </row>
    <row r="704" spans="4:21" ht="15.75" customHeight="1">
      <c r="D704" s="15"/>
      <c r="E704" s="15"/>
      <c r="H704" s="15"/>
      <c r="I704" s="15"/>
      <c r="J704" s="15"/>
      <c r="K704" s="15"/>
      <c r="L704" s="15"/>
      <c r="M704" s="15"/>
      <c r="N704" s="15"/>
      <c r="U704" s="420"/>
    </row>
    <row r="705" spans="4:21" ht="15.75" customHeight="1">
      <c r="D705" s="15"/>
      <c r="E705" s="15"/>
      <c r="H705" s="15"/>
      <c r="I705" s="15"/>
      <c r="J705" s="15"/>
      <c r="K705" s="15"/>
      <c r="L705" s="15"/>
      <c r="M705" s="15"/>
      <c r="N705" s="15"/>
      <c r="U705" s="420"/>
    </row>
    <row r="706" spans="4:21" ht="15.75" customHeight="1">
      <c r="D706" s="15"/>
      <c r="E706" s="15"/>
      <c r="H706" s="15"/>
      <c r="I706" s="15"/>
      <c r="J706" s="15"/>
      <c r="K706" s="15"/>
      <c r="L706" s="15"/>
      <c r="M706" s="15"/>
      <c r="N706" s="15"/>
      <c r="U706" s="420"/>
    </row>
    <row r="707" spans="4:21" ht="15.75" customHeight="1">
      <c r="D707" s="15"/>
      <c r="E707" s="15"/>
      <c r="H707" s="15"/>
      <c r="I707" s="15"/>
      <c r="J707" s="15"/>
      <c r="K707" s="15"/>
      <c r="L707" s="15"/>
      <c r="M707" s="15"/>
      <c r="N707" s="15"/>
      <c r="U707" s="420"/>
    </row>
    <row r="708" spans="4:21" ht="15.75" customHeight="1">
      <c r="D708" s="15"/>
      <c r="E708" s="15"/>
      <c r="H708" s="15"/>
      <c r="I708" s="15"/>
      <c r="J708" s="15"/>
      <c r="K708" s="15"/>
      <c r="L708" s="15"/>
      <c r="M708" s="15"/>
      <c r="N708" s="15"/>
      <c r="U708" s="420"/>
    </row>
    <row r="709" spans="4:21" ht="15.75" customHeight="1">
      <c r="D709" s="15"/>
      <c r="E709" s="15"/>
      <c r="H709" s="15"/>
      <c r="I709" s="15"/>
      <c r="J709" s="15"/>
      <c r="K709" s="15"/>
      <c r="L709" s="15"/>
      <c r="M709" s="15"/>
      <c r="N709" s="15"/>
      <c r="U709" s="420"/>
    </row>
    <row r="710" spans="4:21" ht="15.75" customHeight="1">
      <c r="D710" s="15"/>
      <c r="E710" s="15"/>
      <c r="H710" s="15"/>
      <c r="I710" s="15"/>
      <c r="J710" s="15"/>
      <c r="K710" s="15"/>
      <c r="L710" s="15"/>
      <c r="M710" s="15"/>
      <c r="N710" s="15"/>
      <c r="U710" s="420"/>
    </row>
    <row r="711" spans="4:21" ht="15.75" customHeight="1">
      <c r="D711" s="15"/>
      <c r="E711" s="15"/>
      <c r="H711" s="15"/>
      <c r="I711" s="15"/>
      <c r="J711" s="15"/>
      <c r="K711" s="15"/>
      <c r="L711" s="15"/>
      <c r="M711" s="15"/>
      <c r="N711" s="15"/>
      <c r="U711" s="420"/>
    </row>
    <row r="712" spans="4:21" ht="15.75" customHeight="1">
      <c r="D712" s="15"/>
      <c r="E712" s="15"/>
      <c r="H712" s="15"/>
      <c r="I712" s="15"/>
      <c r="J712" s="15"/>
      <c r="K712" s="15"/>
      <c r="L712" s="15"/>
      <c r="M712" s="15"/>
      <c r="N712" s="15"/>
      <c r="U712" s="420"/>
    </row>
    <row r="713" spans="4:21" ht="15.75" customHeight="1">
      <c r="D713" s="15"/>
      <c r="E713" s="15"/>
      <c r="H713" s="15"/>
      <c r="I713" s="15"/>
      <c r="J713" s="15"/>
      <c r="K713" s="15"/>
      <c r="L713" s="15"/>
      <c r="M713" s="15"/>
      <c r="N713" s="15"/>
      <c r="U713" s="420"/>
    </row>
    <row r="714" spans="4:21" ht="15.75" customHeight="1">
      <c r="D714" s="15"/>
      <c r="E714" s="15"/>
      <c r="H714" s="15"/>
      <c r="I714" s="15"/>
      <c r="J714" s="15"/>
      <c r="K714" s="15"/>
      <c r="L714" s="15"/>
      <c r="M714" s="15"/>
      <c r="N714" s="15"/>
      <c r="U714" s="420"/>
    </row>
    <row r="715" spans="4:21" ht="15.75" customHeight="1">
      <c r="D715" s="15"/>
      <c r="E715" s="15"/>
      <c r="H715" s="15"/>
      <c r="I715" s="15"/>
      <c r="J715" s="15"/>
      <c r="K715" s="15"/>
      <c r="L715" s="15"/>
      <c r="M715" s="15"/>
      <c r="N715" s="15"/>
      <c r="U715" s="420"/>
    </row>
    <row r="716" spans="4:21" ht="15.75" customHeight="1">
      <c r="D716" s="15"/>
      <c r="E716" s="15"/>
      <c r="H716" s="15"/>
      <c r="I716" s="15"/>
      <c r="J716" s="15"/>
      <c r="K716" s="15"/>
      <c r="L716" s="15"/>
      <c r="M716" s="15"/>
      <c r="N716" s="15"/>
      <c r="U716" s="420"/>
    </row>
    <row r="717" spans="4:21" ht="15.75" customHeight="1">
      <c r="D717" s="15"/>
      <c r="E717" s="15"/>
      <c r="H717" s="15"/>
      <c r="I717" s="15"/>
      <c r="J717" s="15"/>
      <c r="K717" s="15"/>
      <c r="L717" s="15"/>
      <c r="M717" s="15"/>
      <c r="N717" s="15"/>
      <c r="U717" s="420"/>
    </row>
    <row r="718" spans="4:21" ht="15.75" customHeight="1">
      <c r="D718" s="15"/>
      <c r="E718" s="15"/>
      <c r="H718" s="15"/>
      <c r="I718" s="15"/>
      <c r="J718" s="15"/>
      <c r="K718" s="15"/>
      <c r="L718" s="15"/>
      <c r="M718" s="15"/>
      <c r="N718" s="15"/>
      <c r="U718" s="420"/>
    </row>
    <row r="719" spans="4:21" ht="15.75" customHeight="1">
      <c r="D719" s="15"/>
      <c r="E719" s="15"/>
      <c r="H719" s="15"/>
      <c r="I719" s="15"/>
      <c r="J719" s="15"/>
      <c r="K719" s="15"/>
      <c r="L719" s="15"/>
      <c r="M719" s="15"/>
      <c r="N719" s="15"/>
      <c r="U719" s="420"/>
    </row>
    <row r="720" spans="4:21" ht="15.75" customHeight="1">
      <c r="D720" s="15"/>
      <c r="E720" s="15"/>
      <c r="H720" s="15"/>
      <c r="I720" s="15"/>
      <c r="J720" s="15"/>
      <c r="K720" s="15"/>
      <c r="L720" s="15"/>
      <c r="M720" s="15"/>
      <c r="N720" s="15"/>
      <c r="U720" s="420"/>
    </row>
    <row r="721" spans="4:21" ht="15.75" customHeight="1">
      <c r="D721" s="15"/>
      <c r="E721" s="15"/>
      <c r="H721" s="15"/>
      <c r="I721" s="15"/>
      <c r="J721" s="15"/>
      <c r="K721" s="15"/>
      <c r="L721" s="15"/>
      <c r="M721" s="15"/>
      <c r="N721" s="15"/>
      <c r="U721" s="420"/>
    </row>
    <row r="722" spans="4:21" ht="15.75" customHeight="1">
      <c r="D722" s="15"/>
      <c r="E722" s="15"/>
      <c r="H722" s="15"/>
      <c r="I722" s="15"/>
      <c r="J722" s="15"/>
      <c r="K722" s="15"/>
      <c r="L722" s="15"/>
      <c r="M722" s="15"/>
      <c r="N722" s="15"/>
      <c r="U722" s="420"/>
    </row>
    <row r="723" spans="4:21" ht="15.75" customHeight="1">
      <c r="D723" s="15"/>
      <c r="E723" s="15"/>
      <c r="H723" s="15"/>
      <c r="I723" s="15"/>
      <c r="J723" s="15"/>
      <c r="K723" s="15"/>
      <c r="L723" s="15"/>
      <c r="M723" s="15"/>
      <c r="N723" s="15"/>
      <c r="U723" s="420"/>
    </row>
    <row r="724" spans="4:21" ht="15.75" customHeight="1">
      <c r="D724" s="15"/>
      <c r="E724" s="15"/>
      <c r="H724" s="15"/>
      <c r="I724" s="15"/>
      <c r="J724" s="15"/>
      <c r="K724" s="15"/>
      <c r="L724" s="15"/>
      <c r="M724" s="15"/>
      <c r="N724" s="15"/>
      <c r="U724" s="420"/>
    </row>
    <row r="725" spans="4:21" ht="15.75" customHeight="1">
      <c r="D725" s="15"/>
      <c r="E725" s="15"/>
      <c r="H725" s="15"/>
      <c r="I725" s="15"/>
      <c r="J725" s="15"/>
      <c r="K725" s="15"/>
      <c r="L725" s="15"/>
      <c r="M725" s="15"/>
      <c r="N725" s="15"/>
      <c r="U725" s="420"/>
    </row>
    <row r="726" spans="4:21" ht="15.75" customHeight="1">
      <c r="D726" s="15"/>
      <c r="E726" s="15"/>
      <c r="H726" s="15"/>
      <c r="I726" s="15"/>
      <c r="J726" s="15"/>
      <c r="K726" s="15"/>
      <c r="L726" s="15"/>
      <c r="M726" s="15"/>
      <c r="N726" s="15"/>
      <c r="U726" s="420"/>
    </row>
    <row r="727" spans="4:21" ht="15.75" customHeight="1">
      <c r="D727" s="15"/>
      <c r="E727" s="15"/>
      <c r="H727" s="15"/>
      <c r="I727" s="15"/>
      <c r="J727" s="15"/>
      <c r="K727" s="15"/>
      <c r="L727" s="15"/>
      <c r="M727" s="15"/>
      <c r="N727" s="15"/>
      <c r="U727" s="420"/>
    </row>
    <row r="728" spans="4:21" ht="15.75" customHeight="1">
      <c r="D728" s="15"/>
      <c r="E728" s="15"/>
      <c r="H728" s="15"/>
      <c r="I728" s="15"/>
      <c r="J728" s="15"/>
      <c r="K728" s="15"/>
      <c r="L728" s="15"/>
      <c r="M728" s="15"/>
      <c r="N728" s="15"/>
      <c r="U728" s="420"/>
    </row>
    <row r="729" spans="4:21" ht="15.75" customHeight="1">
      <c r="D729" s="15"/>
      <c r="E729" s="15"/>
      <c r="H729" s="15"/>
      <c r="I729" s="15"/>
      <c r="J729" s="15"/>
      <c r="K729" s="15"/>
      <c r="L729" s="15"/>
      <c r="M729" s="15"/>
      <c r="N729" s="15"/>
      <c r="U729" s="420"/>
    </row>
    <row r="730" spans="4:21" ht="15.75" customHeight="1">
      <c r="D730" s="15"/>
      <c r="E730" s="15"/>
      <c r="H730" s="15"/>
      <c r="I730" s="15"/>
      <c r="J730" s="15"/>
      <c r="K730" s="15"/>
      <c r="L730" s="15"/>
      <c r="M730" s="15"/>
      <c r="N730" s="15"/>
      <c r="U730" s="420"/>
    </row>
    <row r="731" spans="4:21" ht="15.75" customHeight="1">
      <c r="D731" s="15"/>
      <c r="E731" s="15"/>
      <c r="H731" s="15"/>
      <c r="I731" s="15"/>
      <c r="J731" s="15"/>
      <c r="K731" s="15"/>
      <c r="L731" s="15"/>
      <c r="M731" s="15"/>
      <c r="N731" s="15"/>
      <c r="U731" s="420"/>
    </row>
    <row r="732" spans="4:21" ht="15.75" customHeight="1">
      <c r="D732" s="15"/>
      <c r="E732" s="15"/>
      <c r="H732" s="15"/>
      <c r="I732" s="15"/>
      <c r="J732" s="15"/>
      <c r="K732" s="15"/>
      <c r="L732" s="15"/>
      <c r="M732" s="15"/>
      <c r="N732" s="15"/>
      <c r="U732" s="420"/>
    </row>
    <row r="733" spans="4:21" ht="15.75" customHeight="1">
      <c r="D733" s="15"/>
      <c r="E733" s="15"/>
      <c r="H733" s="15"/>
      <c r="I733" s="15"/>
      <c r="J733" s="15"/>
      <c r="K733" s="15"/>
      <c r="L733" s="15"/>
      <c r="M733" s="15"/>
      <c r="N733" s="15"/>
      <c r="U733" s="420"/>
    </row>
    <row r="734" spans="4:21" ht="15.75" customHeight="1">
      <c r="D734" s="15"/>
      <c r="E734" s="15"/>
      <c r="H734" s="15"/>
      <c r="I734" s="15"/>
      <c r="J734" s="15"/>
      <c r="K734" s="15"/>
      <c r="L734" s="15"/>
      <c r="M734" s="15"/>
      <c r="N734" s="15"/>
      <c r="U734" s="420"/>
    </row>
    <row r="735" spans="4:21" ht="15.75" customHeight="1">
      <c r="D735" s="15"/>
      <c r="E735" s="15"/>
      <c r="H735" s="15"/>
      <c r="I735" s="15"/>
      <c r="J735" s="15"/>
      <c r="K735" s="15"/>
      <c r="L735" s="15"/>
      <c r="M735" s="15"/>
      <c r="N735" s="15"/>
      <c r="U735" s="420"/>
    </row>
    <row r="736" spans="4:21" ht="15.75" customHeight="1">
      <c r="D736" s="15"/>
      <c r="E736" s="15"/>
      <c r="H736" s="15"/>
      <c r="I736" s="15"/>
      <c r="J736" s="15"/>
      <c r="K736" s="15"/>
      <c r="L736" s="15"/>
      <c r="M736" s="15"/>
      <c r="N736" s="15"/>
      <c r="U736" s="420"/>
    </row>
    <row r="737" spans="4:21" ht="15.75" customHeight="1">
      <c r="D737" s="15"/>
      <c r="E737" s="15"/>
      <c r="H737" s="15"/>
      <c r="I737" s="15"/>
      <c r="J737" s="15"/>
      <c r="K737" s="15"/>
      <c r="L737" s="15"/>
      <c r="M737" s="15"/>
      <c r="N737" s="15"/>
      <c r="U737" s="420"/>
    </row>
    <row r="738" spans="4:21" ht="15.75" customHeight="1">
      <c r="D738" s="15"/>
      <c r="E738" s="15"/>
      <c r="H738" s="15"/>
      <c r="I738" s="15"/>
      <c r="J738" s="15"/>
      <c r="K738" s="15"/>
      <c r="L738" s="15"/>
      <c r="M738" s="15"/>
      <c r="N738" s="15"/>
      <c r="U738" s="420"/>
    </row>
    <row r="739" spans="4:21" ht="15.75" customHeight="1">
      <c r="D739" s="15"/>
      <c r="E739" s="15"/>
      <c r="H739" s="15"/>
      <c r="I739" s="15"/>
      <c r="J739" s="15"/>
      <c r="K739" s="15"/>
      <c r="L739" s="15"/>
      <c r="M739" s="15"/>
      <c r="N739" s="15"/>
      <c r="U739" s="420"/>
    </row>
    <row r="740" spans="4:21" ht="15.75" customHeight="1">
      <c r="D740" s="15"/>
      <c r="E740" s="15"/>
      <c r="H740" s="15"/>
      <c r="I740" s="15"/>
      <c r="J740" s="15"/>
      <c r="K740" s="15"/>
      <c r="L740" s="15"/>
      <c r="M740" s="15"/>
      <c r="N740" s="15"/>
      <c r="U740" s="420"/>
    </row>
    <row r="741" spans="4:21" ht="15.75" customHeight="1">
      <c r="D741" s="15"/>
      <c r="E741" s="15"/>
      <c r="H741" s="15"/>
      <c r="I741" s="15"/>
      <c r="J741" s="15"/>
      <c r="K741" s="15"/>
      <c r="L741" s="15"/>
      <c r="M741" s="15"/>
      <c r="N741" s="15"/>
      <c r="U741" s="420"/>
    </row>
    <row r="742" spans="4:21" ht="15.75" customHeight="1">
      <c r="D742" s="15"/>
      <c r="E742" s="15"/>
      <c r="H742" s="15"/>
      <c r="I742" s="15"/>
      <c r="J742" s="15"/>
      <c r="K742" s="15"/>
      <c r="L742" s="15"/>
      <c r="M742" s="15"/>
      <c r="N742" s="15"/>
      <c r="U742" s="420"/>
    </row>
    <row r="743" spans="4:21" ht="15.75" customHeight="1">
      <c r="D743" s="15"/>
      <c r="E743" s="15"/>
      <c r="H743" s="15"/>
      <c r="I743" s="15"/>
      <c r="J743" s="15"/>
      <c r="K743" s="15"/>
      <c r="L743" s="15"/>
      <c r="M743" s="15"/>
      <c r="N743" s="15"/>
      <c r="U743" s="420"/>
    </row>
    <row r="744" spans="4:21" ht="15.75" customHeight="1">
      <c r="D744" s="15"/>
      <c r="E744" s="15"/>
      <c r="H744" s="15"/>
      <c r="I744" s="15"/>
      <c r="J744" s="15"/>
      <c r="K744" s="15"/>
      <c r="L744" s="15"/>
      <c r="M744" s="15"/>
      <c r="N744" s="15"/>
      <c r="U744" s="420"/>
    </row>
    <row r="745" spans="4:21" ht="15.75" customHeight="1">
      <c r="D745" s="15"/>
      <c r="E745" s="15"/>
      <c r="H745" s="15"/>
      <c r="I745" s="15"/>
      <c r="J745" s="15"/>
      <c r="K745" s="15"/>
      <c r="L745" s="15"/>
      <c r="M745" s="15"/>
      <c r="N745" s="15"/>
      <c r="U745" s="420"/>
    </row>
    <row r="746" spans="4:21" ht="15.75" customHeight="1">
      <c r="D746" s="15"/>
      <c r="E746" s="15"/>
      <c r="H746" s="15"/>
      <c r="I746" s="15"/>
      <c r="J746" s="15"/>
      <c r="K746" s="15"/>
      <c r="L746" s="15"/>
      <c r="M746" s="15"/>
      <c r="N746" s="15"/>
      <c r="U746" s="420"/>
    </row>
    <row r="747" spans="4:21" ht="15.75" customHeight="1">
      <c r="D747" s="15"/>
      <c r="E747" s="15"/>
      <c r="H747" s="15"/>
      <c r="I747" s="15"/>
      <c r="J747" s="15"/>
      <c r="K747" s="15"/>
      <c r="L747" s="15"/>
      <c r="M747" s="15"/>
      <c r="N747" s="15"/>
      <c r="U747" s="420"/>
    </row>
    <row r="748" spans="4:21" ht="15.75" customHeight="1">
      <c r="D748" s="15"/>
      <c r="E748" s="15"/>
      <c r="H748" s="15"/>
      <c r="I748" s="15"/>
      <c r="J748" s="15"/>
      <c r="K748" s="15"/>
      <c r="L748" s="15"/>
      <c r="M748" s="15"/>
      <c r="N748" s="15"/>
      <c r="U748" s="420"/>
    </row>
    <row r="749" spans="4:21" ht="15.75" customHeight="1">
      <c r="D749" s="15"/>
      <c r="E749" s="15"/>
      <c r="H749" s="15"/>
      <c r="I749" s="15"/>
      <c r="J749" s="15"/>
      <c r="K749" s="15"/>
      <c r="L749" s="15"/>
      <c r="M749" s="15"/>
      <c r="N749" s="15"/>
      <c r="U749" s="420"/>
    </row>
    <row r="750" spans="4:21" ht="15.75" customHeight="1">
      <c r="D750" s="15"/>
      <c r="E750" s="15"/>
      <c r="H750" s="15"/>
      <c r="I750" s="15"/>
      <c r="J750" s="15"/>
      <c r="K750" s="15"/>
      <c r="L750" s="15"/>
      <c r="M750" s="15"/>
      <c r="N750" s="15"/>
      <c r="U750" s="420"/>
    </row>
    <row r="751" spans="4:21" ht="15.75" customHeight="1">
      <c r="D751" s="15"/>
      <c r="E751" s="15"/>
      <c r="H751" s="15"/>
      <c r="I751" s="15"/>
      <c r="J751" s="15"/>
      <c r="K751" s="15"/>
      <c r="L751" s="15"/>
      <c r="M751" s="15"/>
      <c r="N751" s="15"/>
      <c r="U751" s="420"/>
    </row>
    <row r="752" spans="4:21" ht="15.75" customHeight="1">
      <c r="D752" s="15"/>
      <c r="E752" s="15"/>
      <c r="H752" s="15"/>
      <c r="I752" s="15"/>
      <c r="J752" s="15"/>
      <c r="K752" s="15"/>
      <c r="L752" s="15"/>
      <c r="M752" s="15"/>
      <c r="N752" s="15"/>
      <c r="U752" s="420"/>
    </row>
    <row r="753" spans="4:21" ht="15.75" customHeight="1">
      <c r="D753" s="15"/>
      <c r="E753" s="15"/>
      <c r="H753" s="15"/>
      <c r="I753" s="15"/>
      <c r="J753" s="15"/>
      <c r="K753" s="15"/>
      <c r="L753" s="15"/>
      <c r="M753" s="15"/>
      <c r="N753" s="15"/>
      <c r="U753" s="420"/>
    </row>
    <row r="754" spans="4:21" ht="15.75" customHeight="1">
      <c r="D754" s="15"/>
      <c r="E754" s="15"/>
      <c r="H754" s="15"/>
      <c r="I754" s="15"/>
      <c r="J754" s="15"/>
      <c r="K754" s="15"/>
      <c r="L754" s="15"/>
      <c r="M754" s="15"/>
      <c r="N754" s="15"/>
      <c r="U754" s="420"/>
    </row>
    <row r="755" spans="4:21" ht="15.75" customHeight="1">
      <c r="D755" s="15"/>
      <c r="E755" s="15"/>
      <c r="H755" s="15"/>
      <c r="I755" s="15"/>
      <c r="J755" s="15"/>
      <c r="K755" s="15"/>
      <c r="L755" s="15"/>
      <c r="M755" s="15"/>
      <c r="N755" s="15"/>
      <c r="U755" s="420"/>
    </row>
    <row r="756" spans="4:21" ht="15.75" customHeight="1">
      <c r="D756" s="15"/>
      <c r="E756" s="15"/>
      <c r="H756" s="15"/>
      <c r="I756" s="15"/>
      <c r="J756" s="15"/>
      <c r="K756" s="15"/>
      <c r="L756" s="15"/>
      <c r="M756" s="15"/>
      <c r="N756" s="15"/>
      <c r="U756" s="420"/>
    </row>
    <row r="757" spans="4:21" ht="15.75" customHeight="1">
      <c r="D757" s="15"/>
      <c r="E757" s="15"/>
      <c r="H757" s="15"/>
      <c r="I757" s="15"/>
      <c r="J757" s="15"/>
      <c r="K757" s="15"/>
      <c r="L757" s="15"/>
      <c r="M757" s="15"/>
      <c r="N757" s="15"/>
      <c r="U757" s="420"/>
    </row>
    <row r="758" spans="4:21" ht="15.75" customHeight="1">
      <c r="D758" s="15"/>
      <c r="E758" s="15"/>
      <c r="H758" s="15"/>
      <c r="I758" s="15"/>
      <c r="J758" s="15"/>
      <c r="K758" s="15"/>
      <c r="L758" s="15"/>
      <c r="M758" s="15"/>
      <c r="N758" s="15"/>
      <c r="U758" s="420"/>
    </row>
    <row r="759" spans="4:21" ht="15.75" customHeight="1">
      <c r="D759" s="15"/>
      <c r="E759" s="15"/>
      <c r="H759" s="15"/>
      <c r="I759" s="15"/>
      <c r="J759" s="15"/>
      <c r="K759" s="15"/>
      <c r="L759" s="15"/>
      <c r="M759" s="15"/>
      <c r="N759" s="15"/>
      <c r="U759" s="420"/>
    </row>
    <row r="760" spans="4:21" ht="15.75" customHeight="1">
      <c r="D760" s="15"/>
      <c r="E760" s="15"/>
      <c r="H760" s="15"/>
      <c r="I760" s="15"/>
      <c r="J760" s="15"/>
      <c r="K760" s="15"/>
      <c r="L760" s="15"/>
      <c r="M760" s="15"/>
      <c r="N760" s="15"/>
      <c r="U760" s="420"/>
    </row>
    <row r="761" spans="4:21" ht="15.75" customHeight="1">
      <c r="D761" s="15"/>
      <c r="E761" s="15"/>
      <c r="H761" s="15"/>
      <c r="I761" s="15"/>
      <c r="J761" s="15"/>
      <c r="K761" s="15"/>
      <c r="L761" s="15"/>
      <c r="M761" s="15"/>
      <c r="N761" s="15"/>
      <c r="U761" s="420"/>
    </row>
    <row r="762" spans="4:21" ht="15.75" customHeight="1">
      <c r="D762" s="15"/>
      <c r="E762" s="15"/>
      <c r="H762" s="15"/>
      <c r="I762" s="15"/>
      <c r="J762" s="15"/>
      <c r="K762" s="15"/>
      <c r="L762" s="15"/>
      <c r="M762" s="15"/>
      <c r="N762" s="15"/>
      <c r="U762" s="420"/>
    </row>
    <row r="763" spans="4:21" ht="15.75" customHeight="1">
      <c r="D763" s="15"/>
      <c r="E763" s="15"/>
      <c r="H763" s="15"/>
      <c r="I763" s="15"/>
      <c r="J763" s="15"/>
      <c r="K763" s="15"/>
      <c r="L763" s="15"/>
      <c r="M763" s="15"/>
      <c r="N763" s="15"/>
      <c r="U763" s="420"/>
    </row>
    <row r="764" spans="4:21" ht="15.75" customHeight="1">
      <c r="D764" s="15"/>
      <c r="E764" s="15"/>
      <c r="H764" s="15"/>
      <c r="I764" s="15"/>
      <c r="J764" s="15"/>
      <c r="K764" s="15"/>
      <c r="L764" s="15"/>
      <c r="M764" s="15"/>
      <c r="N764" s="15"/>
      <c r="U764" s="420"/>
    </row>
    <row r="765" spans="4:21" ht="15.75" customHeight="1">
      <c r="D765" s="15"/>
      <c r="E765" s="15"/>
      <c r="H765" s="15"/>
      <c r="I765" s="15"/>
      <c r="J765" s="15"/>
      <c r="K765" s="15"/>
      <c r="L765" s="15"/>
      <c r="M765" s="15"/>
      <c r="N765" s="15"/>
      <c r="U765" s="420"/>
    </row>
    <row r="766" spans="4:21" ht="15.75" customHeight="1">
      <c r="D766" s="15"/>
      <c r="E766" s="15"/>
      <c r="H766" s="15"/>
      <c r="I766" s="15"/>
      <c r="J766" s="15"/>
      <c r="K766" s="15"/>
      <c r="L766" s="15"/>
      <c r="M766" s="15"/>
      <c r="N766" s="15"/>
      <c r="U766" s="420"/>
    </row>
    <row r="767" spans="4:21" ht="15.75" customHeight="1">
      <c r="D767" s="15"/>
      <c r="E767" s="15"/>
      <c r="H767" s="15"/>
      <c r="I767" s="15"/>
      <c r="J767" s="15"/>
      <c r="K767" s="15"/>
      <c r="L767" s="15"/>
      <c r="M767" s="15"/>
      <c r="N767" s="15"/>
      <c r="U767" s="420"/>
    </row>
    <row r="768" spans="4:21" ht="15.75" customHeight="1">
      <c r="D768" s="15"/>
      <c r="E768" s="15"/>
      <c r="H768" s="15"/>
      <c r="I768" s="15"/>
      <c r="J768" s="15"/>
      <c r="K768" s="15"/>
      <c r="L768" s="15"/>
      <c r="M768" s="15"/>
      <c r="N768" s="15"/>
      <c r="U768" s="420"/>
    </row>
    <row r="769" spans="4:21" ht="15.75" customHeight="1">
      <c r="D769" s="15"/>
      <c r="E769" s="15"/>
      <c r="H769" s="15"/>
      <c r="I769" s="15"/>
      <c r="J769" s="15"/>
      <c r="K769" s="15"/>
      <c r="L769" s="15"/>
      <c r="M769" s="15"/>
      <c r="N769" s="15"/>
      <c r="U769" s="420"/>
    </row>
    <row r="770" spans="4:21" ht="15.75" customHeight="1">
      <c r="D770" s="15"/>
      <c r="E770" s="15"/>
      <c r="H770" s="15"/>
      <c r="I770" s="15"/>
      <c r="J770" s="15"/>
      <c r="K770" s="15"/>
      <c r="L770" s="15"/>
      <c r="M770" s="15"/>
      <c r="N770" s="15"/>
      <c r="U770" s="420"/>
    </row>
    <row r="771" spans="4:21" ht="15.75" customHeight="1">
      <c r="D771" s="15"/>
      <c r="E771" s="15"/>
      <c r="H771" s="15"/>
      <c r="I771" s="15"/>
      <c r="J771" s="15"/>
      <c r="K771" s="15"/>
      <c r="L771" s="15"/>
      <c r="M771" s="15"/>
      <c r="N771" s="15"/>
      <c r="U771" s="420"/>
    </row>
    <row r="772" spans="4:21" ht="15.75" customHeight="1">
      <c r="D772" s="15"/>
      <c r="E772" s="15"/>
      <c r="H772" s="15"/>
      <c r="I772" s="15"/>
      <c r="J772" s="15"/>
      <c r="K772" s="15"/>
      <c r="L772" s="15"/>
      <c r="M772" s="15"/>
      <c r="N772" s="15"/>
      <c r="U772" s="420"/>
    </row>
    <row r="773" spans="4:21" ht="15.75" customHeight="1">
      <c r="D773" s="15"/>
      <c r="E773" s="15"/>
      <c r="H773" s="15"/>
      <c r="I773" s="15"/>
      <c r="J773" s="15"/>
      <c r="K773" s="15"/>
      <c r="L773" s="15"/>
      <c r="M773" s="15"/>
      <c r="N773" s="15"/>
      <c r="U773" s="420"/>
    </row>
    <row r="774" spans="4:21" ht="15.75" customHeight="1">
      <c r="D774" s="15"/>
      <c r="E774" s="15"/>
      <c r="H774" s="15"/>
      <c r="I774" s="15"/>
      <c r="J774" s="15"/>
      <c r="K774" s="15"/>
      <c r="L774" s="15"/>
      <c r="M774" s="15"/>
      <c r="N774" s="15"/>
      <c r="U774" s="420"/>
    </row>
    <row r="775" spans="4:21" ht="15.75" customHeight="1">
      <c r="D775" s="15"/>
      <c r="E775" s="15"/>
      <c r="H775" s="15"/>
      <c r="I775" s="15"/>
      <c r="J775" s="15"/>
      <c r="K775" s="15"/>
      <c r="L775" s="15"/>
      <c r="M775" s="15"/>
      <c r="N775" s="15"/>
      <c r="U775" s="420"/>
    </row>
    <row r="776" spans="4:21" ht="15.75" customHeight="1">
      <c r="D776" s="15"/>
      <c r="E776" s="15"/>
      <c r="H776" s="15"/>
      <c r="I776" s="15"/>
      <c r="J776" s="15"/>
      <c r="K776" s="15"/>
      <c r="L776" s="15"/>
      <c r="M776" s="15"/>
      <c r="N776" s="15"/>
      <c r="U776" s="420"/>
    </row>
    <row r="777" spans="4:21" ht="15.75" customHeight="1">
      <c r="D777" s="15"/>
      <c r="E777" s="15"/>
      <c r="H777" s="15"/>
      <c r="I777" s="15"/>
      <c r="J777" s="15"/>
      <c r="K777" s="15"/>
      <c r="L777" s="15"/>
      <c r="M777" s="15"/>
      <c r="N777" s="15"/>
      <c r="U777" s="420"/>
    </row>
    <row r="778" spans="4:21" ht="15.75" customHeight="1">
      <c r="D778" s="15"/>
      <c r="E778" s="15"/>
      <c r="H778" s="15"/>
      <c r="I778" s="15"/>
      <c r="J778" s="15"/>
      <c r="K778" s="15"/>
      <c r="L778" s="15"/>
      <c r="M778" s="15"/>
      <c r="N778" s="15"/>
      <c r="U778" s="420"/>
    </row>
    <row r="779" spans="4:21" ht="15.75" customHeight="1">
      <c r="D779" s="15"/>
      <c r="E779" s="15"/>
      <c r="H779" s="15"/>
      <c r="I779" s="15"/>
      <c r="J779" s="15"/>
      <c r="K779" s="15"/>
      <c r="L779" s="15"/>
      <c r="M779" s="15"/>
      <c r="N779" s="15"/>
      <c r="U779" s="420"/>
    </row>
    <row r="780" spans="4:21" ht="15.75" customHeight="1">
      <c r="D780" s="15"/>
      <c r="E780" s="15"/>
      <c r="H780" s="15"/>
      <c r="I780" s="15"/>
      <c r="J780" s="15"/>
      <c r="K780" s="15"/>
      <c r="L780" s="15"/>
      <c r="M780" s="15"/>
      <c r="N780" s="15"/>
      <c r="U780" s="420"/>
    </row>
    <row r="781" spans="4:21" ht="15.75" customHeight="1">
      <c r="D781" s="15"/>
      <c r="E781" s="15"/>
      <c r="H781" s="15"/>
      <c r="I781" s="15"/>
      <c r="J781" s="15"/>
      <c r="K781" s="15"/>
      <c r="L781" s="15"/>
      <c r="M781" s="15"/>
      <c r="N781" s="15"/>
      <c r="U781" s="420"/>
    </row>
    <row r="782" spans="4:21" ht="15.75" customHeight="1">
      <c r="D782" s="15"/>
      <c r="E782" s="15"/>
      <c r="H782" s="15"/>
      <c r="I782" s="15"/>
      <c r="J782" s="15"/>
      <c r="K782" s="15"/>
      <c r="L782" s="15"/>
      <c r="M782" s="15"/>
      <c r="N782" s="15"/>
      <c r="U782" s="420"/>
    </row>
    <row r="783" spans="4:21" ht="15.75" customHeight="1">
      <c r="D783" s="15"/>
      <c r="E783" s="15"/>
      <c r="H783" s="15"/>
      <c r="I783" s="15"/>
      <c r="J783" s="15"/>
      <c r="K783" s="15"/>
      <c r="L783" s="15"/>
      <c r="M783" s="15"/>
      <c r="N783" s="15"/>
      <c r="U783" s="420"/>
    </row>
    <row r="784" spans="4:21" ht="15.75" customHeight="1">
      <c r="D784" s="15"/>
      <c r="E784" s="15"/>
      <c r="H784" s="15"/>
      <c r="I784" s="15"/>
      <c r="J784" s="15"/>
      <c r="K784" s="15"/>
      <c r="L784" s="15"/>
      <c r="M784" s="15"/>
      <c r="N784" s="15"/>
      <c r="U784" s="420"/>
    </row>
    <row r="785" spans="4:21" ht="15.75" customHeight="1">
      <c r="D785" s="15"/>
      <c r="E785" s="15"/>
      <c r="H785" s="15"/>
      <c r="I785" s="15"/>
      <c r="J785" s="15"/>
      <c r="K785" s="15"/>
      <c r="L785" s="15"/>
      <c r="M785" s="15"/>
      <c r="N785" s="15"/>
      <c r="U785" s="420"/>
    </row>
    <row r="786" spans="4:21" ht="15.75" customHeight="1">
      <c r="D786" s="15"/>
      <c r="E786" s="15"/>
      <c r="H786" s="15"/>
      <c r="I786" s="15"/>
      <c r="J786" s="15"/>
      <c r="K786" s="15"/>
      <c r="L786" s="15"/>
      <c r="M786" s="15"/>
      <c r="N786" s="15"/>
      <c r="U786" s="420"/>
    </row>
    <row r="787" spans="4:21" ht="15.75" customHeight="1">
      <c r="D787" s="15"/>
      <c r="E787" s="15"/>
      <c r="H787" s="15"/>
      <c r="I787" s="15"/>
      <c r="J787" s="15"/>
      <c r="K787" s="15"/>
      <c r="L787" s="15"/>
      <c r="M787" s="15"/>
      <c r="N787" s="15"/>
      <c r="U787" s="420"/>
    </row>
    <row r="788" spans="4:21" ht="15.75" customHeight="1">
      <c r="D788" s="15"/>
      <c r="E788" s="15"/>
      <c r="H788" s="15"/>
      <c r="I788" s="15"/>
      <c r="J788" s="15"/>
      <c r="K788" s="15"/>
      <c r="L788" s="15"/>
      <c r="M788" s="15"/>
      <c r="N788" s="15"/>
      <c r="U788" s="420"/>
    </row>
    <row r="789" spans="4:21" ht="15.75" customHeight="1">
      <c r="D789" s="15"/>
      <c r="E789" s="15"/>
      <c r="H789" s="15"/>
      <c r="I789" s="15"/>
      <c r="J789" s="15"/>
      <c r="K789" s="15"/>
      <c r="L789" s="15"/>
      <c r="M789" s="15"/>
      <c r="N789" s="15"/>
      <c r="U789" s="420"/>
    </row>
    <row r="790" spans="4:21" ht="15.75" customHeight="1">
      <c r="D790" s="15"/>
      <c r="E790" s="15"/>
      <c r="H790" s="15"/>
      <c r="I790" s="15"/>
      <c r="J790" s="15"/>
      <c r="K790" s="15"/>
      <c r="L790" s="15"/>
      <c r="M790" s="15"/>
      <c r="N790" s="15"/>
      <c r="U790" s="420"/>
    </row>
    <row r="791" spans="4:21" ht="15.75" customHeight="1">
      <c r="D791" s="15"/>
      <c r="E791" s="15"/>
      <c r="H791" s="15"/>
      <c r="I791" s="15"/>
      <c r="J791" s="15"/>
      <c r="K791" s="15"/>
      <c r="L791" s="15"/>
      <c r="M791" s="15"/>
      <c r="N791" s="15"/>
      <c r="U791" s="420"/>
    </row>
    <row r="792" spans="4:21" ht="15.75" customHeight="1">
      <c r="D792" s="15"/>
      <c r="E792" s="15"/>
      <c r="H792" s="15"/>
      <c r="I792" s="15"/>
      <c r="J792" s="15"/>
      <c r="K792" s="15"/>
      <c r="L792" s="15"/>
      <c r="M792" s="15"/>
      <c r="N792" s="15"/>
      <c r="U792" s="420"/>
    </row>
    <row r="793" spans="4:21" ht="15.75" customHeight="1">
      <c r="D793" s="15"/>
      <c r="E793" s="15"/>
      <c r="H793" s="15"/>
      <c r="I793" s="15"/>
      <c r="J793" s="15"/>
      <c r="K793" s="15"/>
      <c r="L793" s="15"/>
      <c r="M793" s="15"/>
      <c r="N793" s="15"/>
      <c r="U793" s="420"/>
    </row>
    <row r="794" spans="4:21" ht="15.75" customHeight="1">
      <c r="D794" s="15"/>
      <c r="E794" s="15"/>
      <c r="H794" s="15"/>
      <c r="I794" s="15"/>
      <c r="J794" s="15"/>
      <c r="K794" s="15"/>
      <c r="L794" s="15"/>
      <c r="M794" s="15"/>
      <c r="N794" s="15"/>
      <c r="U794" s="420"/>
    </row>
    <row r="795" spans="4:21" ht="15.75" customHeight="1">
      <c r="D795" s="15"/>
      <c r="E795" s="15"/>
      <c r="H795" s="15"/>
      <c r="I795" s="15"/>
      <c r="J795" s="15"/>
      <c r="K795" s="15"/>
      <c r="L795" s="15"/>
      <c r="M795" s="15"/>
      <c r="N795" s="15"/>
      <c r="U795" s="420"/>
    </row>
    <row r="796" spans="4:21" ht="15.75" customHeight="1">
      <c r="D796" s="15"/>
      <c r="E796" s="15"/>
      <c r="H796" s="15"/>
      <c r="I796" s="15"/>
      <c r="J796" s="15"/>
      <c r="K796" s="15"/>
      <c r="L796" s="15"/>
      <c r="M796" s="15"/>
      <c r="N796" s="15"/>
      <c r="U796" s="420"/>
    </row>
    <row r="797" spans="4:21" ht="15.75" customHeight="1">
      <c r="D797" s="15"/>
      <c r="E797" s="15"/>
      <c r="H797" s="15"/>
      <c r="I797" s="15"/>
      <c r="J797" s="15"/>
      <c r="K797" s="15"/>
      <c r="L797" s="15"/>
      <c r="M797" s="15"/>
      <c r="N797" s="15"/>
      <c r="U797" s="420"/>
    </row>
    <row r="798" spans="4:21" ht="15.75" customHeight="1">
      <c r="D798" s="15"/>
      <c r="E798" s="15"/>
      <c r="H798" s="15"/>
      <c r="I798" s="15"/>
      <c r="J798" s="15"/>
      <c r="K798" s="15"/>
      <c r="L798" s="15"/>
      <c r="M798" s="15"/>
      <c r="N798" s="15"/>
      <c r="U798" s="420"/>
    </row>
    <row r="799" spans="4:21" ht="15.75" customHeight="1">
      <c r="D799" s="15"/>
      <c r="E799" s="15"/>
      <c r="H799" s="15"/>
      <c r="I799" s="15"/>
      <c r="J799" s="15"/>
      <c r="K799" s="15"/>
      <c r="L799" s="15"/>
      <c r="M799" s="15"/>
      <c r="N799" s="15"/>
      <c r="U799" s="420"/>
    </row>
    <row r="800" spans="4:21" ht="15.75" customHeight="1">
      <c r="D800" s="15"/>
      <c r="E800" s="15"/>
      <c r="H800" s="15"/>
      <c r="I800" s="15"/>
      <c r="J800" s="15"/>
      <c r="K800" s="15"/>
      <c r="L800" s="15"/>
      <c r="M800" s="15"/>
      <c r="N800" s="15"/>
      <c r="U800" s="420"/>
    </row>
    <row r="801" spans="4:21" ht="15.75" customHeight="1">
      <c r="D801" s="15"/>
      <c r="E801" s="15"/>
      <c r="H801" s="15"/>
      <c r="I801" s="15"/>
      <c r="J801" s="15"/>
      <c r="K801" s="15"/>
      <c r="L801" s="15"/>
      <c r="M801" s="15"/>
      <c r="N801" s="15"/>
      <c r="U801" s="420"/>
    </row>
    <row r="802" spans="4:21" ht="15.75" customHeight="1">
      <c r="D802" s="15"/>
      <c r="E802" s="15"/>
      <c r="H802" s="15"/>
      <c r="I802" s="15"/>
      <c r="J802" s="15"/>
      <c r="K802" s="15"/>
      <c r="L802" s="15"/>
      <c r="M802" s="15"/>
      <c r="N802" s="15"/>
      <c r="U802" s="420"/>
    </row>
    <row r="803" spans="4:21" ht="15.75" customHeight="1">
      <c r="D803" s="15"/>
      <c r="E803" s="15"/>
      <c r="H803" s="15"/>
      <c r="I803" s="15"/>
      <c r="J803" s="15"/>
      <c r="K803" s="15"/>
      <c r="L803" s="15"/>
      <c r="M803" s="15"/>
      <c r="N803" s="15"/>
      <c r="U803" s="420"/>
    </row>
    <row r="804" spans="4:21" ht="15.75" customHeight="1">
      <c r="D804" s="15"/>
      <c r="E804" s="15"/>
      <c r="H804" s="15"/>
      <c r="I804" s="15"/>
      <c r="J804" s="15"/>
      <c r="K804" s="15"/>
      <c r="L804" s="15"/>
      <c r="M804" s="15"/>
      <c r="N804" s="15"/>
      <c r="U804" s="420"/>
    </row>
    <row r="805" spans="4:21" ht="15.75" customHeight="1">
      <c r="D805" s="15"/>
      <c r="E805" s="15"/>
      <c r="H805" s="15"/>
      <c r="I805" s="15"/>
      <c r="J805" s="15"/>
      <c r="K805" s="15"/>
      <c r="L805" s="15"/>
      <c r="M805" s="15"/>
      <c r="N805" s="15"/>
      <c r="U805" s="420"/>
    </row>
    <row r="806" spans="4:21" ht="15.75" customHeight="1">
      <c r="D806" s="15"/>
      <c r="E806" s="15"/>
      <c r="H806" s="15"/>
      <c r="I806" s="15"/>
      <c r="J806" s="15"/>
      <c r="K806" s="15"/>
      <c r="L806" s="15"/>
      <c r="M806" s="15"/>
      <c r="N806" s="15"/>
      <c r="U806" s="420"/>
    </row>
    <row r="807" spans="4:21" ht="15.75" customHeight="1">
      <c r="D807" s="15"/>
      <c r="E807" s="15"/>
      <c r="H807" s="15"/>
      <c r="I807" s="15"/>
      <c r="J807" s="15"/>
      <c r="K807" s="15"/>
      <c r="L807" s="15"/>
      <c r="M807" s="15"/>
      <c r="N807" s="15"/>
      <c r="U807" s="420"/>
    </row>
    <row r="808" spans="4:21" ht="15.75" customHeight="1">
      <c r="D808" s="15"/>
      <c r="E808" s="15"/>
      <c r="H808" s="15"/>
      <c r="I808" s="15"/>
      <c r="J808" s="15"/>
      <c r="K808" s="15"/>
      <c r="L808" s="15"/>
      <c r="M808" s="15"/>
      <c r="N808" s="15"/>
      <c r="U808" s="420"/>
    </row>
    <row r="809" spans="4:21" ht="15.75" customHeight="1">
      <c r="D809" s="15"/>
      <c r="E809" s="15"/>
      <c r="H809" s="15"/>
      <c r="I809" s="15"/>
      <c r="J809" s="15"/>
      <c r="K809" s="15"/>
      <c r="L809" s="15"/>
      <c r="M809" s="15"/>
      <c r="N809" s="15"/>
      <c r="U809" s="420"/>
    </row>
    <row r="810" spans="4:21" ht="15.75" customHeight="1">
      <c r="D810" s="15"/>
      <c r="E810" s="15"/>
      <c r="H810" s="15"/>
      <c r="I810" s="15"/>
      <c r="J810" s="15"/>
      <c r="K810" s="15"/>
      <c r="L810" s="15"/>
      <c r="M810" s="15"/>
      <c r="N810" s="15"/>
      <c r="U810" s="420"/>
    </row>
    <row r="811" spans="4:21" ht="15.75" customHeight="1">
      <c r="D811" s="15"/>
      <c r="E811" s="15"/>
      <c r="H811" s="15"/>
      <c r="I811" s="15"/>
      <c r="J811" s="15"/>
      <c r="K811" s="15"/>
      <c r="L811" s="15"/>
      <c r="M811" s="15"/>
      <c r="N811" s="15"/>
      <c r="U811" s="420"/>
    </row>
    <row r="812" spans="4:21" ht="15.75" customHeight="1">
      <c r="D812" s="15"/>
      <c r="E812" s="15"/>
      <c r="H812" s="15"/>
      <c r="I812" s="15"/>
      <c r="J812" s="15"/>
      <c r="K812" s="15"/>
      <c r="L812" s="15"/>
      <c r="M812" s="15"/>
      <c r="N812" s="15"/>
      <c r="U812" s="420"/>
    </row>
    <row r="813" spans="4:21" ht="15.75" customHeight="1">
      <c r="D813" s="15"/>
      <c r="E813" s="15"/>
      <c r="H813" s="15"/>
      <c r="I813" s="15"/>
      <c r="J813" s="15"/>
      <c r="K813" s="15"/>
      <c r="L813" s="15"/>
      <c r="M813" s="15"/>
      <c r="N813" s="15"/>
      <c r="U813" s="420"/>
    </row>
    <row r="814" spans="4:21" ht="15.75" customHeight="1">
      <c r="D814" s="15"/>
      <c r="E814" s="15"/>
      <c r="H814" s="15"/>
      <c r="I814" s="15"/>
      <c r="J814" s="15"/>
      <c r="K814" s="15"/>
      <c r="L814" s="15"/>
      <c r="M814" s="15"/>
      <c r="N814" s="15"/>
      <c r="U814" s="420"/>
    </row>
    <row r="815" spans="4:21" ht="15.75" customHeight="1">
      <c r="D815" s="15"/>
      <c r="E815" s="15"/>
      <c r="H815" s="15"/>
      <c r="I815" s="15"/>
      <c r="J815" s="15"/>
      <c r="K815" s="15"/>
      <c r="L815" s="15"/>
      <c r="M815" s="15"/>
      <c r="N815" s="15"/>
      <c r="U815" s="420"/>
    </row>
    <row r="816" spans="4:21" ht="15.75" customHeight="1">
      <c r="D816" s="15"/>
      <c r="E816" s="15"/>
      <c r="H816" s="15"/>
      <c r="I816" s="15"/>
      <c r="J816" s="15"/>
      <c r="K816" s="15"/>
      <c r="L816" s="15"/>
      <c r="M816" s="15"/>
      <c r="N816" s="15"/>
      <c r="U816" s="420"/>
    </row>
    <row r="817" spans="4:21" ht="15.75" customHeight="1">
      <c r="D817" s="15"/>
      <c r="E817" s="15"/>
      <c r="H817" s="15"/>
      <c r="I817" s="15"/>
      <c r="J817" s="15"/>
      <c r="K817" s="15"/>
      <c r="L817" s="15"/>
      <c r="M817" s="15"/>
      <c r="N817" s="15"/>
      <c r="U817" s="420"/>
    </row>
    <row r="818" spans="4:21" ht="15.75" customHeight="1">
      <c r="D818" s="15"/>
      <c r="E818" s="15"/>
      <c r="H818" s="15"/>
      <c r="I818" s="15"/>
      <c r="J818" s="15"/>
      <c r="K818" s="15"/>
      <c r="L818" s="15"/>
      <c r="M818" s="15"/>
      <c r="N818" s="15"/>
      <c r="U818" s="420"/>
    </row>
    <row r="819" spans="4:21" ht="15.75" customHeight="1">
      <c r="D819" s="15"/>
      <c r="E819" s="15"/>
      <c r="H819" s="15"/>
      <c r="I819" s="15"/>
      <c r="J819" s="15"/>
      <c r="K819" s="15"/>
      <c r="L819" s="15"/>
      <c r="M819" s="15"/>
      <c r="N819" s="15"/>
      <c r="U819" s="420"/>
    </row>
    <row r="820" spans="4:21" ht="15.75" customHeight="1">
      <c r="D820" s="15"/>
      <c r="E820" s="15"/>
      <c r="H820" s="15"/>
      <c r="I820" s="15"/>
      <c r="J820" s="15"/>
      <c r="K820" s="15"/>
      <c r="L820" s="15"/>
      <c r="M820" s="15"/>
      <c r="N820" s="15"/>
      <c r="U820" s="420"/>
    </row>
    <row r="821" spans="4:21" ht="15.75" customHeight="1">
      <c r="D821" s="15"/>
      <c r="E821" s="15"/>
      <c r="H821" s="15"/>
      <c r="I821" s="15"/>
      <c r="J821" s="15"/>
      <c r="K821" s="15"/>
      <c r="L821" s="15"/>
      <c r="M821" s="15"/>
      <c r="N821" s="15"/>
      <c r="U821" s="420"/>
    </row>
    <row r="822" spans="4:21" ht="15.75" customHeight="1">
      <c r="D822" s="15"/>
      <c r="E822" s="15"/>
      <c r="H822" s="15"/>
      <c r="I822" s="15"/>
      <c r="J822" s="15"/>
      <c r="K822" s="15"/>
      <c r="L822" s="15"/>
      <c r="M822" s="15"/>
      <c r="N822" s="15"/>
      <c r="U822" s="420"/>
    </row>
    <row r="823" spans="4:21" ht="15.75" customHeight="1">
      <c r="D823" s="15"/>
      <c r="E823" s="15"/>
      <c r="H823" s="15"/>
      <c r="I823" s="15"/>
      <c r="J823" s="15"/>
      <c r="K823" s="15"/>
      <c r="L823" s="15"/>
      <c r="M823" s="15"/>
      <c r="N823" s="15"/>
      <c r="U823" s="420"/>
    </row>
    <row r="824" spans="4:21" ht="15.75" customHeight="1">
      <c r="D824" s="15"/>
      <c r="E824" s="15"/>
      <c r="H824" s="15"/>
      <c r="I824" s="15"/>
      <c r="J824" s="15"/>
      <c r="K824" s="15"/>
      <c r="L824" s="15"/>
      <c r="M824" s="15"/>
      <c r="N824" s="15"/>
      <c r="U824" s="420"/>
    </row>
    <row r="825" spans="4:21" ht="15.75" customHeight="1">
      <c r="D825" s="15"/>
      <c r="E825" s="15"/>
      <c r="H825" s="15"/>
      <c r="I825" s="15"/>
      <c r="J825" s="15"/>
      <c r="K825" s="15"/>
      <c r="L825" s="15"/>
      <c r="M825" s="15"/>
      <c r="N825" s="15"/>
      <c r="U825" s="420"/>
    </row>
    <row r="826" spans="4:21" ht="15.75" customHeight="1">
      <c r="D826" s="15"/>
      <c r="E826" s="15"/>
      <c r="H826" s="15"/>
      <c r="I826" s="15"/>
      <c r="J826" s="15"/>
      <c r="K826" s="15"/>
      <c r="L826" s="15"/>
      <c r="M826" s="15"/>
      <c r="N826" s="15"/>
      <c r="U826" s="420"/>
    </row>
    <row r="827" spans="4:21" ht="15.75" customHeight="1">
      <c r="D827" s="15"/>
      <c r="E827" s="15"/>
      <c r="H827" s="15"/>
      <c r="I827" s="15"/>
      <c r="J827" s="15"/>
      <c r="K827" s="15"/>
      <c r="L827" s="15"/>
      <c r="M827" s="15"/>
      <c r="N827" s="15"/>
      <c r="U827" s="420"/>
    </row>
    <row r="828" spans="4:21" ht="15.75" customHeight="1">
      <c r="D828" s="15"/>
      <c r="E828" s="15"/>
      <c r="H828" s="15"/>
      <c r="I828" s="15"/>
      <c r="J828" s="15"/>
      <c r="K828" s="15"/>
      <c r="L828" s="15"/>
      <c r="M828" s="15"/>
      <c r="N828" s="15"/>
      <c r="U828" s="420"/>
    </row>
    <row r="829" spans="4:21" ht="15.75" customHeight="1">
      <c r="D829" s="15"/>
      <c r="E829" s="15"/>
      <c r="H829" s="15"/>
      <c r="I829" s="15"/>
      <c r="J829" s="15"/>
      <c r="K829" s="15"/>
      <c r="L829" s="15"/>
      <c r="M829" s="15"/>
      <c r="N829" s="15"/>
      <c r="U829" s="420"/>
    </row>
    <row r="830" spans="4:21" ht="15.75" customHeight="1">
      <c r="D830" s="15"/>
      <c r="E830" s="15"/>
      <c r="H830" s="15"/>
      <c r="I830" s="15"/>
      <c r="J830" s="15"/>
      <c r="K830" s="15"/>
      <c r="L830" s="15"/>
      <c r="M830" s="15"/>
      <c r="N830" s="15"/>
      <c r="U830" s="420"/>
    </row>
    <row r="831" spans="4:21" ht="15.75" customHeight="1">
      <c r="D831" s="15"/>
      <c r="E831" s="15"/>
      <c r="H831" s="15"/>
      <c r="I831" s="15"/>
      <c r="J831" s="15"/>
      <c r="K831" s="15"/>
      <c r="L831" s="15"/>
      <c r="M831" s="15"/>
      <c r="N831" s="15"/>
      <c r="U831" s="420"/>
    </row>
    <row r="832" spans="4:21" ht="15.75" customHeight="1">
      <c r="D832" s="15"/>
      <c r="E832" s="15"/>
      <c r="H832" s="15"/>
      <c r="I832" s="15"/>
      <c r="J832" s="15"/>
      <c r="K832" s="15"/>
      <c r="L832" s="15"/>
      <c r="M832" s="15"/>
      <c r="N832" s="15"/>
      <c r="U832" s="420"/>
    </row>
    <row r="833" spans="4:21" ht="15.75" customHeight="1">
      <c r="D833" s="15"/>
      <c r="E833" s="15"/>
      <c r="H833" s="15"/>
      <c r="I833" s="15"/>
      <c r="J833" s="15"/>
      <c r="K833" s="15"/>
      <c r="L833" s="15"/>
      <c r="M833" s="15"/>
      <c r="N833" s="15"/>
      <c r="U833" s="420"/>
    </row>
    <row r="834" spans="4:21" ht="15.75" customHeight="1">
      <c r="D834" s="15"/>
      <c r="E834" s="15"/>
      <c r="H834" s="15"/>
      <c r="I834" s="15"/>
      <c r="J834" s="15"/>
      <c r="K834" s="15"/>
      <c r="L834" s="15"/>
      <c r="M834" s="15"/>
      <c r="N834" s="15"/>
      <c r="U834" s="420"/>
    </row>
    <row r="835" spans="4:21" ht="15.75" customHeight="1">
      <c r="D835" s="15"/>
      <c r="E835" s="15"/>
      <c r="H835" s="15"/>
      <c r="I835" s="15"/>
      <c r="J835" s="15"/>
      <c r="K835" s="15"/>
      <c r="L835" s="15"/>
      <c r="M835" s="15"/>
      <c r="N835" s="15"/>
      <c r="U835" s="420"/>
    </row>
    <row r="836" spans="4:21" ht="15.75" customHeight="1">
      <c r="D836" s="15"/>
      <c r="E836" s="15"/>
      <c r="H836" s="15"/>
      <c r="I836" s="15"/>
      <c r="J836" s="15"/>
      <c r="K836" s="15"/>
      <c r="L836" s="15"/>
      <c r="M836" s="15"/>
      <c r="N836" s="15"/>
      <c r="U836" s="420"/>
    </row>
    <row r="837" spans="4:21" ht="15.75" customHeight="1">
      <c r="D837" s="15"/>
      <c r="E837" s="15"/>
      <c r="H837" s="15"/>
      <c r="I837" s="15"/>
      <c r="J837" s="15"/>
      <c r="K837" s="15"/>
      <c r="L837" s="15"/>
      <c r="M837" s="15"/>
      <c r="N837" s="15"/>
      <c r="U837" s="420"/>
    </row>
    <row r="838" spans="4:21" ht="15.75" customHeight="1">
      <c r="D838" s="15"/>
      <c r="E838" s="15"/>
      <c r="H838" s="15"/>
      <c r="I838" s="15"/>
      <c r="J838" s="15"/>
      <c r="K838" s="15"/>
      <c r="L838" s="15"/>
      <c r="M838" s="15"/>
      <c r="N838" s="15"/>
      <c r="U838" s="420"/>
    </row>
    <row r="839" spans="4:21" ht="15.75" customHeight="1">
      <c r="D839" s="15"/>
      <c r="E839" s="15"/>
      <c r="H839" s="15"/>
      <c r="I839" s="15"/>
      <c r="J839" s="15"/>
      <c r="K839" s="15"/>
      <c r="L839" s="15"/>
      <c r="M839" s="15"/>
      <c r="N839" s="15"/>
      <c r="U839" s="420"/>
    </row>
    <row r="840" spans="4:21" ht="15.75" customHeight="1">
      <c r="D840" s="15"/>
      <c r="E840" s="15"/>
      <c r="H840" s="15"/>
      <c r="I840" s="15"/>
      <c r="J840" s="15"/>
      <c r="K840" s="15"/>
      <c r="L840" s="15"/>
      <c r="M840" s="15"/>
      <c r="N840" s="15"/>
      <c r="U840" s="420"/>
    </row>
    <row r="841" spans="4:21" ht="15.75" customHeight="1">
      <c r="D841" s="15"/>
      <c r="E841" s="15"/>
      <c r="H841" s="15"/>
      <c r="I841" s="15"/>
      <c r="J841" s="15"/>
      <c r="K841" s="15"/>
      <c r="L841" s="15"/>
      <c r="M841" s="15"/>
      <c r="N841" s="15"/>
      <c r="U841" s="420"/>
    </row>
    <row r="842" spans="4:21" ht="15.75" customHeight="1">
      <c r="D842" s="15"/>
      <c r="E842" s="15"/>
      <c r="H842" s="15"/>
      <c r="I842" s="15"/>
      <c r="J842" s="15"/>
      <c r="K842" s="15"/>
      <c r="L842" s="15"/>
      <c r="M842" s="15"/>
      <c r="N842" s="15"/>
      <c r="U842" s="420"/>
    </row>
    <row r="843" spans="4:21" ht="15.75" customHeight="1">
      <c r="D843" s="15"/>
      <c r="E843" s="15"/>
      <c r="H843" s="15"/>
      <c r="I843" s="15"/>
      <c r="J843" s="15"/>
      <c r="K843" s="15"/>
      <c r="L843" s="15"/>
      <c r="M843" s="15"/>
      <c r="N843" s="15"/>
      <c r="U843" s="420"/>
    </row>
    <row r="844" spans="4:21" ht="15.75" customHeight="1">
      <c r="D844" s="15"/>
      <c r="E844" s="15"/>
      <c r="H844" s="15"/>
      <c r="I844" s="15"/>
      <c r="J844" s="15"/>
      <c r="K844" s="15"/>
      <c r="L844" s="15"/>
      <c r="M844" s="15"/>
      <c r="N844" s="15"/>
      <c r="U844" s="420"/>
    </row>
    <row r="845" spans="4:21" ht="15.75" customHeight="1">
      <c r="D845" s="15"/>
      <c r="E845" s="15"/>
      <c r="H845" s="15"/>
      <c r="I845" s="15"/>
      <c r="J845" s="15"/>
      <c r="K845" s="15"/>
      <c r="L845" s="15"/>
      <c r="M845" s="15"/>
      <c r="N845" s="15"/>
      <c r="U845" s="420"/>
    </row>
    <row r="846" spans="4:21" ht="15.75" customHeight="1">
      <c r="D846" s="15"/>
      <c r="E846" s="15"/>
      <c r="H846" s="15"/>
      <c r="I846" s="15"/>
      <c r="J846" s="15"/>
      <c r="K846" s="15"/>
      <c r="L846" s="15"/>
      <c r="M846" s="15"/>
      <c r="N846" s="15"/>
      <c r="U846" s="420"/>
    </row>
    <row r="847" spans="4:21" ht="15.75" customHeight="1">
      <c r="D847" s="15"/>
      <c r="E847" s="15"/>
      <c r="H847" s="15"/>
      <c r="I847" s="15"/>
      <c r="J847" s="15"/>
      <c r="K847" s="15"/>
      <c r="L847" s="15"/>
      <c r="M847" s="15"/>
      <c r="N847" s="15"/>
      <c r="U847" s="420"/>
    </row>
    <row r="848" spans="4:21" ht="15.75" customHeight="1">
      <c r="D848" s="15"/>
      <c r="E848" s="15"/>
      <c r="H848" s="15"/>
      <c r="I848" s="15"/>
      <c r="J848" s="15"/>
      <c r="K848" s="15"/>
      <c r="L848" s="15"/>
      <c r="M848" s="15"/>
      <c r="N848" s="15"/>
      <c r="U848" s="420"/>
    </row>
    <row r="849" spans="4:21" ht="15.75" customHeight="1">
      <c r="D849" s="15"/>
      <c r="E849" s="15"/>
      <c r="H849" s="15"/>
      <c r="I849" s="15"/>
      <c r="J849" s="15"/>
      <c r="K849" s="15"/>
      <c r="L849" s="15"/>
      <c r="M849" s="15"/>
      <c r="N849" s="15"/>
      <c r="U849" s="420"/>
    </row>
    <row r="850" spans="4:21" ht="15.75" customHeight="1">
      <c r="D850" s="15"/>
      <c r="E850" s="15"/>
      <c r="H850" s="15"/>
      <c r="I850" s="15"/>
      <c r="J850" s="15"/>
      <c r="K850" s="15"/>
      <c r="L850" s="15"/>
      <c r="M850" s="15"/>
      <c r="N850" s="15"/>
      <c r="U850" s="420"/>
    </row>
    <row r="851" spans="4:21" ht="15.75" customHeight="1">
      <c r="D851" s="15"/>
      <c r="E851" s="15"/>
      <c r="H851" s="15"/>
      <c r="I851" s="15"/>
      <c r="J851" s="15"/>
      <c r="K851" s="15"/>
      <c r="L851" s="15"/>
      <c r="M851" s="15"/>
      <c r="N851" s="15"/>
      <c r="U851" s="420"/>
    </row>
    <row r="852" spans="4:21" ht="15.75" customHeight="1">
      <c r="D852" s="15"/>
      <c r="E852" s="15"/>
      <c r="H852" s="15"/>
      <c r="I852" s="15"/>
      <c r="J852" s="15"/>
      <c r="K852" s="15"/>
      <c r="L852" s="15"/>
      <c r="M852" s="15"/>
      <c r="N852" s="15"/>
      <c r="U852" s="420"/>
    </row>
    <row r="853" spans="4:21" ht="15.75" customHeight="1">
      <c r="D853" s="15"/>
      <c r="E853" s="15"/>
      <c r="H853" s="15"/>
      <c r="I853" s="15"/>
      <c r="J853" s="15"/>
      <c r="K853" s="15"/>
      <c r="L853" s="15"/>
      <c r="M853" s="15"/>
      <c r="N853" s="15"/>
      <c r="U853" s="420"/>
    </row>
    <row r="854" spans="4:21" ht="15.75" customHeight="1">
      <c r="D854" s="15"/>
      <c r="E854" s="15"/>
      <c r="H854" s="15"/>
      <c r="I854" s="15"/>
      <c r="J854" s="15"/>
      <c r="K854" s="15"/>
      <c r="L854" s="15"/>
      <c r="M854" s="15"/>
      <c r="N854" s="15"/>
      <c r="U854" s="420"/>
    </row>
    <row r="855" spans="4:21" ht="15.75" customHeight="1">
      <c r="D855" s="15"/>
      <c r="E855" s="15"/>
      <c r="H855" s="15"/>
      <c r="I855" s="15"/>
      <c r="J855" s="15"/>
      <c r="K855" s="15"/>
      <c r="L855" s="15"/>
      <c r="M855" s="15"/>
      <c r="N855" s="15"/>
      <c r="U855" s="420"/>
    </row>
    <row r="856" spans="4:21" ht="15.75" customHeight="1">
      <c r="D856" s="15"/>
      <c r="E856" s="15"/>
      <c r="H856" s="15"/>
      <c r="I856" s="15"/>
      <c r="J856" s="15"/>
      <c r="K856" s="15"/>
      <c r="L856" s="15"/>
      <c r="M856" s="15"/>
      <c r="N856" s="15"/>
      <c r="U856" s="420"/>
    </row>
    <row r="857" spans="4:21" ht="15.75" customHeight="1">
      <c r="D857" s="15"/>
      <c r="E857" s="15"/>
      <c r="H857" s="15"/>
      <c r="I857" s="15"/>
      <c r="J857" s="15"/>
      <c r="K857" s="15"/>
      <c r="L857" s="15"/>
      <c r="M857" s="15"/>
      <c r="N857" s="15"/>
      <c r="U857" s="420"/>
    </row>
    <row r="858" spans="4:21" ht="15.75" customHeight="1">
      <c r="D858" s="15"/>
      <c r="E858" s="15"/>
      <c r="H858" s="15"/>
      <c r="I858" s="15"/>
      <c r="J858" s="15"/>
      <c r="K858" s="15"/>
      <c r="L858" s="15"/>
      <c r="M858" s="15"/>
      <c r="N858" s="15"/>
      <c r="U858" s="420"/>
    </row>
    <row r="859" spans="4:21" ht="15.75" customHeight="1">
      <c r="D859" s="15"/>
      <c r="E859" s="15"/>
      <c r="H859" s="15"/>
      <c r="I859" s="15"/>
      <c r="J859" s="15"/>
      <c r="K859" s="15"/>
      <c r="L859" s="15"/>
      <c r="M859" s="15"/>
      <c r="N859" s="15"/>
      <c r="U859" s="420"/>
    </row>
    <row r="860" spans="4:21" ht="15.75" customHeight="1">
      <c r="D860" s="15"/>
      <c r="E860" s="15"/>
      <c r="H860" s="15"/>
      <c r="I860" s="15"/>
      <c r="J860" s="15"/>
      <c r="K860" s="15"/>
      <c r="L860" s="15"/>
      <c r="M860" s="15"/>
      <c r="N860" s="15"/>
      <c r="U860" s="420"/>
    </row>
    <row r="861" spans="4:21" ht="15.75" customHeight="1">
      <c r="D861" s="15"/>
      <c r="E861" s="15"/>
      <c r="H861" s="15"/>
      <c r="I861" s="15"/>
      <c r="J861" s="15"/>
      <c r="K861" s="15"/>
      <c r="L861" s="15"/>
      <c r="M861" s="15"/>
      <c r="N861" s="15"/>
      <c r="U861" s="420"/>
    </row>
    <row r="862" spans="4:21" ht="15.75" customHeight="1">
      <c r="D862" s="15"/>
      <c r="E862" s="15"/>
      <c r="H862" s="15"/>
      <c r="I862" s="15"/>
      <c r="J862" s="15"/>
      <c r="K862" s="15"/>
      <c r="L862" s="15"/>
      <c r="M862" s="15"/>
      <c r="N862" s="15"/>
      <c r="U862" s="420"/>
    </row>
    <row r="863" spans="4:21" ht="15.75" customHeight="1">
      <c r="D863" s="15"/>
      <c r="E863" s="15"/>
      <c r="H863" s="15"/>
      <c r="I863" s="15"/>
      <c r="J863" s="15"/>
      <c r="K863" s="15"/>
      <c r="L863" s="15"/>
      <c r="M863" s="15"/>
      <c r="N863" s="15"/>
      <c r="U863" s="420"/>
    </row>
    <row r="864" spans="4:21" ht="15.75" customHeight="1">
      <c r="D864" s="15"/>
      <c r="E864" s="15"/>
      <c r="H864" s="15"/>
      <c r="I864" s="15"/>
      <c r="J864" s="15"/>
      <c r="K864" s="15"/>
      <c r="L864" s="15"/>
      <c r="M864" s="15"/>
      <c r="N864" s="15"/>
      <c r="U864" s="420"/>
    </row>
    <row r="865" spans="4:21" ht="15.75" customHeight="1">
      <c r="D865" s="15"/>
      <c r="E865" s="15"/>
      <c r="H865" s="15"/>
      <c r="I865" s="15"/>
      <c r="J865" s="15"/>
      <c r="K865" s="15"/>
      <c r="L865" s="15"/>
      <c r="M865" s="15"/>
      <c r="N865" s="15"/>
      <c r="U865" s="420"/>
    </row>
    <row r="866" spans="4:21" ht="15.75" customHeight="1">
      <c r="D866" s="15"/>
      <c r="E866" s="15"/>
      <c r="H866" s="15"/>
      <c r="I866" s="15"/>
      <c r="J866" s="15"/>
      <c r="K866" s="15"/>
      <c r="L866" s="15"/>
      <c r="M866" s="15"/>
      <c r="N866" s="15"/>
      <c r="U866" s="420"/>
    </row>
    <row r="867" spans="4:21" ht="15.75" customHeight="1">
      <c r="D867" s="15"/>
      <c r="E867" s="15"/>
      <c r="H867" s="15"/>
      <c r="I867" s="15"/>
      <c r="J867" s="15"/>
      <c r="K867" s="15"/>
      <c r="L867" s="15"/>
      <c r="M867" s="15"/>
      <c r="N867" s="15"/>
      <c r="U867" s="420"/>
    </row>
    <row r="868" spans="4:21" ht="15.75" customHeight="1">
      <c r="D868" s="15"/>
      <c r="E868" s="15"/>
      <c r="H868" s="15"/>
      <c r="I868" s="15"/>
      <c r="J868" s="15"/>
      <c r="K868" s="15"/>
      <c r="L868" s="15"/>
      <c r="M868" s="15"/>
      <c r="N868" s="15"/>
      <c r="U868" s="420"/>
    </row>
    <row r="869" spans="4:21" ht="15.75" customHeight="1">
      <c r="D869" s="15"/>
      <c r="E869" s="15"/>
      <c r="H869" s="15"/>
      <c r="I869" s="15"/>
      <c r="J869" s="15"/>
      <c r="K869" s="15"/>
      <c r="L869" s="15"/>
      <c r="M869" s="15"/>
      <c r="N869" s="15"/>
      <c r="U869" s="420"/>
    </row>
    <row r="870" spans="4:21" ht="15.75" customHeight="1">
      <c r="D870" s="15"/>
      <c r="E870" s="15"/>
      <c r="H870" s="15"/>
      <c r="I870" s="15"/>
      <c r="J870" s="15"/>
      <c r="K870" s="15"/>
      <c r="L870" s="15"/>
      <c r="M870" s="15"/>
      <c r="N870" s="15"/>
      <c r="U870" s="420"/>
    </row>
    <row r="871" spans="4:21" ht="15.75" customHeight="1">
      <c r="D871" s="15"/>
      <c r="E871" s="15"/>
      <c r="H871" s="15"/>
      <c r="I871" s="15"/>
      <c r="J871" s="15"/>
      <c r="K871" s="15"/>
      <c r="L871" s="15"/>
      <c r="M871" s="15"/>
      <c r="N871" s="15"/>
      <c r="U871" s="420"/>
    </row>
    <row r="872" spans="4:21" ht="15.75" customHeight="1">
      <c r="D872" s="15"/>
      <c r="E872" s="15"/>
      <c r="H872" s="15"/>
      <c r="I872" s="15"/>
      <c r="J872" s="15"/>
      <c r="K872" s="15"/>
      <c r="L872" s="15"/>
      <c r="M872" s="15"/>
      <c r="N872" s="15"/>
      <c r="U872" s="420"/>
    </row>
    <row r="873" spans="4:21" ht="15.75" customHeight="1">
      <c r="D873" s="15"/>
      <c r="E873" s="15"/>
      <c r="H873" s="15"/>
      <c r="I873" s="15"/>
      <c r="J873" s="15"/>
      <c r="K873" s="15"/>
      <c r="L873" s="15"/>
      <c r="M873" s="15"/>
      <c r="N873" s="15"/>
      <c r="U873" s="420"/>
    </row>
    <row r="874" spans="4:21" ht="15.75" customHeight="1">
      <c r="D874" s="15"/>
      <c r="E874" s="15"/>
      <c r="H874" s="15"/>
      <c r="I874" s="15"/>
      <c r="J874" s="15"/>
      <c r="K874" s="15"/>
      <c r="L874" s="15"/>
      <c r="M874" s="15"/>
      <c r="N874" s="15"/>
      <c r="U874" s="420"/>
    </row>
    <row r="875" spans="4:21" ht="15.75" customHeight="1">
      <c r="D875" s="15"/>
      <c r="E875" s="15"/>
      <c r="H875" s="15"/>
      <c r="I875" s="15"/>
      <c r="J875" s="15"/>
      <c r="K875" s="15"/>
      <c r="L875" s="15"/>
      <c r="M875" s="15"/>
      <c r="N875" s="15"/>
      <c r="U875" s="420"/>
    </row>
    <row r="876" spans="4:21" ht="15.75" customHeight="1">
      <c r="D876" s="15"/>
      <c r="E876" s="15"/>
      <c r="H876" s="15"/>
      <c r="I876" s="15"/>
      <c r="J876" s="15"/>
      <c r="K876" s="15"/>
      <c r="L876" s="15"/>
      <c r="M876" s="15"/>
      <c r="N876" s="15"/>
      <c r="U876" s="420"/>
    </row>
    <row r="877" spans="4:21" ht="15.75" customHeight="1">
      <c r="D877" s="15"/>
      <c r="E877" s="15"/>
      <c r="H877" s="15"/>
      <c r="I877" s="15"/>
      <c r="J877" s="15"/>
      <c r="K877" s="15"/>
      <c r="L877" s="15"/>
      <c r="M877" s="15"/>
      <c r="N877" s="15"/>
      <c r="U877" s="420"/>
    </row>
    <row r="878" spans="4:21" ht="15.75" customHeight="1">
      <c r="D878" s="15"/>
      <c r="E878" s="15"/>
      <c r="H878" s="15"/>
      <c r="I878" s="15"/>
      <c r="J878" s="15"/>
      <c r="K878" s="15"/>
      <c r="L878" s="15"/>
      <c r="M878" s="15"/>
      <c r="N878" s="15"/>
      <c r="U878" s="420"/>
    </row>
    <row r="879" spans="4:21" ht="15.75" customHeight="1">
      <c r="D879" s="15"/>
      <c r="E879" s="15"/>
      <c r="H879" s="15"/>
      <c r="I879" s="15"/>
      <c r="J879" s="15"/>
      <c r="K879" s="15"/>
      <c r="L879" s="15"/>
      <c r="M879" s="15"/>
      <c r="N879" s="15"/>
      <c r="U879" s="420"/>
    </row>
    <row r="880" spans="4:21" ht="15.75" customHeight="1">
      <c r="D880" s="15"/>
      <c r="E880" s="15"/>
      <c r="H880" s="15"/>
      <c r="I880" s="15"/>
      <c r="J880" s="15"/>
      <c r="K880" s="15"/>
      <c r="L880" s="15"/>
      <c r="M880" s="15"/>
      <c r="N880" s="15"/>
      <c r="U880" s="420"/>
    </row>
    <row r="881" spans="4:21" ht="15.75" customHeight="1">
      <c r="D881" s="15"/>
      <c r="E881" s="15"/>
      <c r="H881" s="15"/>
      <c r="I881" s="15"/>
      <c r="J881" s="15"/>
      <c r="K881" s="15"/>
      <c r="L881" s="15"/>
      <c r="M881" s="15"/>
      <c r="N881" s="15"/>
      <c r="U881" s="420"/>
    </row>
    <row r="882" spans="4:21" ht="15.75" customHeight="1">
      <c r="D882" s="15"/>
      <c r="E882" s="15"/>
      <c r="H882" s="15"/>
      <c r="I882" s="15"/>
      <c r="J882" s="15"/>
      <c r="K882" s="15"/>
      <c r="L882" s="15"/>
      <c r="M882" s="15"/>
      <c r="N882" s="15"/>
      <c r="U882" s="420"/>
    </row>
    <row r="883" spans="4:21" ht="15.75" customHeight="1">
      <c r="D883" s="15"/>
      <c r="E883" s="15"/>
      <c r="H883" s="15"/>
      <c r="I883" s="15"/>
      <c r="J883" s="15"/>
      <c r="K883" s="15"/>
      <c r="L883" s="15"/>
      <c r="M883" s="15"/>
      <c r="N883" s="15"/>
      <c r="U883" s="420"/>
    </row>
    <row r="884" spans="4:21" ht="15.75" customHeight="1">
      <c r="D884" s="15"/>
      <c r="E884" s="15"/>
      <c r="H884" s="15"/>
      <c r="I884" s="15"/>
      <c r="J884" s="15"/>
      <c r="K884" s="15"/>
      <c r="L884" s="15"/>
      <c r="M884" s="15"/>
      <c r="N884" s="15"/>
      <c r="U884" s="420"/>
    </row>
    <row r="885" spans="4:21" ht="15.75" customHeight="1">
      <c r="D885" s="15"/>
      <c r="E885" s="15"/>
      <c r="H885" s="15"/>
      <c r="I885" s="15"/>
      <c r="J885" s="15"/>
      <c r="K885" s="15"/>
      <c r="L885" s="15"/>
      <c r="M885" s="15"/>
      <c r="N885" s="15"/>
      <c r="U885" s="420"/>
    </row>
    <row r="886" spans="4:21" ht="15.75" customHeight="1">
      <c r="D886" s="15"/>
      <c r="E886" s="15"/>
      <c r="H886" s="15"/>
      <c r="I886" s="15"/>
      <c r="J886" s="15"/>
      <c r="K886" s="15"/>
      <c r="L886" s="15"/>
      <c r="M886" s="15"/>
      <c r="N886" s="15"/>
      <c r="U886" s="420"/>
    </row>
    <row r="887" spans="4:21" ht="15.75" customHeight="1">
      <c r="D887" s="15"/>
      <c r="E887" s="15"/>
      <c r="H887" s="15"/>
      <c r="I887" s="15"/>
      <c r="J887" s="15"/>
      <c r="K887" s="15"/>
      <c r="L887" s="15"/>
      <c r="M887" s="15"/>
      <c r="N887" s="15"/>
      <c r="U887" s="420"/>
    </row>
    <row r="888" spans="4:21" ht="15.75" customHeight="1">
      <c r="D888" s="15"/>
      <c r="E888" s="15"/>
      <c r="H888" s="15"/>
      <c r="I888" s="15"/>
      <c r="J888" s="15"/>
      <c r="K888" s="15"/>
      <c r="L888" s="15"/>
      <c r="M888" s="15"/>
      <c r="N888" s="15"/>
      <c r="U888" s="420"/>
    </row>
    <row r="889" spans="4:21" ht="15.75" customHeight="1">
      <c r="D889" s="15"/>
      <c r="E889" s="15"/>
      <c r="H889" s="15"/>
      <c r="I889" s="15"/>
      <c r="J889" s="15"/>
      <c r="K889" s="15"/>
      <c r="L889" s="15"/>
      <c r="M889" s="15"/>
      <c r="N889" s="15"/>
      <c r="U889" s="420"/>
    </row>
    <row r="890" spans="4:21" ht="15.75" customHeight="1">
      <c r="D890" s="15"/>
      <c r="E890" s="15"/>
      <c r="H890" s="15"/>
      <c r="I890" s="15"/>
      <c r="J890" s="15"/>
      <c r="K890" s="15"/>
      <c r="L890" s="15"/>
      <c r="M890" s="15"/>
      <c r="N890" s="15"/>
      <c r="U890" s="420"/>
    </row>
    <row r="891" spans="4:21" ht="15.75" customHeight="1">
      <c r="D891" s="15"/>
      <c r="E891" s="15"/>
      <c r="H891" s="15"/>
      <c r="I891" s="15"/>
      <c r="J891" s="15"/>
      <c r="K891" s="15"/>
      <c r="L891" s="15"/>
      <c r="M891" s="15"/>
      <c r="N891" s="15"/>
      <c r="U891" s="420"/>
    </row>
    <row r="892" spans="4:21" ht="15.75" customHeight="1">
      <c r="D892" s="15"/>
      <c r="E892" s="15"/>
      <c r="H892" s="15"/>
      <c r="I892" s="15"/>
      <c r="J892" s="15"/>
      <c r="K892" s="15"/>
      <c r="L892" s="15"/>
      <c r="M892" s="15"/>
      <c r="N892" s="15"/>
      <c r="U892" s="420"/>
    </row>
    <row r="893" spans="4:21" ht="15.75" customHeight="1">
      <c r="D893" s="15"/>
      <c r="E893" s="15"/>
      <c r="H893" s="15"/>
      <c r="I893" s="15"/>
      <c r="J893" s="15"/>
      <c r="K893" s="15"/>
      <c r="L893" s="15"/>
      <c r="M893" s="15"/>
      <c r="N893" s="15"/>
      <c r="U893" s="420"/>
    </row>
    <row r="894" spans="4:21" ht="15.75" customHeight="1">
      <c r="D894" s="15"/>
      <c r="E894" s="15"/>
      <c r="H894" s="15"/>
      <c r="I894" s="15"/>
      <c r="J894" s="15"/>
      <c r="K894" s="15"/>
      <c r="L894" s="15"/>
      <c r="M894" s="15"/>
      <c r="N894" s="15"/>
      <c r="U894" s="420"/>
    </row>
    <row r="895" spans="4:21" ht="15.75" customHeight="1">
      <c r="D895" s="15"/>
      <c r="E895" s="15"/>
      <c r="H895" s="15"/>
      <c r="I895" s="15"/>
      <c r="J895" s="15"/>
      <c r="K895" s="15"/>
      <c r="L895" s="15"/>
      <c r="M895" s="15"/>
      <c r="N895" s="15"/>
      <c r="U895" s="420"/>
    </row>
    <row r="896" spans="4:21" ht="15.75" customHeight="1">
      <c r="D896" s="15"/>
      <c r="E896" s="15"/>
      <c r="H896" s="15"/>
      <c r="I896" s="15"/>
      <c r="J896" s="15"/>
      <c r="K896" s="15"/>
      <c r="L896" s="15"/>
      <c r="M896" s="15"/>
      <c r="N896" s="15"/>
      <c r="U896" s="420"/>
    </row>
    <row r="897" spans="4:21" ht="15.75" customHeight="1">
      <c r="D897" s="15"/>
      <c r="E897" s="15"/>
      <c r="H897" s="15"/>
      <c r="I897" s="15"/>
      <c r="J897" s="15"/>
      <c r="K897" s="15"/>
      <c r="L897" s="15"/>
      <c r="M897" s="15"/>
      <c r="N897" s="15"/>
      <c r="U897" s="420"/>
    </row>
    <row r="898" spans="4:21" ht="15.75" customHeight="1">
      <c r="D898" s="15"/>
      <c r="E898" s="15"/>
      <c r="H898" s="15"/>
      <c r="I898" s="15"/>
      <c r="J898" s="15"/>
      <c r="K898" s="15"/>
      <c r="L898" s="15"/>
      <c r="M898" s="15"/>
      <c r="N898" s="15"/>
      <c r="U898" s="420"/>
    </row>
    <row r="899" spans="4:21" ht="15.75" customHeight="1">
      <c r="D899" s="15"/>
      <c r="E899" s="15"/>
      <c r="H899" s="15"/>
      <c r="I899" s="15"/>
      <c r="J899" s="15"/>
      <c r="K899" s="15"/>
      <c r="L899" s="15"/>
      <c r="M899" s="15"/>
      <c r="N899" s="15"/>
      <c r="U899" s="420"/>
    </row>
    <row r="900" spans="4:21" ht="15.75" customHeight="1">
      <c r="D900" s="15"/>
      <c r="E900" s="15"/>
      <c r="H900" s="15"/>
      <c r="I900" s="15"/>
      <c r="J900" s="15"/>
      <c r="K900" s="15"/>
      <c r="L900" s="15"/>
      <c r="M900" s="15"/>
      <c r="N900" s="15"/>
      <c r="U900" s="420"/>
    </row>
    <row r="901" spans="4:21" ht="15.75" customHeight="1">
      <c r="D901" s="15"/>
      <c r="E901" s="15"/>
      <c r="H901" s="15"/>
      <c r="I901" s="15"/>
      <c r="J901" s="15"/>
      <c r="K901" s="15"/>
      <c r="L901" s="15"/>
      <c r="M901" s="15"/>
      <c r="N901" s="15"/>
      <c r="U901" s="420"/>
    </row>
    <row r="902" spans="4:21" ht="15.75" customHeight="1">
      <c r="D902" s="15"/>
      <c r="E902" s="15"/>
      <c r="H902" s="15"/>
      <c r="I902" s="15"/>
      <c r="J902" s="15"/>
      <c r="K902" s="15"/>
      <c r="L902" s="15"/>
      <c r="M902" s="15"/>
      <c r="N902" s="15"/>
      <c r="U902" s="420"/>
    </row>
    <row r="903" spans="4:21" ht="15.75" customHeight="1">
      <c r="D903" s="15"/>
      <c r="E903" s="15"/>
      <c r="H903" s="15"/>
      <c r="I903" s="15"/>
      <c r="J903" s="15"/>
      <c r="K903" s="15"/>
      <c r="L903" s="15"/>
      <c r="M903" s="15"/>
      <c r="N903" s="15"/>
      <c r="U903" s="420"/>
    </row>
    <row r="904" spans="4:21" ht="15.75" customHeight="1">
      <c r="D904" s="15"/>
      <c r="E904" s="15"/>
      <c r="H904" s="15"/>
      <c r="I904" s="15"/>
      <c r="J904" s="15"/>
      <c r="K904" s="15"/>
      <c r="L904" s="15"/>
      <c r="M904" s="15"/>
      <c r="N904" s="15"/>
      <c r="U904" s="420"/>
    </row>
    <row r="905" spans="4:21" ht="15.75" customHeight="1">
      <c r="D905" s="15"/>
      <c r="E905" s="15"/>
      <c r="H905" s="15"/>
      <c r="I905" s="15"/>
      <c r="J905" s="15"/>
      <c r="K905" s="15"/>
      <c r="L905" s="15"/>
      <c r="M905" s="15"/>
      <c r="N905" s="15"/>
      <c r="U905" s="420"/>
    </row>
    <row r="906" spans="4:21" ht="15.75" customHeight="1">
      <c r="D906" s="15"/>
      <c r="E906" s="15"/>
      <c r="H906" s="15"/>
      <c r="I906" s="15"/>
      <c r="J906" s="15"/>
      <c r="K906" s="15"/>
      <c r="L906" s="15"/>
      <c r="M906" s="15"/>
      <c r="N906" s="15"/>
      <c r="U906" s="420"/>
    </row>
    <row r="907" spans="4:21" ht="15.75" customHeight="1">
      <c r="D907" s="15"/>
      <c r="E907" s="15"/>
      <c r="H907" s="15"/>
      <c r="I907" s="15"/>
      <c r="J907" s="15"/>
      <c r="K907" s="15"/>
      <c r="L907" s="15"/>
      <c r="M907" s="15"/>
      <c r="N907" s="15"/>
      <c r="U907" s="420"/>
    </row>
    <row r="908" spans="4:21" ht="15.75" customHeight="1">
      <c r="D908" s="15"/>
      <c r="E908" s="15"/>
      <c r="H908" s="15"/>
      <c r="I908" s="15"/>
      <c r="J908" s="15"/>
      <c r="K908" s="15"/>
      <c r="L908" s="15"/>
      <c r="M908" s="15"/>
      <c r="N908" s="15"/>
      <c r="U908" s="420"/>
    </row>
    <row r="909" spans="4:21" ht="15.75" customHeight="1">
      <c r="D909" s="15"/>
      <c r="E909" s="15"/>
      <c r="H909" s="15"/>
      <c r="I909" s="15"/>
      <c r="J909" s="15"/>
      <c r="K909" s="15"/>
      <c r="L909" s="15"/>
      <c r="M909" s="15"/>
      <c r="N909" s="15"/>
      <c r="U909" s="420"/>
    </row>
    <row r="910" spans="4:21" ht="15.75" customHeight="1">
      <c r="D910" s="15"/>
      <c r="E910" s="15"/>
      <c r="H910" s="15"/>
      <c r="I910" s="15"/>
      <c r="J910" s="15"/>
      <c r="K910" s="15"/>
      <c r="L910" s="15"/>
      <c r="M910" s="15"/>
      <c r="N910" s="15"/>
      <c r="U910" s="420"/>
    </row>
    <row r="911" spans="4:21" ht="15.75" customHeight="1">
      <c r="D911" s="15"/>
      <c r="E911" s="15"/>
      <c r="H911" s="15"/>
      <c r="I911" s="15"/>
      <c r="J911" s="15"/>
      <c r="K911" s="15"/>
      <c r="L911" s="15"/>
      <c r="M911" s="15"/>
      <c r="N911" s="15"/>
      <c r="U911" s="420"/>
    </row>
    <row r="912" spans="4:21" ht="15.75" customHeight="1">
      <c r="D912" s="15"/>
      <c r="E912" s="15"/>
      <c r="H912" s="15"/>
      <c r="I912" s="15"/>
      <c r="J912" s="15"/>
      <c r="K912" s="15"/>
      <c r="L912" s="15"/>
      <c r="M912" s="15"/>
      <c r="N912" s="15"/>
      <c r="U912" s="420"/>
    </row>
    <row r="913" spans="4:21" ht="15.75" customHeight="1">
      <c r="D913" s="15"/>
      <c r="E913" s="15"/>
      <c r="H913" s="15"/>
      <c r="I913" s="15"/>
      <c r="J913" s="15"/>
      <c r="K913" s="15"/>
      <c r="L913" s="15"/>
      <c r="M913" s="15"/>
      <c r="N913" s="15"/>
      <c r="U913" s="420"/>
    </row>
    <row r="914" spans="4:21" ht="15.75" customHeight="1">
      <c r="D914" s="15"/>
      <c r="E914" s="15"/>
      <c r="H914" s="15"/>
      <c r="I914" s="15"/>
      <c r="J914" s="15"/>
      <c r="K914" s="15"/>
      <c r="L914" s="15"/>
      <c r="M914" s="15"/>
      <c r="N914" s="15"/>
      <c r="U914" s="420"/>
    </row>
    <row r="915" spans="4:21" ht="15.75" customHeight="1">
      <c r="D915" s="15"/>
      <c r="E915" s="15"/>
      <c r="H915" s="15"/>
      <c r="I915" s="15"/>
      <c r="J915" s="15"/>
      <c r="K915" s="15"/>
      <c r="L915" s="15"/>
      <c r="M915" s="15"/>
      <c r="N915" s="15"/>
      <c r="U915" s="420"/>
    </row>
    <row r="916" spans="4:21" ht="15.75" customHeight="1">
      <c r="D916" s="15"/>
      <c r="E916" s="15"/>
      <c r="H916" s="15"/>
      <c r="I916" s="15"/>
      <c r="J916" s="15"/>
      <c r="K916" s="15"/>
      <c r="L916" s="15"/>
      <c r="M916" s="15"/>
      <c r="N916" s="15"/>
      <c r="U916" s="420"/>
    </row>
    <row r="917" spans="4:21" ht="15.75" customHeight="1">
      <c r="D917" s="15"/>
      <c r="E917" s="15"/>
      <c r="H917" s="15"/>
      <c r="I917" s="15"/>
      <c r="J917" s="15"/>
      <c r="K917" s="15"/>
      <c r="L917" s="15"/>
      <c r="M917" s="15"/>
      <c r="N917" s="15"/>
      <c r="U917" s="420"/>
    </row>
    <row r="918" spans="4:21" ht="15.75" customHeight="1">
      <c r="D918" s="15"/>
      <c r="E918" s="15"/>
      <c r="H918" s="15"/>
      <c r="I918" s="15"/>
      <c r="J918" s="15"/>
      <c r="K918" s="15"/>
      <c r="L918" s="15"/>
      <c r="M918" s="15"/>
      <c r="N918" s="15"/>
      <c r="U918" s="420"/>
    </row>
    <row r="919" spans="4:21" ht="15.75" customHeight="1">
      <c r="D919" s="15"/>
      <c r="E919" s="15"/>
      <c r="H919" s="15"/>
      <c r="I919" s="15"/>
      <c r="J919" s="15"/>
      <c r="K919" s="15"/>
      <c r="L919" s="15"/>
      <c r="M919" s="15"/>
      <c r="N919" s="15"/>
      <c r="U919" s="420"/>
    </row>
    <row r="920" spans="4:21" ht="15.75" customHeight="1">
      <c r="D920" s="15"/>
      <c r="E920" s="15"/>
      <c r="H920" s="15"/>
      <c r="I920" s="15"/>
      <c r="J920" s="15"/>
      <c r="K920" s="15"/>
      <c r="L920" s="15"/>
      <c r="M920" s="15"/>
      <c r="N920" s="15"/>
      <c r="U920" s="420"/>
    </row>
    <row r="921" spans="4:21" ht="15.75" customHeight="1">
      <c r="D921" s="15"/>
      <c r="E921" s="15"/>
      <c r="H921" s="15"/>
      <c r="I921" s="15"/>
      <c r="J921" s="15"/>
      <c r="K921" s="15"/>
      <c r="L921" s="15"/>
      <c r="M921" s="15"/>
      <c r="N921" s="15"/>
      <c r="U921" s="420"/>
    </row>
    <row r="922" spans="4:21" ht="15.75" customHeight="1">
      <c r="D922" s="15"/>
      <c r="E922" s="15"/>
      <c r="H922" s="15"/>
      <c r="I922" s="15"/>
      <c r="J922" s="15"/>
      <c r="K922" s="15"/>
      <c r="L922" s="15"/>
      <c r="M922" s="15"/>
      <c r="N922" s="15"/>
      <c r="U922" s="420"/>
    </row>
    <row r="923" spans="4:21" ht="15.75" customHeight="1">
      <c r="D923" s="15"/>
      <c r="E923" s="15"/>
      <c r="H923" s="15"/>
      <c r="I923" s="15"/>
      <c r="J923" s="15"/>
      <c r="K923" s="15"/>
      <c r="L923" s="15"/>
      <c r="M923" s="15"/>
      <c r="N923" s="15"/>
      <c r="U923" s="420"/>
    </row>
    <row r="924" spans="4:21" ht="15.75" customHeight="1">
      <c r="D924" s="15"/>
      <c r="E924" s="15"/>
      <c r="H924" s="15"/>
      <c r="I924" s="15"/>
      <c r="J924" s="15"/>
      <c r="K924" s="15"/>
      <c r="L924" s="15"/>
      <c r="M924" s="15"/>
      <c r="N924" s="15"/>
      <c r="U924" s="420"/>
    </row>
    <row r="925" spans="4:21" ht="15.75" customHeight="1">
      <c r="D925" s="15"/>
      <c r="E925" s="15"/>
      <c r="H925" s="15"/>
      <c r="I925" s="15"/>
      <c r="J925" s="15"/>
      <c r="K925" s="15"/>
      <c r="L925" s="15"/>
      <c r="M925" s="15"/>
      <c r="N925" s="15"/>
      <c r="U925" s="420"/>
    </row>
    <row r="926" spans="4:21" ht="15.75" customHeight="1">
      <c r="D926" s="15"/>
      <c r="E926" s="15"/>
      <c r="H926" s="15"/>
      <c r="I926" s="15"/>
      <c r="J926" s="15"/>
      <c r="K926" s="15"/>
      <c r="L926" s="15"/>
      <c r="M926" s="15"/>
      <c r="N926" s="15"/>
      <c r="U926" s="420"/>
    </row>
    <row r="927" spans="4:21" ht="15.75" customHeight="1">
      <c r="D927" s="15"/>
      <c r="E927" s="15"/>
      <c r="H927" s="15"/>
      <c r="I927" s="15"/>
      <c r="J927" s="15"/>
      <c r="K927" s="15"/>
      <c r="L927" s="15"/>
      <c r="M927" s="15"/>
      <c r="N927" s="15"/>
      <c r="U927" s="420"/>
    </row>
    <row r="928" spans="4:21" ht="15.75" customHeight="1">
      <c r="D928" s="15"/>
      <c r="E928" s="15"/>
      <c r="H928" s="15"/>
      <c r="I928" s="15"/>
      <c r="J928" s="15"/>
      <c r="K928" s="15"/>
      <c r="L928" s="15"/>
      <c r="M928" s="15"/>
      <c r="N928" s="15"/>
      <c r="U928" s="420"/>
    </row>
    <row r="929" spans="4:21" ht="15.75" customHeight="1">
      <c r="D929" s="15"/>
      <c r="E929" s="15"/>
      <c r="H929" s="15"/>
      <c r="I929" s="15"/>
      <c r="J929" s="15"/>
      <c r="K929" s="15"/>
      <c r="L929" s="15"/>
      <c r="M929" s="15"/>
      <c r="N929" s="15"/>
      <c r="U929" s="420"/>
    </row>
    <row r="930" spans="4:21" ht="15.75" customHeight="1">
      <c r="D930" s="15"/>
      <c r="E930" s="15"/>
      <c r="H930" s="15"/>
      <c r="I930" s="15"/>
      <c r="J930" s="15"/>
      <c r="K930" s="15"/>
      <c r="L930" s="15"/>
      <c r="M930" s="15"/>
      <c r="N930" s="15"/>
      <c r="U930" s="420"/>
    </row>
    <row r="931" spans="4:21" ht="15.75" customHeight="1">
      <c r="D931" s="15"/>
      <c r="E931" s="15"/>
      <c r="H931" s="15"/>
      <c r="I931" s="15"/>
      <c r="J931" s="15"/>
      <c r="K931" s="15"/>
      <c r="L931" s="15"/>
      <c r="M931" s="15"/>
      <c r="N931" s="15"/>
      <c r="U931" s="420"/>
    </row>
    <row r="932" spans="4:21" ht="15.75" customHeight="1">
      <c r="D932" s="15"/>
      <c r="E932" s="15"/>
      <c r="H932" s="15"/>
      <c r="I932" s="15"/>
      <c r="J932" s="15"/>
      <c r="K932" s="15"/>
      <c r="L932" s="15"/>
      <c r="M932" s="15"/>
      <c r="N932" s="15"/>
      <c r="U932" s="420"/>
    </row>
    <row r="933" spans="4:21" ht="15.75" customHeight="1">
      <c r="D933" s="15"/>
      <c r="E933" s="15"/>
      <c r="H933" s="15"/>
      <c r="I933" s="15"/>
      <c r="J933" s="15"/>
      <c r="K933" s="15"/>
      <c r="L933" s="15"/>
      <c r="M933" s="15"/>
      <c r="N933" s="15"/>
      <c r="U933" s="420"/>
    </row>
    <row r="934" spans="4:21" ht="15.75" customHeight="1">
      <c r="D934" s="15"/>
      <c r="E934" s="15"/>
      <c r="H934" s="15"/>
      <c r="I934" s="15"/>
      <c r="J934" s="15"/>
      <c r="K934" s="15"/>
      <c r="L934" s="15"/>
      <c r="M934" s="15"/>
      <c r="N934" s="15"/>
      <c r="U934" s="420"/>
    </row>
    <row r="935" spans="4:21" ht="15.75" customHeight="1">
      <c r="D935" s="15"/>
      <c r="E935" s="15"/>
      <c r="H935" s="15"/>
      <c r="I935" s="15"/>
      <c r="J935" s="15"/>
      <c r="K935" s="15"/>
      <c r="L935" s="15"/>
      <c r="M935" s="15"/>
      <c r="N935" s="15"/>
      <c r="U935" s="420"/>
    </row>
    <row r="936" spans="4:21" ht="15.75" customHeight="1">
      <c r="D936" s="15"/>
      <c r="E936" s="15"/>
      <c r="H936" s="15"/>
      <c r="I936" s="15"/>
      <c r="J936" s="15"/>
      <c r="K936" s="15"/>
      <c r="L936" s="15"/>
      <c r="M936" s="15"/>
      <c r="N936" s="15"/>
      <c r="U936" s="420"/>
    </row>
    <row r="937" spans="4:21" ht="15.75" customHeight="1">
      <c r="D937" s="15"/>
      <c r="E937" s="15"/>
      <c r="H937" s="15"/>
      <c r="I937" s="15"/>
      <c r="J937" s="15"/>
      <c r="K937" s="15"/>
      <c r="L937" s="15"/>
      <c r="M937" s="15"/>
      <c r="N937" s="15"/>
      <c r="U937" s="420"/>
    </row>
    <row r="938" spans="4:21" ht="15.75" customHeight="1">
      <c r="D938" s="15"/>
      <c r="E938" s="15"/>
      <c r="H938" s="15"/>
      <c r="I938" s="15"/>
      <c r="J938" s="15"/>
      <c r="K938" s="15"/>
      <c r="L938" s="15"/>
      <c r="M938" s="15"/>
      <c r="N938" s="15"/>
      <c r="U938" s="420"/>
    </row>
    <row r="939" spans="4:21" ht="15.75" customHeight="1">
      <c r="D939" s="15"/>
      <c r="E939" s="15"/>
      <c r="H939" s="15"/>
      <c r="I939" s="15"/>
      <c r="J939" s="15"/>
      <c r="K939" s="15"/>
      <c r="L939" s="15"/>
      <c r="M939" s="15"/>
      <c r="N939" s="15"/>
      <c r="U939" s="420"/>
    </row>
    <row r="940" spans="4:21" ht="15.75" customHeight="1">
      <c r="D940" s="15"/>
      <c r="E940" s="15"/>
      <c r="H940" s="15"/>
      <c r="I940" s="15"/>
      <c r="J940" s="15"/>
      <c r="K940" s="15"/>
      <c r="L940" s="15"/>
      <c r="M940" s="15"/>
      <c r="N940" s="15"/>
      <c r="U940" s="420"/>
    </row>
    <row r="941" spans="4:21" ht="15.75" customHeight="1">
      <c r="D941" s="15"/>
      <c r="E941" s="15"/>
      <c r="H941" s="15"/>
      <c r="I941" s="15"/>
      <c r="J941" s="15"/>
      <c r="K941" s="15"/>
      <c r="L941" s="15"/>
      <c r="M941" s="15"/>
      <c r="N941" s="15"/>
      <c r="U941" s="420"/>
    </row>
    <row r="942" spans="4:21" ht="15.75" customHeight="1">
      <c r="D942" s="15"/>
      <c r="E942" s="15"/>
      <c r="H942" s="15"/>
      <c r="I942" s="15"/>
      <c r="J942" s="15"/>
      <c r="K942" s="15"/>
      <c r="L942" s="15"/>
      <c r="M942" s="15"/>
      <c r="N942" s="15"/>
      <c r="U942" s="420"/>
    </row>
    <row r="943" spans="4:21" ht="15.75" customHeight="1">
      <c r="D943" s="15"/>
      <c r="E943" s="15"/>
      <c r="H943" s="15"/>
      <c r="I943" s="15"/>
      <c r="J943" s="15"/>
      <c r="K943" s="15"/>
      <c r="L943" s="15"/>
      <c r="M943" s="15"/>
      <c r="N943" s="15"/>
      <c r="U943" s="420"/>
    </row>
    <row r="944" spans="4:21" ht="15.75" customHeight="1">
      <c r="D944" s="15"/>
      <c r="E944" s="15"/>
      <c r="H944" s="15"/>
      <c r="I944" s="15"/>
      <c r="J944" s="15"/>
      <c r="K944" s="15"/>
      <c r="L944" s="15"/>
      <c r="M944" s="15"/>
      <c r="N944" s="15"/>
      <c r="U944" s="420"/>
    </row>
    <row r="945" spans="4:21" ht="15.75" customHeight="1">
      <c r="D945" s="15"/>
      <c r="E945" s="15"/>
      <c r="H945" s="15"/>
      <c r="I945" s="15"/>
      <c r="J945" s="15"/>
      <c r="K945" s="15"/>
      <c r="L945" s="15"/>
      <c r="M945" s="15"/>
      <c r="N945" s="15"/>
      <c r="U945" s="420"/>
    </row>
    <row r="946" spans="4:21" ht="15.75" customHeight="1">
      <c r="D946" s="15"/>
      <c r="E946" s="15"/>
      <c r="H946" s="15"/>
      <c r="I946" s="15"/>
      <c r="J946" s="15"/>
      <c r="K946" s="15"/>
      <c r="L946" s="15"/>
      <c r="M946" s="15"/>
      <c r="N946" s="15"/>
      <c r="U946" s="420"/>
    </row>
    <row r="947" spans="4:21" ht="15.75" customHeight="1">
      <c r="D947" s="15"/>
      <c r="E947" s="15"/>
      <c r="H947" s="15"/>
      <c r="I947" s="15"/>
      <c r="J947" s="15"/>
      <c r="K947" s="15"/>
      <c r="L947" s="15"/>
      <c r="M947" s="15"/>
      <c r="N947" s="15"/>
      <c r="U947" s="420"/>
    </row>
    <row r="948" spans="4:21" ht="15.75" customHeight="1">
      <c r="D948" s="15"/>
      <c r="E948" s="15"/>
      <c r="H948" s="15"/>
      <c r="I948" s="15"/>
      <c r="J948" s="15"/>
      <c r="K948" s="15"/>
      <c r="L948" s="15"/>
      <c r="M948" s="15"/>
      <c r="N948" s="15"/>
      <c r="U948" s="420"/>
    </row>
    <row r="949" spans="4:21" ht="15.75" customHeight="1">
      <c r="D949" s="15"/>
      <c r="E949" s="15"/>
      <c r="H949" s="15"/>
      <c r="I949" s="15"/>
      <c r="J949" s="15"/>
      <c r="K949" s="15"/>
      <c r="L949" s="15"/>
      <c r="M949" s="15"/>
      <c r="N949" s="15"/>
      <c r="U949" s="420"/>
    </row>
    <row r="950" spans="4:21" ht="15.75" customHeight="1">
      <c r="D950" s="15"/>
      <c r="E950" s="15"/>
      <c r="H950" s="15"/>
      <c r="I950" s="15"/>
      <c r="J950" s="15"/>
      <c r="K950" s="15"/>
      <c r="L950" s="15"/>
      <c r="M950" s="15"/>
      <c r="N950" s="15"/>
      <c r="U950" s="420"/>
    </row>
    <row r="951" spans="4:21" ht="15.75" customHeight="1">
      <c r="D951" s="15"/>
      <c r="E951" s="15"/>
      <c r="H951" s="15"/>
      <c r="I951" s="15"/>
      <c r="J951" s="15"/>
      <c r="K951" s="15"/>
      <c r="L951" s="15"/>
      <c r="M951" s="15"/>
      <c r="N951" s="15"/>
      <c r="U951" s="420"/>
    </row>
    <row r="952" spans="4:21" ht="15.75" customHeight="1">
      <c r="D952" s="15"/>
      <c r="E952" s="15"/>
      <c r="H952" s="15"/>
      <c r="I952" s="15"/>
      <c r="J952" s="15"/>
      <c r="K952" s="15"/>
      <c r="L952" s="15"/>
      <c r="M952" s="15"/>
      <c r="N952" s="15"/>
      <c r="U952" s="420"/>
    </row>
    <row r="953" spans="4:21" ht="15.75" customHeight="1">
      <c r="D953" s="15"/>
      <c r="E953" s="15"/>
      <c r="H953" s="15"/>
      <c r="I953" s="15"/>
      <c r="J953" s="15"/>
      <c r="K953" s="15"/>
      <c r="L953" s="15"/>
      <c r="M953" s="15"/>
      <c r="N953" s="15"/>
      <c r="U953" s="420"/>
    </row>
    <row r="954" spans="4:21" ht="15.75" customHeight="1">
      <c r="D954" s="15"/>
      <c r="E954" s="15"/>
      <c r="H954" s="15"/>
      <c r="I954" s="15"/>
      <c r="J954" s="15"/>
      <c r="K954" s="15"/>
      <c r="L954" s="15"/>
      <c r="M954" s="15"/>
      <c r="N954" s="15"/>
      <c r="U954" s="420"/>
    </row>
    <row r="955" spans="4:21" ht="15.75" customHeight="1">
      <c r="D955" s="15"/>
      <c r="E955" s="15"/>
      <c r="H955" s="15"/>
      <c r="I955" s="15"/>
      <c r="J955" s="15"/>
      <c r="K955" s="15"/>
      <c r="L955" s="15"/>
      <c r="M955" s="15"/>
      <c r="N955" s="15"/>
      <c r="U955" s="420"/>
    </row>
    <row r="956" spans="4:21" ht="15.75" customHeight="1">
      <c r="D956" s="15"/>
      <c r="E956" s="15"/>
      <c r="H956" s="15"/>
      <c r="I956" s="15"/>
      <c r="J956" s="15"/>
      <c r="K956" s="15"/>
      <c r="L956" s="15"/>
      <c r="M956" s="15"/>
      <c r="N956" s="15"/>
      <c r="U956" s="420"/>
    </row>
    <row r="957" spans="4:21" ht="15.75" customHeight="1">
      <c r="D957" s="15"/>
      <c r="E957" s="15"/>
      <c r="H957" s="15"/>
      <c r="I957" s="15"/>
      <c r="J957" s="15"/>
      <c r="K957" s="15"/>
      <c r="L957" s="15"/>
      <c r="M957" s="15"/>
      <c r="N957" s="15"/>
      <c r="U957" s="420"/>
    </row>
    <row r="958" spans="4:21" ht="15.75" customHeight="1">
      <c r="D958" s="15"/>
      <c r="E958" s="15"/>
      <c r="H958" s="15"/>
      <c r="I958" s="15"/>
      <c r="J958" s="15"/>
      <c r="K958" s="15"/>
      <c r="L958" s="15"/>
      <c r="M958" s="15"/>
      <c r="N958" s="15"/>
      <c r="U958" s="420"/>
    </row>
    <row r="959" spans="4:21" ht="15.75" customHeight="1">
      <c r="D959" s="15"/>
      <c r="E959" s="15"/>
      <c r="H959" s="15"/>
      <c r="I959" s="15"/>
      <c r="J959" s="15"/>
      <c r="K959" s="15"/>
      <c r="L959" s="15"/>
      <c r="M959" s="15"/>
      <c r="N959" s="15"/>
      <c r="U959" s="420"/>
    </row>
    <row r="960" spans="4:21" ht="15.75" customHeight="1">
      <c r="D960" s="15"/>
      <c r="E960" s="15"/>
      <c r="H960" s="15"/>
      <c r="I960" s="15"/>
      <c r="J960" s="15"/>
      <c r="K960" s="15"/>
      <c r="L960" s="15"/>
      <c r="M960" s="15"/>
      <c r="N960" s="15"/>
      <c r="U960" s="420"/>
    </row>
    <row r="961" spans="4:21" ht="15.75" customHeight="1">
      <c r="D961" s="15"/>
      <c r="E961" s="15"/>
      <c r="H961" s="15"/>
      <c r="I961" s="15"/>
      <c r="J961" s="15"/>
      <c r="K961" s="15"/>
      <c r="L961" s="15"/>
      <c r="M961" s="15"/>
      <c r="N961" s="15"/>
      <c r="U961" s="420"/>
    </row>
    <row r="962" spans="4:21" ht="15.75" customHeight="1">
      <c r="D962" s="15"/>
      <c r="E962" s="15"/>
      <c r="H962" s="15"/>
      <c r="I962" s="15"/>
      <c r="J962" s="15"/>
      <c r="K962" s="15"/>
      <c r="L962" s="15"/>
      <c r="M962" s="15"/>
      <c r="N962" s="15"/>
      <c r="U962" s="420"/>
    </row>
    <row r="963" spans="4:21" ht="15.75" customHeight="1">
      <c r="D963" s="15"/>
      <c r="E963" s="15"/>
      <c r="H963" s="15"/>
      <c r="I963" s="15"/>
      <c r="J963" s="15"/>
      <c r="K963" s="15"/>
      <c r="L963" s="15"/>
      <c r="M963" s="15"/>
      <c r="N963" s="15"/>
      <c r="U963" s="420"/>
    </row>
    <row r="964" spans="4:21" ht="15.75" customHeight="1">
      <c r="D964" s="15"/>
      <c r="E964" s="15"/>
      <c r="H964" s="15"/>
      <c r="I964" s="15"/>
      <c r="J964" s="15"/>
      <c r="K964" s="15"/>
      <c r="L964" s="15"/>
      <c r="M964" s="15"/>
      <c r="N964" s="15"/>
      <c r="U964" s="420"/>
    </row>
    <row r="965" spans="4:21" ht="15.75" customHeight="1">
      <c r="D965" s="15"/>
      <c r="E965" s="15"/>
      <c r="H965" s="15"/>
      <c r="I965" s="15"/>
      <c r="J965" s="15"/>
      <c r="K965" s="15"/>
      <c r="L965" s="15"/>
      <c r="M965" s="15"/>
      <c r="N965" s="15"/>
      <c r="U965" s="420"/>
    </row>
    <row r="966" spans="4:21" ht="15.75" customHeight="1">
      <c r="D966" s="15"/>
      <c r="E966" s="15"/>
      <c r="H966" s="15"/>
      <c r="I966" s="15"/>
      <c r="J966" s="15"/>
      <c r="K966" s="15"/>
      <c r="L966" s="15"/>
      <c r="M966" s="15"/>
      <c r="N966" s="15"/>
      <c r="U966" s="420"/>
    </row>
    <row r="967" spans="4:21" ht="15.75" customHeight="1">
      <c r="D967" s="15"/>
      <c r="E967" s="15"/>
      <c r="H967" s="15"/>
      <c r="I967" s="15"/>
      <c r="J967" s="15"/>
      <c r="K967" s="15"/>
      <c r="L967" s="15"/>
      <c r="M967" s="15"/>
      <c r="N967" s="15"/>
      <c r="U967" s="420"/>
    </row>
    <row r="968" spans="4:21" ht="15.75" customHeight="1">
      <c r="D968" s="15"/>
      <c r="E968" s="15"/>
      <c r="H968" s="15"/>
      <c r="I968" s="15"/>
      <c r="J968" s="15"/>
      <c r="K968" s="15"/>
      <c r="L968" s="15"/>
      <c r="M968" s="15"/>
      <c r="N968" s="15"/>
      <c r="U968" s="420"/>
    </row>
    <row r="969" spans="4:21" ht="15.75" customHeight="1">
      <c r="D969" s="15"/>
      <c r="E969" s="15"/>
      <c r="H969" s="15"/>
      <c r="I969" s="15"/>
      <c r="J969" s="15"/>
      <c r="K969" s="15"/>
      <c r="L969" s="15"/>
      <c r="M969" s="15"/>
      <c r="N969" s="15"/>
      <c r="U969" s="420"/>
    </row>
    <row r="970" spans="4:21" ht="15.75" customHeight="1">
      <c r="D970" s="15"/>
      <c r="E970" s="15"/>
      <c r="H970" s="15"/>
      <c r="I970" s="15"/>
      <c r="J970" s="15"/>
      <c r="K970" s="15"/>
      <c r="L970" s="15"/>
      <c r="M970" s="15"/>
      <c r="N970" s="15"/>
      <c r="U970" s="420"/>
    </row>
    <row r="971" spans="4:21" ht="15.75" customHeight="1">
      <c r="D971" s="15"/>
      <c r="E971" s="15"/>
      <c r="H971" s="15"/>
      <c r="I971" s="15"/>
      <c r="J971" s="15"/>
      <c r="K971" s="15"/>
      <c r="L971" s="15"/>
      <c r="M971" s="15"/>
      <c r="N971" s="15"/>
      <c r="U971" s="420"/>
    </row>
    <row r="972" spans="4:21" ht="15.75" customHeight="1">
      <c r="D972" s="15"/>
      <c r="E972" s="15"/>
      <c r="H972" s="15"/>
      <c r="I972" s="15"/>
      <c r="J972" s="15"/>
      <c r="K972" s="15"/>
      <c r="L972" s="15"/>
      <c r="M972" s="15"/>
      <c r="N972" s="15"/>
      <c r="U972" s="420"/>
    </row>
    <row r="973" spans="4:21" ht="15.75" customHeight="1">
      <c r="D973" s="15"/>
      <c r="E973" s="15"/>
      <c r="H973" s="15"/>
      <c r="I973" s="15"/>
      <c r="J973" s="15"/>
      <c r="K973" s="15"/>
      <c r="L973" s="15"/>
      <c r="M973" s="15"/>
      <c r="N973" s="15"/>
      <c r="U973" s="420"/>
    </row>
    <row r="974" spans="4:21" ht="15.75" customHeight="1">
      <c r="D974" s="15"/>
      <c r="E974" s="15"/>
      <c r="H974" s="15"/>
      <c r="I974" s="15"/>
      <c r="J974" s="15"/>
      <c r="K974" s="15"/>
      <c r="L974" s="15"/>
      <c r="M974" s="15"/>
      <c r="N974" s="15"/>
      <c r="U974" s="420"/>
    </row>
    <row r="975" spans="4:21" ht="15.75" customHeight="1">
      <c r="D975" s="15"/>
      <c r="E975" s="15"/>
      <c r="H975" s="15"/>
      <c r="I975" s="15"/>
      <c r="J975" s="15"/>
      <c r="K975" s="15"/>
      <c r="L975" s="15"/>
      <c r="M975" s="15"/>
      <c r="N975" s="15"/>
      <c r="U975" s="420"/>
    </row>
    <row r="976" spans="4:21" ht="15.75" customHeight="1">
      <c r="D976" s="15"/>
      <c r="E976" s="15"/>
      <c r="H976" s="15"/>
      <c r="I976" s="15"/>
      <c r="J976" s="15"/>
      <c r="K976" s="15"/>
      <c r="L976" s="15"/>
      <c r="M976" s="15"/>
      <c r="N976" s="15"/>
      <c r="U976" s="420"/>
    </row>
    <row r="977" spans="4:21" ht="15.75" customHeight="1">
      <c r="D977" s="15"/>
      <c r="E977" s="15"/>
      <c r="H977" s="15"/>
      <c r="I977" s="15"/>
      <c r="J977" s="15"/>
      <c r="K977" s="15"/>
      <c r="L977" s="15"/>
      <c r="M977" s="15"/>
      <c r="N977" s="15"/>
      <c r="U977" s="420"/>
    </row>
    <row r="978" spans="4:21" ht="15.75" customHeight="1">
      <c r="D978" s="15"/>
      <c r="E978" s="15"/>
      <c r="H978" s="15"/>
      <c r="I978" s="15"/>
      <c r="J978" s="15"/>
      <c r="K978" s="15"/>
      <c r="L978" s="15"/>
      <c r="M978" s="15"/>
      <c r="N978" s="15"/>
      <c r="U978" s="420"/>
    </row>
    <row r="979" spans="4:21" ht="15.75" customHeight="1">
      <c r="D979" s="15"/>
      <c r="E979" s="15"/>
      <c r="H979" s="15"/>
      <c r="I979" s="15"/>
      <c r="J979" s="15"/>
      <c r="K979" s="15"/>
      <c r="L979" s="15"/>
      <c r="M979" s="15"/>
      <c r="N979" s="15"/>
      <c r="U979" s="420"/>
    </row>
    <row r="980" spans="4:21" ht="15.75" customHeight="1">
      <c r="D980" s="15"/>
      <c r="E980" s="15"/>
      <c r="H980" s="15"/>
      <c r="I980" s="15"/>
      <c r="J980" s="15"/>
      <c r="K980" s="15"/>
      <c r="L980" s="15"/>
      <c r="M980" s="15"/>
      <c r="N980" s="15"/>
      <c r="U980" s="420"/>
    </row>
    <row r="981" spans="4:21" ht="15.75" customHeight="1">
      <c r="D981" s="15"/>
      <c r="E981" s="15"/>
      <c r="H981" s="15"/>
      <c r="I981" s="15"/>
      <c r="J981" s="15"/>
      <c r="K981" s="15"/>
      <c r="L981" s="15"/>
      <c r="M981" s="15"/>
      <c r="N981" s="15"/>
      <c r="U981" s="420"/>
    </row>
    <row r="982" spans="4:21" ht="15.75" customHeight="1">
      <c r="D982" s="15"/>
      <c r="E982" s="15"/>
      <c r="H982" s="15"/>
      <c r="I982" s="15"/>
      <c r="J982" s="15"/>
      <c r="K982" s="15"/>
      <c r="L982" s="15"/>
      <c r="M982" s="15"/>
      <c r="N982" s="15"/>
      <c r="U982" s="420"/>
    </row>
    <row r="983" spans="4:21" ht="15.75" customHeight="1">
      <c r="D983" s="15"/>
      <c r="E983" s="15"/>
      <c r="H983" s="15"/>
      <c r="I983" s="15"/>
      <c r="J983" s="15"/>
      <c r="K983" s="15"/>
      <c r="L983" s="15"/>
      <c r="M983" s="15"/>
      <c r="N983" s="15"/>
      <c r="U983" s="420"/>
    </row>
    <row r="984" spans="4:21" ht="15.75" customHeight="1">
      <c r="D984" s="15"/>
      <c r="E984" s="15"/>
      <c r="H984" s="15"/>
      <c r="I984" s="15"/>
      <c r="J984" s="15"/>
      <c r="K984" s="15"/>
      <c r="L984" s="15"/>
      <c r="M984" s="15"/>
      <c r="N984" s="15"/>
      <c r="U984" s="420"/>
    </row>
    <row r="985" spans="4:21" ht="15.75" customHeight="1">
      <c r="D985" s="15"/>
      <c r="E985" s="15"/>
      <c r="H985" s="15"/>
      <c r="I985" s="15"/>
      <c r="J985" s="15"/>
      <c r="K985" s="15"/>
      <c r="L985" s="15"/>
      <c r="M985" s="15"/>
      <c r="N985" s="15"/>
      <c r="U985" s="420"/>
    </row>
    <row r="986" spans="4:21" ht="15.75" customHeight="1">
      <c r="D986" s="15"/>
      <c r="E986" s="15"/>
      <c r="H986" s="15"/>
      <c r="I986" s="15"/>
      <c r="J986" s="15"/>
      <c r="K986" s="15"/>
      <c r="L986" s="15"/>
      <c r="M986" s="15"/>
      <c r="N986" s="15"/>
      <c r="U986" s="420"/>
    </row>
    <row r="987" spans="4:21" ht="15.75" customHeight="1">
      <c r="D987" s="15"/>
      <c r="E987" s="15"/>
      <c r="H987" s="15"/>
      <c r="I987" s="15"/>
      <c r="J987" s="15"/>
      <c r="K987" s="15"/>
      <c r="L987" s="15"/>
      <c r="M987" s="15"/>
      <c r="N987" s="15"/>
      <c r="U987" s="420"/>
    </row>
    <row r="988" spans="4:21" ht="15.75" customHeight="1">
      <c r="D988" s="15"/>
      <c r="E988" s="15"/>
      <c r="H988" s="15"/>
      <c r="I988" s="15"/>
      <c r="J988" s="15"/>
      <c r="K988" s="15"/>
      <c r="L988" s="15"/>
      <c r="M988" s="15"/>
      <c r="N988" s="15"/>
      <c r="U988" s="420"/>
    </row>
    <row r="989" spans="4:21" ht="15.75" customHeight="1">
      <c r="D989" s="15"/>
      <c r="E989" s="15"/>
      <c r="H989" s="15"/>
      <c r="I989" s="15"/>
      <c r="J989" s="15"/>
      <c r="K989" s="15"/>
      <c r="L989" s="15"/>
      <c r="M989" s="15"/>
      <c r="N989" s="15"/>
      <c r="U989" s="420"/>
    </row>
    <row r="990" spans="4:21" ht="15.75" customHeight="1">
      <c r="D990" s="15"/>
      <c r="E990" s="15"/>
      <c r="H990" s="15"/>
      <c r="I990" s="15"/>
      <c r="J990" s="15"/>
      <c r="K990" s="15"/>
      <c r="L990" s="15"/>
      <c r="M990" s="15"/>
      <c r="N990" s="15"/>
      <c r="U990" s="420"/>
    </row>
    <row r="991" spans="4:21" ht="15.75" customHeight="1">
      <c r="D991" s="15"/>
      <c r="E991" s="15"/>
      <c r="H991" s="15"/>
      <c r="I991" s="15"/>
      <c r="J991" s="15"/>
      <c r="K991" s="15"/>
      <c r="L991" s="15"/>
      <c r="M991" s="15"/>
      <c r="N991" s="15"/>
      <c r="U991" s="420"/>
    </row>
    <row r="992" spans="4:21" ht="15.75" customHeight="1">
      <c r="D992" s="15"/>
      <c r="E992" s="15"/>
      <c r="H992" s="15"/>
      <c r="I992" s="15"/>
      <c r="J992" s="15"/>
      <c r="K992" s="15"/>
      <c r="L992" s="15"/>
      <c r="M992" s="15"/>
      <c r="N992" s="15"/>
      <c r="U992" s="420"/>
    </row>
    <row r="993" spans="4:21" ht="15.75" customHeight="1">
      <c r="D993" s="15"/>
      <c r="E993" s="15"/>
      <c r="H993" s="15"/>
      <c r="I993" s="15"/>
      <c r="J993" s="15"/>
      <c r="K993" s="15"/>
      <c r="L993" s="15"/>
      <c r="M993" s="15"/>
      <c r="N993" s="15"/>
      <c r="U993" s="420"/>
    </row>
    <row r="994" spans="4:21" ht="15.75" customHeight="1">
      <c r="D994" s="15"/>
      <c r="E994" s="15"/>
      <c r="H994" s="15"/>
      <c r="I994" s="15"/>
      <c r="J994" s="15"/>
      <c r="K994" s="15"/>
      <c r="L994" s="15"/>
      <c r="M994" s="15"/>
      <c r="N994" s="15"/>
      <c r="U994" s="420"/>
    </row>
    <row r="995" spans="4:21" ht="15.75" customHeight="1">
      <c r="D995" s="15"/>
      <c r="E995" s="15"/>
      <c r="H995" s="15"/>
      <c r="I995" s="15"/>
      <c r="J995" s="15"/>
      <c r="K995" s="15"/>
      <c r="L995" s="15"/>
      <c r="M995" s="15"/>
      <c r="N995" s="15"/>
      <c r="U995" s="420"/>
    </row>
    <row r="996" spans="4:21" ht="15.75" customHeight="1">
      <c r="D996" s="15"/>
      <c r="E996" s="15"/>
      <c r="H996" s="15"/>
      <c r="I996" s="15"/>
      <c r="J996" s="15"/>
      <c r="K996" s="15"/>
      <c r="L996" s="15"/>
      <c r="M996" s="15"/>
      <c r="N996" s="15"/>
      <c r="U996" s="420"/>
    </row>
    <row r="997" spans="4:21" ht="15.75" customHeight="1">
      <c r="D997" s="15"/>
      <c r="E997" s="15"/>
      <c r="H997" s="15"/>
      <c r="I997" s="15"/>
      <c r="J997" s="15"/>
      <c r="K997" s="15"/>
      <c r="L997" s="15"/>
      <c r="M997" s="15"/>
      <c r="N997" s="15"/>
      <c r="U997" s="420"/>
    </row>
    <row r="998" spans="4:21" ht="15.75" customHeight="1">
      <c r="D998" s="15"/>
      <c r="E998" s="15"/>
      <c r="H998" s="15"/>
      <c r="I998" s="15"/>
      <c r="J998" s="15"/>
      <c r="K998" s="15"/>
      <c r="L998" s="15"/>
      <c r="M998" s="15"/>
      <c r="N998" s="15"/>
      <c r="U998" s="420"/>
    </row>
    <row r="999" spans="4:21" ht="15.75" customHeight="1">
      <c r="D999" s="15"/>
      <c r="E999" s="15"/>
      <c r="H999" s="15"/>
      <c r="I999" s="15"/>
      <c r="J999" s="15"/>
      <c r="K999" s="15"/>
      <c r="L999" s="15"/>
      <c r="M999" s="15"/>
      <c r="N999" s="15"/>
      <c r="U999" s="420"/>
    </row>
    <row r="1000" spans="4:21" ht="15.75" customHeight="1">
      <c r="D1000" s="15"/>
      <c r="E1000" s="15"/>
      <c r="H1000" s="15"/>
      <c r="I1000" s="15"/>
      <c r="J1000" s="15"/>
      <c r="K1000" s="15"/>
      <c r="L1000" s="15"/>
      <c r="M1000" s="15"/>
      <c r="N1000" s="15"/>
      <c r="U1000" s="420"/>
    </row>
    <row r="1001" spans="4:21" ht="15.75" customHeight="1">
      <c r="D1001" s="15"/>
      <c r="E1001" s="15"/>
      <c r="H1001" s="15"/>
      <c r="I1001" s="15"/>
      <c r="J1001" s="15"/>
      <c r="K1001" s="15"/>
      <c r="L1001" s="15"/>
      <c r="M1001" s="15"/>
      <c r="N1001" s="15"/>
      <c r="U1001" s="420"/>
    </row>
    <row r="1002" spans="4:21" ht="15.75" customHeight="1">
      <c r="D1002" s="15"/>
      <c r="E1002" s="15"/>
      <c r="H1002" s="15"/>
      <c r="I1002" s="15"/>
      <c r="J1002" s="15"/>
      <c r="K1002" s="15"/>
      <c r="L1002" s="15"/>
      <c r="M1002" s="15"/>
      <c r="N1002" s="15"/>
      <c r="U1002" s="420"/>
    </row>
    <row r="1003" spans="4:21" ht="15.75" customHeight="1">
      <c r="D1003" s="15"/>
      <c r="E1003" s="15"/>
      <c r="H1003" s="15"/>
      <c r="I1003" s="15"/>
      <c r="J1003" s="15"/>
      <c r="K1003" s="15"/>
      <c r="L1003" s="15"/>
      <c r="M1003" s="15"/>
      <c r="N1003" s="15"/>
      <c r="U1003" s="420"/>
    </row>
    <row r="1004" spans="4:21" ht="15.75" customHeight="1">
      <c r="D1004" s="15"/>
      <c r="E1004" s="15"/>
      <c r="H1004" s="15"/>
      <c r="I1004" s="15"/>
      <c r="J1004" s="15"/>
      <c r="K1004" s="15"/>
      <c r="L1004" s="15"/>
      <c r="M1004" s="15"/>
      <c r="N1004" s="15"/>
      <c r="U1004" s="420"/>
    </row>
    <row r="1005" spans="4:21" ht="15.75" customHeight="1">
      <c r="D1005" s="15"/>
      <c r="E1005" s="15"/>
      <c r="H1005" s="15"/>
      <c r="I1005" s="15"/>
      <c r="J1005" s="15"/>
      <c r="K1005" s="15"/>
      <c r="L1005" s="15"/>
      <c r="M1005" s="15"/>
      <c r="N1005" s="15"/>
      <c r="U1005" s="420"/>
    </row>
    <row r="1006" spans="4:21" ht="15.75" customHeight="1">
      <c r="D1006" s="15"/>
      <c r="E1006" s="15"/>
      <c r="H1006" s="15"/>
      <c r="I1006" s="15"/>
      <c r="J1006" s="15"/>
      <c r="K1006" s="15"/>
      <c r="L1006" s="15"/>
      <c r="M1006" s="15"/>
      <c r="N1006" s="15"/>
      <c r="U1006" s="420"/>
    </row>
    <row r="1007" spans="4:21" ht="15.75" customHeight="1">
      <c r="D1007" s="15"/>
      <c r="E1007" s="15"/>
      <c r="H1007" s="15"/>
      <c r="I1007" s="15"/>
      <c r="J1007" s="15"/>
      <c r="K1007" s="15"/>
      <c r="L1007" s="15"/>
      <c r="M1007" s="15"/>
      <c r="N1007" s="15"/>
      <c r="U1007" s="420"/>
    </row>
    <row r="1008" spans="4:21" ht="15.75" customHeight="1">
      <c r="D1008" s="15"/>
      <c r="E1008" s="15"/>
      <c r="H1008" s="15"/>
      <c r="I1008" s="15"/>
      <c r="J1008" s="15"/>
      <c r="K1008" s="15"/>
      <c r="L1008" s="15"/>
      <c r="M1008" s="15"/>
      <c r="N1008" s="15"/>
      <c r="U1008" s="420"/>
    </row>
    <row r="1009" spans="4:21" ht="15.75" customHeight="1">
      <c r="D1009" s="15"/>
      <c r="E1009" s="15"/>
      <c r="H1009" s="15"/>
      <c r="I1009" s="15"/>
      <c r="J1009" s="15"/>
      <c r="K1009" s="15"/>
      <c r="L1009" s="15"/>
      <c r="M1009" s="15"/>
      <c r="N1009" s="15"/>
      <c r="U1009" s="420"/>
    </row>
    <row r="1010" spans="4:21" ht="15.75" customHeight="1">
      <c r="D1010" s="15"/>
      <c r="E1010" s="15"/>
      <c r="H1010" s="15"/>
      <c r="I1010" s="15"/>
      <c r="J1010" s="15"/>
      <c r="K1010" s="15"/>
      <c r="L1010" s="15"/>
      <c r="M1010" s="15"/>
      <c r="N1010" s="15"/>
      <c r="U1010" s="420"/>
    </row>
    <row r="1011" spans="4:21" ht="15.75" customHeight="1">
      <c r="D1011" s="15"/>
      <c r="E1011" s="15"/>
      <c r="H1011" s="15"/>
      <c r="I1011" s="15"/>
      <c r="J1011" s="15"/>
      <c r="K1011" s="15"/>
      <c r="L1011" s="15"/>
      <c r="M1011" s="15"/>
      <c r="N1011" s="15"/>
      <c r="U1011" s="420"/>
    </row>
    <row r="1012" spans="4:21" ht="15.75" customHeight="1">
      <c r="D1012" s="15"/>
      <c r="E1012" s="15"/>
      <c r="H1012" s="15"/>
      <c r="I1012" s="15"/>
      <c r="J1012" s="15"/>
      <c r="K1012" s="15"/>
      <c r="L1012" s="15"/>
      <c r="M1012" s="15"/>
      <c r="N1012" s="15"/>
      <c r="U1012" s="420"/>
    </row>
    <row r="1013" spans="4:21" ht="15.75" customHeight="1">
      <c r="D1013" s="15"/>
      <c r="E1013" s="15"/>
      <c r="H1013" s="15"/>
      <c r="I1013" s="15"/>
      <c r="J1013" s="15"/>
      <c r="K1013" s="15"/>
      <c r="L1013" s="15"/>
      <c r="M1013" s="15"/>
      <c r="N1013" s="15"/>
      <c r="U1013" s="420"/>
    </row>
    <row r="1014" spans="4:21" ht="15.75" customHeight="1">
      <c r="D1014" s="15"/>
      <c r="E1014" s="15"/>
      <c r="H1014" s="15"/>
      <c r="I1014" s="15"/>
      <c r="J1014" s="15"/>
      <c r="K1014" s="15"/>
      <c r="L1014" s="15"/>
      <c r="M1014" s="15"/>
      <c r="N1014" s="15"/>
      <c r="U1014" s="420"/>
    </row>
    <row r="1015" spans="4:21" ht="15.75" customHeight="1">
      <c r="D1015" s="15"/>
      <c r="E1015" s="15"/>
      <c r="H1015" s="15"/>
      <c r="I1015" s="15"/>
      <c r="J1015" s="15"/>
      <c r="K1015" s="15"/>
      <c r="L1015" s="15"/>
      <c r="M1015" s="15"/>
      <c r="N1015" s="15"/>
      <c r="U1015" s="420"/>
    </row>
    <row r="1016" spans="4:21" ht="15.75" customHeight="1">
      <c r="D1016" s="15"/>
      <c r="E1016" s="15"/>
      <c r="H1016" s="15"/>
      <c r="I1016" s="15"/>
      <c r="J1016" s="15"/>
      <c r="K1016" s="15"/>
      <c r="L1016" s="15"/>
      <c r="M1016" s="15"/>
      <c r="N1016" s="15"/>
      <c r="U1016" s="420"/>
    </row>
  </sheetData>
  <mergeCells count="427">
    <mergeCell ref="L240:M240"/>
    <mergeCell ref="L241:M241"/>
    <mergeCell ref="L242:M242"/>
    <mergeCell ref="L243:M243"/>
    <mergeCell ref="N245:Q245"/>
    <mergeCell ref="N251:Q251"/>
    <mergeCell ref="L233:M233"/>
    <mergeCell ref="L234:M234"/>
    <mergeCell ref="L235:M235"/>
    <mergeCell ref="L236:M236"/>
    <mergeCell ref="L237:M237"/>
    <mergeCell ref="L238:M238"/>
    <mergeCell ref="L239:M239"/>
    <mergeCell ref="B233:E233"/>
    <mergeCell ref="B234:E234"/>
    <mergeCell ref="B235:E235"/>
    <mergeCell ref="J239:K239"/>
    <mergeCell ref="J240:K240"/>
    <mergeCell ref="J241:K241"/>
    <mergeCell ref="J242:K242"/>
    <mergeCell ref="J243:K243"/>
    <mergeCell ref="J232:K232"/>
    <mergeCell ref="J233:K233"/>
    <mergeCell ref="J234:K234"/>
    <mergeCell ref="J235:K235"/>
    <mergeCell ref="J236:K236"/>
    <mergeCell ref="J237:K237"/>
    <mergeCell ref="J238:K238"/>
    <mergeCell ref="B243:E243"/>
    <mergeCell ref="L229:M229"/>
    <mergeCell ref="J227:K228"/>
    <mergeCell ref="J229:K229"/>
    <mergeCell ref="J230:K230"/>
    <mergeCell ref="L230:M230"/>
    <mergeCell ref="J231:K231"/>
    <mergeCell ref="L231:M231"/>
    <mergeCell ref="L232:M232"/>
    <mergeCell ref="B229:E229"/>
    <mergeCell ref="B230:E230"/>
    <mergeCell ref="B231:E231"/>
    <mergeCell ref="B232:E232"/>
    <mergeCell ref="B245:C245"/>
    <mergeCell ref="B246:C246"/>
    <mergeCell ref="B236:E236"/>
    <mergeCell ref="B237:E237"/>
    <mergeCell ref="B238:E238"/>
    <mergeCell ref="B239:E239"/>
    <mergeCell ref="B240:E240"/>
    <mergeCell ref="B241:E241"/>
    <mergeCell ref="B242:E242"/>
    <mergeCell ref="P188:R188"/>
    <mergeCell ref="P229:R229"/>
    <mergeCell ref="P230:R230"/>
    <mergeCell ref="P231:R231"/>
    <mergeCell ref="P240:R240"/>
    <mergeCell ref="P241:R241"/>
    <mergeCell ref="P242:R242"/>
    <mergeCell ref="P243:R243"/>
    <mergeCell ref="P189:R189"/>
    <mergeCell ref="P190:R190"/>
    <mergeCell ref="P193:R193"/>
    <mergeCell ref="P194:R194"/>
    <mergeCell ref="P195:R195"/>
    <mergeCell ref="P197:R197"/>
    <mergeCell ref="P225:R225"/>
    <mergeCell ref="P179:R179"/>
    <mergeCell ref="P180:R180"/>
    <mergeCell ref="P181:R181"/>
    <mergeCell ref="P182:R182"/>
    <mergeCell ref="P183:R183"/>
    <mergeCell ref="P184:R184"/>
    <mergeCell ref="P185:R185"/>
    <mergeCell ref="P186:R186"/>
    <mergeCell ref="P187:R187"/>
    <mergeCell ref="P155:R155"/>
    <mergeCell ref="P156:R156"/>
    <mergeCell ref="P157:R157"/>
    <mergeCell ref="P158:R158"/>
    <mergeCell ref="P159:R159"/>
    <mergeCell ref="P176:R176"/>
    <mergeCell ref="P177:R177"/>
    <mergeCell ref="P169:R169"/>
    <mergeCell ref="P170:R170"/>
    <mergeCell ref="P171:R171"/>
    <mergeCell ref="P172:R172"/>
    <mergeCell ref="P173:R173"/>
    <mergeCell ref="P174:R174"/>
    <mergeCell ref="P175:R175"/>
    <mergeCell ref="B134:E134"/>
    <mergeCell ref="B135:E135"/>
    <mergeCell ref="B136:E136"/>
    <mergeCell ref="B137:E137"/>
    <mergeCell ref="P144:R144"/>
    <mergeCell ref="P145:R145"/>
    <mergeCell ref="P167:R167"/>
    <mergeCell ref="P168:R168"/>
    <mergeCell ref="P160:R160"/>
    <mergeCell ref="P161:R161"/>
    <mergeCell ref="P162:R162"/>
    <mergeCell ref="P163:R163"/>
    <mergeCell ref="P164:R164"/>
    <mergeCell ref="P165:R165"/>
    <mergeCell ref="P166:R166"/>
    <mergeCell ref="P146:R146"/>
    <mergeCell ref="P147:R147"/>
    <mergeCell ref="P148:R148"/>
    <mergeCell ref="P149:R149"/>
    <mergeCell ref="P150:R150"/>
    <mergeCell ref="P151:R151"/>
    <mergeCell ref="P152:R152"/>
    <mergeCell ref="P153:R153"/>
    <mergeCell ref="P154:R154"/>
    <mergeCell ref="P124:R125"/>
    <mergeCell ref="P126:R126"/>
    <mergeCell ref="P127:R127"/>
    <mergeCell ref="P128:R128"/>
    <mergeCell ref="P129:R129"/>
    <mergeCell ref="P130:R130"/>
    <mergeCell ref="B131:E131"/>
    <mergeCell ref="B132:E132"/>
    <mergeCell ref="B133:E133"/>
    <mergeCell ref="B124:E125"/>
    <mergeCell ref="F124:G124"/>
    <mergeCell ref="H124:H125"/>
    <mergeCell ref="B126:E126"/>
    <mergeCell ref="B127:E127"/>
    <mergeCell ref="B128:E128"/>
    <mergeCell ref="B129:E129"/>
    <mergeCell ref="B130:E130"/>
    <mergeCell ref="O124:O125"/>
    <mergeCell ref="B220:E220"/>
    <mergeCell ref="B221:E221"/>
    <mergeCell ref="B222:E222"/>
    <mergeCell ref="B223:E223"/>
    <mergeCell ref="B224:E224"/>
    <mergeCell ref="A225:J225"/>
    <mergeCell ref="B226:R226"/>
    <mergeCell ref="N227:O227"/>
    <mergeCell ref="P227:R228"/>
    <mergeCell ref="A227:A228"/>
    <mergeCell ref="B227:E228"/>
    <mergeCell ref="F227:G227"/>
    <mergeCell ref="H227:H228"/>
    <mergeCell ref="I227:I228"/>
    <mergeCell ref="L227:M228"/>
    <mergeCell ref="B211:E211"/>
    <mergeCell ref="B212:E212"/>
    <mergeCell ref="B213:E213"/>
    <mergeCell ref="B214:E214"/>
    <mergeCell ref="B215:E215"/>
    <mergeCell ref="B216:E216"/>
    <mergeCell ref="B217:E217"/>
    <mergeCell ref="B218:E218"/>
    <mergeCell ref="B219:E219"/>
    <mergeCell ref="B202:E202"/>
    <mergeCell ref="B203:E203"/>
    <mergeCell ref="B204:E204"/>
    <mergeCell ref="B205:E205"/>
    <mergeCell ref="B206:E206"/>
    <mergeCell ref="B207:E207"/>
    <mergeCell ref="B208:E208"/>
    <mergeCell ref="B209:E209"/>
    <mergeCell ref="B210:E210"/>
    <mergeCell ref="B193:E193"/>
    <mergeCell ref="B194:E194"/>
    <mergeCell ref="B195:E195"/>
    <mergeCell ref="B196:E196"/>
    <mergeCell ref="B197:E197"/>
    <mergeCell ref="B198:E198"/>
    <mergeCell ref="B199:E199"/>
    <mergeCell ref="B200:E200"/>
    <mergeCell ref="B201:E201"/>
    <mergeCell ref="B172:E172"/>
    <mergeCell ref="B173:E173"/>
    <mergeCell ref="B174:E174"/>
    <mergeCell ref="B175:E175"/>
    <mergeCell ref="B191:E191"/>
    <mergeCell ref="P191:R191"/>
    <mergeCell ref="P192:R192"/>
    <mergeCell ref="B184:E184"/>
    <mergeCell ref="B185:E185"/>
    <mergeCell ref="B186:E186"/>
    <mergeCell ref="B187:E187"/>
    <mergeCell ref="B188:E188"/>
    <mergeCell ref="B189:E189"/>
    <mergeCell ref="B190:E190"/>
    <mergeCell ref="B192:E192"/>
    <mergeCell ref="B179:E179"/>
    <mergeCell ref="B180:E180"/>
    <mergeCell ref="B181:E181"/>
    <mergeCell ref="B182:E182"/>
    <mergeCell ref="B183:E183"/>
    <mergeCell ref="B176:E176"/>
    <mergeCell ref="B177:E177"/>
    <mergeCell ref="B178:E178"/>
    <mergeCell ref="P178:R178"/>
    <mergeCell ref="B163:E163"/>
    <mergeCell ref="B164:E164"/>
    <mergeCell ref="B165:E165"/>
    <mergeCell ref="B166:E166"/>
    <mergeCell ref="B167:E167"/>
    <mergeCell ref="B168:E168"/>
    <mergeCell ref="B169:E169"/>
    <mergeCell ref="B170:E170"/>
    <mergeCell ref="B171:E171"/>
    <mergeCell ref="B154:E154"/>
    <mergeCell ref="B155:E155"/>
    <mergeCell ref="B156:E156"/>
    <mergeCell ref="B157:E157"/>
    <mergeCell ref="B158:E158"/>
    <mergeCell ref="B159:E159"/>
    <mergeCell ref="B160:E160"/>
    <mergeCell ref="B161:E161"/>
    <mergeCell ref="B162:E162"/>
    <mergeCell ref="B145:E145"/>
    <mergeCell ref="B146:E146"/>
    <mergeCell ref="B147:E147"/>
    <mergeCell ref="B148:E148"/>
    <mergeCell ref="B149:E149"/>
    <mergeCell ref="B150:E150"/>
    <mergeCell ref="B151:E151"/>
    <mergeCell ref="B152:E152"/>
    <mergeCell ref="B153:E153"/>
    <mergeCell ref="B140:E140"/>
    <mergeCell ref="P140:R140"/>
    <mergeCell ref="P141:R141"/>
    <mergeCell ref="P142:R142"/>
    <mergeCell ref="P143:R143"/>
    <mergeCell ref="B141:E141"/>
    <mergeCell ref="B142:E142"/>
    <mergeCell ref="B143:E143"/>
    <mergeCell ref="B144:E144"/>
    <mergeCell ref="B117:E117"/>
    <mergeCell ref="B118:E118"/>
    <mergeCell ref="B119:E119"/>
    <mergeCell ref="P138:R138"/>
    <mergeCell ref="P139:R139"/>
    <mergeCell ref="P131:R131"/>
    <mergeCell ref="P132:R132"/>
    <mergeCell ref="P133:R133"/>
    <mergeCell ref="P134:R134"/>
    <mergeCell ref="P135:R135"/>
    <mergeCell ref="P136:R136"/>
    <mergeCell ref="P137:R137"/>
    <mergeCell ref="B138:E138"/>
    <mergeCell ref="B139:E139"/>
    <mergeCell ref="I124:I125"/>
    <mergeCell ref="J124:J125"/>
    <mergeCell ref="K124:M124"/>
    <mergeCell ref="N124:N125"/>
    <mergeCell ref="B120:E120"/>
    <mergeCell ref="B121:E121"/>
    <mergeCell ref="A122:J122"/>
    <mergeCell ref="P122:R122"/>
    <mergeCell ref="B123:R123"/>
    <mergeCell ref="A124:A125"/>
    <mergeCell ref="A112:A113"/>
    <mergeCell ref="F112:G112"/>
    <mergeCell ref="H112:H113"/>
    <mergeCell ref="I112:I113"/>
    <mergeCell ref="P112:R113"/>
    <mergeCell ref="B112:E113"/>
    <mergeCell ref="B114:E114"/>
    <mergeCell ref="B115:E115"/>
    <mergeCell ref="B116:E116"/>
    <mergeCell ref="B107:E107"/>
    <mergeCell ref="O107:R107"/>
    <mergeCell ref="B108:E108"/>
    <mergeCell ref="O108:R108"/>
    <mergeCell ref="B109:E109"/>
    <mergeCell ref="O109:R109"/>
    <mergeCell ref="B110:E110"/>
    <mergeCell ref="J112:J113"/>
    <mergeCell ref="K112:M112"/>
    <mergeCell ref="O110:R110"/>
    <mergeCell ref="B111:R111"/>
    <mergeCell ref="B93:E93"/>
    <mergeCell ref="B94:E94"/>
    <mergeCell ref="B95:E95"/>
    <mergeCell ref="B96:E96"/>
    <mergeCell ref="B97:E97"/>
    <mergeCell ref="B98:E98"/>
    <mergeCell ref="O104:R104"/>
    <mergeCell ref="O106:R106"/>
    <mergeCell ref="B99:E99"/>
    <mergeCell ref="B100:E100"/>
    <mergeCell ref="B101:E101"/>
    <mergeCell ref="B102:E102"/>
    <mergeCell ref="B103:E103"/>
    <mergeCell ref="B104:E104"/>
    <mergeCell ref="B105:R105"/>
    <mergeCell ref="P119:R119"/>
    <mergeCell ref="P120:R120"/>
    <mergeCell ref="N112:N113"/>
    <mergeCell ref="O112:O113"/>
    <mergeCell ref="P114:R114"/>
    <mergeCell ref="P115:R115"/>
    <mergeCell ref="P116:R116"/>
    <mergeCell ref="P117:R117"/>
    <mergeCell ref="P118:R118"/>
    <mergeCell ref="O83:R84"/>
    <mergeCell ref="O86:R86"/>
    <mergeCell ref="O87:R87"/>
    <mergeCell ref="O88:R88"/>
    <mergeCell ref="O91:R91"/>
    <mergeCell ref="O92:R92"/>
    <mergeCell ref="B53:B55"/>
    <mergeCell ref="D54:D55"/>
    <mergeCell ref="F54:F55"/>
    <mergeCell ref="A81:J81"/>
    <mergeCell ref="B82:R82"/>
    <mergeCell ref="A83:A84"/>
    <mergeCell ref="B85:R85"/>
    <mergeCell ref="B83:E84"/>
    <mergeCell ref="B86:E86"/>
    <mergeCell ref="B87:E87"/>
    <mergeCell ref="B88:E88"/>
    <mergeCell ref="B89:E89"/>
    <mergeCell ref="B90:E90"/>
    <mergeCell ref="B91:E91"/>
    <mergeCell ref="B92:E92"/>
    <mergeCell ref="A53:A55"/>
    <mergeCell ref="E54:E55"/>
    <mergeCell ref="F83:F84"/>
    <mergeCell ref="G83:G84"/>
    <mergeCell ref="H83:H84"/>
    <mergeCell ref="I83:J83"/>
    <mergeCell ref="K83:K84"/>
    <mergeCell ref="L83:M83"/>
    <mergeCell ref="N83:N84"/>
    <mergeCell ref="O47:R47"/>
    <mergeCell ref="O48:R48"/>
    <mergeCell ref="O49:R49"/>
    <mergeCell ref="O50:R50"/>
    <mergeCell ref="B52:R52"/>
    <mergeCell ref="O54:P54"/>
    <mergeCell ref="Q54:Q55"/>
    <mergeCell ref="D53:I53"/>
    <mergeCell ref="J53:R53"/>
    <mergeCell ref="G54:I54"/>
    <mergeCell ref="J54:J55"/>
    <mergeCell ref="K54:K55"/>
    <mergeCell ref="L54:M54"/>
    <mergeCell ref="N54:N55"/>
    <mergeCell ref="R54:R55"/>
    <mergeCell ref="B47:E47"/>
    <mergeCell ref="B48:E48"/>
    <mergeCell ref="B49:E49"/>
    <mergeCell ref="M35:M36"/>
    <mergeCell ref="N35:N36"/>
    <mergeCell ref="O35:R36"/>
    <mergeCell ref="O37:R37"/>
    <mergeCell ref="B50:E50"/>
    <mergeCell ref="B51:E51"/>
    <mergeCell ref="I45:I46"/>
    <mergeCell ref="J45:J46"/>
    <mergeCell ref="K45:K46"/>
    <mergeCell ref="L45:L46"/>
    <mergeCell ref="B43:E43"/>
    <mergeCell ref="O43:R43"/>
    <mergeCell ref="B44:R44"/>
    <mergeCell ref="O21:R21"/>
    <mergeCell ref="O22:R22"/>
    <mergeCell ref="O26:R26"/>
    <mergeCell ref="O33:R33"/>
    <mergeCell ref="A45:A46"/>
    <mergeCell ref="F45:G45"/>
    <mergeCell ref="H45:H46"/>
    <mergeCell ref="O45:R46"/>
    <mergeCell ref="M45:M46"/>
    <mergeCell ref="N45:N46"/>
    <mergeCell ref="B45:E46"/>
    <mergeCell ref="B34:R34"/>
    <mergeCell ref="O40:R40"/>
    <mergeCell ref="O41:R41"/>
    <mergeCell ref="O39:R39"/>
    <mergeCell ref="O42:R42"/>
    <mergeCell ref="B37:E37"/>
    <mergeCell ref="B38:E38"/>
    <mergeCell ref="O38:R38"/>
    <mergeCell ref="B39:E39"/>
    <mergeCell ref="B40:E40"/>
    <mergeCell ref="B41:E41"/>
    <mergeCell ref="B42:E42"/>
    <mergeCell ref="L35:L36"/>
    <mergeCell ref="S10:T10"/>
    <mergeCell ref="L12:N12"/>
    <mergeCell ref="O12:R12"/>
    <mergeCell ref="L13:N13"/>
    <mergeCell ref="O13:R13"/>
    <mergeCell ref="O14:R14"/>
    <mergeCell ref="L17:N17"/>
    <mergeCell ref="L19:N19"/>
    <mergeCell ref="L20:N20"/>
    <mergeCell ref="L14:N14"/>
    <mergeCell ref="L15:N15"/>
    <mergeCell ref="O15:R15"/>
    <mergeCell ref="L16:N16"/>
    <mergeCell ref="O16:R16"/>
    <mergeCell ref="O17:R17"/>
    <mergeCell ref="O18:R18"/>
    <mergeCell ref="O19:R19"/>
    <mergeCell ref="O20:R20"/>
    <mergeCell ref="A35:A36"/>
    <mergeCell ref="B35:E36"/>
    <mergeCell ref="F35:G35"/>
    <mergeCell ref="H35:H36"/>
    <mergeCell ref="I35:I36"/>
    <mergeCell ref="J35:J36"/>
    <mergeCell ref="K35:K36"/>
    <mergeCell ref="O1:R1"/>
    <mergeCell ref="A3:H3"/>
    <mergeCell ref="I3:O3"/>
    <mergeCell ref="A4:H4"/>
    <mergeCell ref="I4:O4"/>
    <mergeCell ref="A6:R6"/>
    <mergeCell ref="A7:R7"/>
    <mergeCell ref="B8:R8"/>
    <mergeCell ref="A9:A10"/>
    <mergeCell ref="B9:B10"/>
    <mergeCell ref="C9:G9"/>
    <mergeCell ref="H9:H10"/>
    <mergeCell ref="I9:N9"/>
    <mergeCell ref="L10:N10"/>
    <mergeCell ref="O9:R10"/>
    <mergeCell ref="L21:N21"/>
    <mergeCell ref="L33:N3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Z1023"/>
  <sheetViews>
    <sheetView topLeftCell="E116" workbookViewId="0">
      <selection activeCell="N49" sqref="N49"/>
    </sheetView>
  </sheetViews>
  <sheetFormatPr defaultColWidth="14.42578125" defaultRowHeight="15" customHeight="1"/>
  <cols>
    <col min="1" max="1" width="7" style="433" customWidth="1"/>
    <col min="2" max="2" width="58.7109375" style="433" customWidth="1"/>
    <col min="3" max="3" width="25.42578125" style="433" customWidth="1"/>
    <col min="4" max="8" width="13.7109375" style="433" customWidth="1"/>
    <col min="9" max="9" width="24" style="433" customWidth="1"/>
    <col min="10" max="10" width="16.140625" style="433" customWidth="1"/>
    <col min="11" max="11" width="13.85546875" style="433" customWidth="1"/>
    <col min="12" max="12" width="11.140625" style="433" customWidth="1"/>
    <col min="13" max="13" width="14.28515625" style="433" customWidth="1"/>
    <col min="14" max="14" width="51.7109375" style="433" customWidth="1"/>
    <col min="15" max="26" width="9" style="433" customWidth="1"/>
    <col min="27" max="16384" width="14.42578125" style="433"/>
  </cols>
  <sheetData>
    <row r="1" spans="1:26" ht="12.75" customHeight="1">
      <c r="A1" s="642" t="s">
        <v>741</v>
      </c>
      <c r="B1" s="639"/>
      <c r="C1" s="434"/>
      <c r="D1" s="435"/>
      <c r="E1" s="435"/>
      <c r="F1" s="435"/>
      <c r="G1" s="435"/>
      <c r="H1" s="435"/>
      <c r="I1" s="436" t="s">
        <v>742</v>
      </c>
      <c r="J1" s="437"/>
      <c r="K1" s="438"/>
      <c r="L1" s="437"/>
      <c r="M1" s="437"/>
      <c r="N1" s="439"/>
      <c r="O1" s="439"/>
      <c r="P1" s="439"/>
      <c r="Q1" s="439"/>
      <c r="R1" s="439"/>
      <c r="S1" s="439"/>
      <c r="T1" s="439"/>
      <c r="U1" s="439"/>
      <c r="V1" s="439"/>
      <c r="W1" s="439"/>
      <c r="X1" s="439"/>
      <c r="Y1" s="439"/>
      <c r="Z1" s="439"/>
    </row>
    <row r="2" spans="1:26" ht="12.75" customHeight="1">
      <c r="A2" s="643" t="s">
        <v>1</v>
      </c>
      <c r="B2" s="639"/>
      <c r="C2" s="434"/>
      <c r="D2" s="435"/>
      <c r="E2" s="435"/>
      <c r="F2" s="435"/>
      <c r="G2" s="435"/>
      <c r="H2" s="435"/>
      <c r="I2" s="439"/>
      <c r="J2" s="437"/>
      <c r="K2" s="438"/>
      <c r="L2" s="437"/>
      <c r="M2" s="437"/>
      <c r="N2" s="439"/>
      <c r="O2" s="439"/>
      <c r="P2" s="439"/>
      <c r="Q2" s="439"/>
      <c r="R2" s="439"/>
      <c r="S2" s="439"/>
      <c r="T2" s="439"/>
      <c r="U2" s="439"/>
      <c r="V2" s="439"/>
      <c r="W2" s="439"/>
      <c r="X2" s="439"/>
      <c r="Y2" s="439"/>
      <c r="Z2" s="439"/>
    </row>
    <row r="3" spans="1:26" ht="43.5" customHeight="1">
      <c r="A3" s="640" t="s">
        <v>743</v>
      </c>
      <c r="B3" s="639"/>
      <c r="C3" s="639"/>
      <c r="D3" s="639"/>
      <c r="E3" s="639"/>
      <c r="F3" s="639"/>
      <c r="G3" s="639"/>
      <c r="H3" s="639"/>
      <c r="I3" s="639"/>
      <c r="J3" s="440"/>
      <c r="K3" s="441"/>
      <c r="L3" s="440"/>
      <c r="M3" s="440"/>
      <c r="N3" s="442"/>
      <c r="O3" s="442"/>
      <c r="P3" s="442"/>
      <c r="Q3" s="442"/>
      <c r="R3" s="442"/>
      <c r="S3" s="442"/>
      <c r="T3" s="442"/>
      <c r="U3" s="442"/>
      <c r="V3" s="442"/>
      <c r="W3" s="442"/>
      <c r="X3" s="442"/>
      <c r="Y3" s="442"/>
      <c r="Z3" s="442"/>
    </row>
    <row r="4" spans="1:26" ht="24.75" customHeight="1">
      <c r="A4" s="644" t="s">
        <v>744</v>
      </c>
      <c r="B4" s="639"/>
      <c r="C4" s="639"/>
      <c r="D4" s="639"/>
      <c r="E4" s="639"/>
      <c r="F4" s="639"/>
      <c r="G4" s="639"/>
      <c r="H4" s="639"/>
      <c r="I4" s="639"/>
      <c r="J4" s="440"/>
      <c r="K4" s="441"/>
      <c r="L4" s="440"/>
      <c r="M4" s="440"/>
      <c r="N4" s="442"/>
      <c r="O4" s="442"/>
      <c r="P4" s="442"/>
      <c r="Q4" s="442"/>
      <c r="R4" s="442"/>
      <c r="S4" s="442"/>
      <c r="T4" s="442"/>
      <c r="U4" s="442"/>
      <c r="V4" s="442"/>
      <c r="W4" s="442"/>
      <c r="X4" s="442"/>
      <c r="Y4" s="442"/>
      <c r="Z4" s="442"/>
    </row>
    <row r="5" spans="1:26" ht="12.75" customHeight="1">
      <c r="A5" s="443"/>
      <c r="B5" s="443"/>
      <c r="C5" s="443"/>
      <c r="D5" s="444"/>
      <c r="E5" s="444"/>
      <c r="F5" s="444"/>
      <c r="G5" s="444"/>
      <c r="H5" s="444"/>
      <c r="I5" s="445"/>
      <c r="J5" s="440"/>
      <c r="K5" s="441"/>
      <c r="L5" s="440"/>
      <c r="M5" s="440" t="s">
        <v>745</v>
      </c>
      <c r="N5" s="442"/>
      <c r="O5" s="442"/>
      <c r="P5" s="442"/>
      <c r="Q5" s="442"/>
      <c r="R5" s="442"/>
      <c r="S5" s="442"/>
      <c r="T5" s="442"/>
      <c r="U5" s="442"/>
      <c r="V5" s="442"/>
      <c r="W5" s="442"/>
      <c r="X5" s="442"/>
      <c r="Y5" s="442"/>
      <c r="Z5" s="442"/>
    </row>
    <row r="6" spans="1:26" ht="27" customHeight="1">
      <c r="A6" s="645" t="s">
        <v>16</v>
      </c>
      <c r="B6" s="645" t="s">
        <v>746</v>
      </c>
      <c r="C6" s="645" t="s">
        <v>747</v>
      </c>
      <c r="D6" s="647" t="s">
        <v>209</v>
      </c>
      <c r="E6" s="648" t="s">
        <v>748</v>
      </c>
      <c r="F6" s="636"/>
      <c r="G6" s="636"/>
      <c r="H6" s="637"/>
      <c r="I6" s="446" t="s">
        <v>2</v>
      </c>
      <c r="J6" s="635" t="s">
        <v>749</v>
      </c>
      <c r="K6" s="636"/>
      <c r="L6" s="636"/>
      <c r="M6" s="637"/>
      <c r="N6" s="442"/>
      <c r="O6" s="442"/>
      <c r="P6" s="442"/>
      <c r="Q6" s="442"/>
      <c r="R6" s="442"/>
      <c r="S6" s="442"/>
      <c r="T6" s="442"/>
      <c r="U6" s="442"/>
      <c r="V6" s="442"/>
      <c r="W6" s="442"/>
      <c r="X6" s="442"/>
      <c r="Y6" s="442"/>
      <c r="Z6" s="442"/>
    </row>
    <row r="7" spans="1:26" ht="110.25" customHeight="1">
      <c r="A7" s="646"/>
      <c r="B7" s="646"/>
      <c r="C7" s="646"/>
      <c r="D7" s="646"/>
      <c r="E7" s="447" t="s">
        <v>750</v>
      </c>
      <c r="F7" s="447" t="s">
        <v>751</v>
      </c>
      <c r="G7" s="447" t="s">
        <v>752</v>
      </c>
      <c r="H7" s="447" t="s">
        <v>753</v>
      </c>
      <c r="I7" s="446"/>
      <c r="J7" s="448" t="s">
        <v>750</v>
      </c>
      <c r="K7" s="449" t="s">
        <v>751</v>
      </c>
      <c r="L7" s="448" t="s">
        <v>752</v>
      </c>
      <c r="M7" s="448" t="s">
        <v>753</v>
      </c>
      <c r="N7" s="442"/>
      <c r="O7" s="442"/>
      <c r="P7" s="442"/>
      <c r="Q7" s="442"/>
      <c r="R7" s="442"/>
      <c r="S7" s="442"/>
      <c r="T7" s="442"/>
      <c r="U7" s="442"/>
      <c r="V7" s="442"/>
      <c r="W7" s="442"/>
      <c r="X7" s="442"/>
      <c r="Y7" s="442"/>
      <c r="Z7" s="442"/>
    </row>
    <row r="8" spans="1:26" ht="26.25" customHeight="1">
      <c r="A8" s="446" t="s">
        <v>5</v>
      </c>
      <c r="B8" s="446" t="s">
        <v>6</v>
      </c>
      <c r="C8" s="446" t="s">
        <v>7</v>
      </c>
      <c r="D8" s="450" t="s">
        <v>754</v>
      </c>
      <c r="E8" s="450" t="s">
        <v>47</v>
      </c>
      <c r="F8" s="450" t="s">
        <v>48</v>
      </c>
      <c r="G8" s="450" t="s">
        <v>49</v>
      </c>
      <c r="H8" s="450" t="s">
        <v>50</v>
      </c>
      <c r="I8" s="450" t="s">
        <v>755</v>
      </c>
      <c r="J8" s="451"/>
      <c r="K8" s="452"/>
      <c r="L8" s="451"/>
      <c r="M8" s="451"/>
      <c r="N8" s="442"/>
      <c r="O8" s="442"/>
      <c r="P8" s="442"/>
      <c r="Q8" s="442"/>
      <c r="R8" s="442"/>
      <c r="S8" s="442"/>
      <c r="T8" s="442"/>
      <c r="U8" s="442"/>
      <c r="V8" s="442"/>
      <c r="W8" s="442"/>
      <c r="X8" s="442"/>
      <c r="Y8" s="442"/>
      <c r="Z8" s="442"/>
    </row>
    <row r="9" spans="1:26" ht="62.25" customHeight="1">
      <c r="A9" s="446" t="s">
        <v>18</v>
      </c>
      <c r="B9" s="453" t="s">
        <v>756</v>
      </c>
      <c r="C9" s="446"/>
      <c r="D9" s="454">
        <f t="shared" ref="D9:H9" si="0">D10+D13+D24</f>
        <v>1855000</v>
      </c>
      <c r="E9" s="454">
        <f t="shared" si="0"/>
        <v>1855000</v>
      </c>
      <c r="F9" s="454">
        <f t="shared" si="0"/>
        <v>0</v>
      </c>
      <c r="G9" s="454">
        <f t="shared" si="0"/>
        <v>0</v>
      </c>
      <c r="H9" s="454">
        <f t="shared" si="0"/>
        <v>0</v>
      </c>
      <c r="I9" s="446"/>
      <c r="J9" s="455">
        <f t="shared" ref="J9:M9" si="1">J10+J13+J24</f>
        <v>1855000</v>
      </c>
      <c r="K9" s="455">
        <f t="shared" si="1"/>
        <v>0</v>
      </c>
      <c r="L9" s="455">
        <f t="shared" si="1"/>
        <v>0</v>
      </c>
      <c r="M9" s="455">
        <f t="shared" si="1"/>
        <v>0</v>
      </c>
      <c r="N9" s="442"/>
      <c r="O9" s="442"/>
      <c r="P9" s="442"/>
      <c r="Q9" s="442"/>
      <c r="R9" s="442"/>
      <c r="S9" s="442"/>
      <c r="T9" s="442"/>
      <c r="U9" s="442"/>
      <c r="V9" s="442"/>
      <c r="W9" s="442"/>
      <c r="X9" s="442"/>
      <c r="Y9" s="442"/>
      <c r="Z9" s="442"/>
    </row>
    <row r="10" spans="1:26">
      <c r="A10" s="456" t="s">
        <v>19</v>
      </c>
      <c r="B10" s="457" t="s">
        <v>757</v>
      </c>
      <c r="C10" s="458"/>
      <c r="D10" s="454"/>
      <c r="E10" s="454"/>
      <c r="F10" s="454"/>
      <c r="G10" s="454"/>
      <c r="H10" s="454"/>
      <c r="I10" s="459"/>
      <c r="J10" s="460"/>
      <c r="K10" s="461"/>
      <c r="L10" s="460"/>
      <c r="M10" s="460"/>
      <c r="N10" s="442"/>
      <c r="O10" s="442"/>
      <c r="P10" s="442"/>
      <c r="Q10" s="442"/>
      <c r="R10" s="442"/>
      <c r="S10" s="442"/>
      <c r="T10" s="442"/>
      <c r="U10" s="442"/>
      <c r="V10" s="442"/>
      <c r="W10" s="442"/>
      <c r="X10" s="442"/>
      <c r="Y10" s="442"/>
      <c r="Z10" s="442"/>
    </row>
    <row r="11" spans="1:26">
      <c r="A11" s="456"/>
      <c r="B11" s="458" t="s">
        <v>758</v>
      </c>
      <c r="C11" s="458"/>
      <c r="D11" s="454"/>
      <c r="E11" s="454"/>
      <c r="F11" s="454"/>
      <c r="G11" s="454"/>
      <c r="H11" s="454"/>
      <c r="I11" s="459"/>
      <c r="J11" s="460"/>
      <c r="K11" s="461"/>
      <c r="L11" s="460"/>
      <c r="M11" s="460"/>
      <c r="N11" s="442"/>
      <c r="O11" s="442"/>
      <c r="P11" s="442"/>
      <c r="Q11" s="442"/>
      <c r="R11" s="442"/>
      <c r="S11" s="442"/>
      <c r="T11" s="442"/>
      <c r="U11" s="442"/>
      <c r="V11" s="442"/>
      <c r="W11" s="442"/>
      <c r="X11" s="442"/>
      <c r="Y11" s="442"/>
      <c r="Z11" s="442"/>
    </row>
    <row r="12" spans="1:26">
      <c r="A12" s="456"/>
      <c r="B12" s="458"/>
      <c r="C12" s="458"/>
      <c r="D12" s="454"/>
      <c r="E12" s="454"/>
      <c r="F12" s="454"/>
      <c r="G12" s="454"/>
      <c r="H12" s="454"/>
      <c r="I12" s="459"/>
      <c r="J12" s="460"/>
      <c r="K12" s="461"/>
      <c r="L12" s="460"/>
      <c r="M12" s="460"/>
      <c r="N12" s="442"/>
      <c r="O12" s="442"/>
      <c r="P12" s="442"/>
      <c r="Q12" s="442"/>
      <c r="R12" s="442"/>
      <c r="S12" s="442"/>
      <c r="T12" s="442"/>
      <c r="U12" s="442"/>
      <c r="V12" s="442"/>
      <c r="W12" s="442"/>
      <c r="X12" s="442"/>
      <c r="Y12" s="442"/>
      <c r="Z12" s="442"/>
    </row>
    <row r="13" spans="1:26" ht="15.75">
      <c r="A13" s="456" t="s">
        <v>22</v>
      </c>
      <c r="B13" s="462" t="s">
        <v>759</v>
      </c>
      <c r="C13" s="458"/>
      <c r="D13" s="454">
        <f t="shared" ref="D13:H13" si="2">SUM(D14:D23)</f>
        <v>1855000</v>
      </c>
      <c r="E13" s="454">
        <f t="shared" si="2"/>
        <v>1855000</v>
      </c>
      <c r="F13" s="454">
        <f t="shared" si="2"/>
        <v>0</v>
      </c>
      <c r="G13" s="454">
        <f t="shared" si="2"/>
        <v>0</v>
      </c>
      <c r="H13" s="454">
        <f t="shared" si="2"/>
        <v>0</v>
      </c>
      <c r="I13" s="459"/>
      <c r="J13" s="455">
        <f t="shared" ref="J13:M13" si="3">SUM(J14:J23)</f>
        <v>1855000</v>
      </c>
      <c r="K13" s="455">
        <f t="shared" si="3"/>
        <v>0</v>
      </c>
      <c r="L13" s="455">
        <f t="shared" si="3"/>
        <v>0</v>
      </c>
      <c r="M13" s="455">
        <f t="shared" si="3"/>
        <v>0</v>
      </c>
      <c r="N13" s="442"/>
      <c r="O13" s="442"/>
      <c r="P13" s="442"/>
      <c r="Q13" s="442"/>
      <c r="R13" s="442"/>
      <c r="S13" s="442"/>
      <c r="T13" s="442"/>
      <c r="U13" s="442"/>
      <c r="V13" s="442"/>
      <c r="W13" s="442"/>
      <c r="X13" s="442"/>
      <c r="Y13" s="442"/>
      <c r="Z13" s="442"/>
    </row>
    <row r="14" spans="1:26" ht="45">
      <c r="A14" s="456">
        <v>1</v>
      </c>
      <c r="B14" s="458" t="s">
        <v>760</v>
      </c>
      <c r="C14" s="458" t="s">
        <v>761</v>
      </c>
      <c r="D14" s="463">
        <f t="shared" ref="D14:D23" si="4">E14+F14+G14</f>
        <v>175000</v>
      </c>
      <c r="E14" s="464">
        <v>175000</v>
      </c>
      <c r="F14" s="458"/>
      <c r="G14" s="458"/>
      <c r="H14" s="458"/>
      <c r="I14" s="458" t="s">
        <v>762</v>
      </c>
      <c r="J14" s="465">
        <v>175000</v>
      </c>
      <c r="K14" s="461"/>
      <c r="L14" s="460"/>
      <c r="M14" s="460"/>
      <c r="N14" s="466" t="s">
        <v>763</v>
      </c>
      <c r="O14" s="442"/>
      <c r="P14" s="442"/>
      <c r="Q14" s="442"/>
      <c r="R14" s="442"/>
      <c r="S14" s="442"/>
      <c r="T14" s="442"/>
      <c r="U14" s="442"/>
      <c r="V14" s="442"/>
      <c r="W14" s="442"/>
      <c r="X14" s="442"/>
      <c r="Y14" s="442"/>
      <c r="Z14" s="442"/>
    </row>
    <row r="15" spans="1:26" ht="60">
      <c r="A15" s="456">
        <v>2</v>
      </c>
      <c r="B15" s="458" t="s">
        <v>764</v>
      </c>
      <c r="C15" s="458" t="s">
        <v>217</v>
      </c>
      <c r="D15" s="463">
        <f t="shared" si="4"/>
        <v>210000</v>
      </c>
      <c r="E15" s="464">
        <v>210000</v>
      </c>
      <c r="F15" s="458"/>
      <c r="G15" s="458"/>
      <c r="H15" s="458"/>
      <c r="I15" s="458" t="s">
        <v>762</v>
      </c>
      <c r="J15" s="465">
        <v>210000</v>
      </c>
      <c r="K15" s="461"/>
      <c r="L15" s="460"/>
      <c r="M15" s="460"/>
      <c r="N15" s="466" t="s">
        <v>765</v>
      </c>
      <c r="O15" s="442"/>
      <c r="P15" s="442"/>
      <c r="Q15" s="442"/>
      <c r="R15" s="442"/>
      <c r="S15" s="442"/>
      <c r="T15" s="442"/>
      <c r="U15" s="442"/>
      <c r="V15" s="442"/>
      <c r="W15" s="442"/>
      <c r="X15" s="442"/>
      <c r="Y15" s="442"/>
      <c r="Z15" s="442"/>
    </row>
    <row r="16" spans="1:26">
      <c r="A16" s="456">
        <v>3</v>
      </c>
      <c r="B16" s="458" t="s">
        <v>766</v>
      </c>
      <c r="C16" s="458" t="s">
        <v>324</v>
      </c>
      <c r="D16" s="463">
        <f t="shared" si="4"/>
        <v>150000</v>
      </c>
      <c r="E16" s="463">
        <v>150000</v>
      </c>
      <c r="F16" s="454"/>
      <c r="G16" s="454"/>
      <c r="H16" s="454"/>
      <c r="I16" s="459"/>
      <c r="J16" s="467">
        <v>150000</v>
      </c>
      <c r="K16" s="461"/>
      <c r="L16" s="460"/>
      <c r="M16" s="460"/>
      <c r="N16" s="466" t="s">
        <v>765</v>
      </c>
      <c r="O16" s="442"/>
      <c r="P16" s="442"/>
      <c r="Q16" s="442"/>
      <c r="R16" s="442"/>
      <c r="S16" s="442"/>
      <c r="T16" s="442"/>
      <c r="U16" s="442"/>
      <c r="V16" s="442"/>
      <c r="W16" s="442"/>
      <c r="X16" s="442"/>
      <c r="Y16" s="442"/>
      <c r="Z16" s="442"/>
    </row>
    <row r="17" spans="1:26" ht="45">
      <c r="A17" s="456">
        <v>4</v>
      </c>
      <c r="B17" s="458" t="s">
        <v>767</v>
      </c>
      <c r="C17" s="458" t="s">
        <v>327</v>
      </c>
      <c r="D17" s="463">
        <f t="shared" si="4"/>
        <v>165000</v>
      </c>
      <c r="E17" s="463">
        <v>165000</v>
      </c>
      <c r="F17" s="454"/>
      <c r="G17" s="454"/>
      <c r="H17" s="454"/>
      <c r="I17" s="459"/>
      <c r="J17" s="467">
        <v>165000</v>
      </c>
      <c r="K17" s="461"/>
      <c r="L17" s="460"/>
      <c r="M17" s="460"/>
      <c r="N17" s="466" t="s">
        <v>763</v>
      </c>
      <c r="O17" s="442"/>
      <c r="P17" s="442"/>
      <c r="Q17" s="442"/>
      <c r="R17" s="442"/>
      <c r="S17" s="442"/>
      <c r="T17" s="442"/>
      <c r="U17" s="442"/>
      <c r="V17" s="442"/>
      <c r="W17" s="442"/>
      <c r="X17" s="442"/>
      <c r="Y17" s="442"/>
      <c r="Z17" s="442"/>
    </row>
    <row r="18" spans="1:26" ht="60">
      <c r="A18" s="456">
        <v>5</v>
      </c>
      <c r="B18" s="468" t="s">
        <v>768</v>
      </c>
      <c r="C18" s="458" t="s">
        <v>252</v>
      </c>
      <c r="D18" s="463">
        <f t="shared" si="4"/>
        <v>300000</v>
      </c>
      <c r="E18" s="463">
        <v>300000</v>
      </c>
      <c r="F18" s="454"/>
      <c r="G18" s="454"/>
      <c r="H18" s="454"/>
      <c r="I18" s="459"/>
      <c r="J18" s="467">
        <v>300000</v>
      </c>
      <c r="K18" s="461"/>
      <c r="L18" s="460"/>
      <c r="M18" s="460"/>
      <c r="N18" s="466" t="s">
        <v>765</v>
      </c>
      <c r="O18" s="442"/>
      <c r="P18" s="442"/>
      <c r="Q18" s="442"/>
      <c r="R18" s="442"/>
      <c r="S18" s="442"/>
      <c r="T18" s="442"/>
      <c r="U18" s="442"/>
      <c r="V18" s="442"/>
      <c r="W18" s="442"/>
      <c r="X18" s="442"/>
      <c r="Y18" s="442"/>
      <c r="Z18" s="442"/>
    </row>
    <row r="19" spans="1:26" ht="45">
      <c r="A19" s="456">
        <v>6</v>
      </c>
      <c r="B19" s="468" t="s">
        <v>769</v>
      </c>
      <c r="C19" s="468" t="s">
        <v>770</v>
      </c>
      <c r="D19" s="463">
        <f t="shared" si="4"/>
        <v>0</v>
      </c>
      <c r="E19" s="469">
        <v>0</v>
      </c>
      <c r="F19" s="454"/>
      <c r="G19" s="454"/>
      <c r="H19" s="454"/>
      <c r="I19" s="459"/>
      <c r="J19" s="470">
        <v>0</v>
      </c>
      <c r="K19" s="471"/>
      <c r="L19" s="460"/>
      <c r="M19" s="460"/>
      <c r="N19" s="466" t="s">
        <v>771</v>
      </c>
      <c r="O19" s="442"/>
      <c r="P19" s="442"/>
      <c r="Q19" s="442"/>
      <c r="R19" s="442"/>
      <c r="S19" s="442"/>
      <c r="T19" s="442"/>
      <c r="U19" s="442"/>
      <c r="V19" s="442"/>
      <c r="W19" s="442"/>
      <c r="X19" s="442"/>
      <c r="Y19" s="442"/>
      <c r="Z19" s="442"/>
    </row>
    <row r="20" spans="1:26" ht="30">
      <c r="A20" s="456">
        <v>7</v>
      </c>
      <c r="B20" s="468" t="s">
        <v>772</v>
      </c>
      <c r="C20" s="468" t="s">
        <v>243</v>
      </c>
      <c r="D20" s="463">
        <f t="shared" si="4"/>
        <v>0</v>
      </c>
      <c r="E20" s="469">
        <v>0</v>
      </c>
      <c r="F20" s="454"/>
      <c r="G20" s="454"/>
      <c r="H20" s="454"/>
      <c r="I20" s="459"/>
      <c r="J20" s="470">
        <v>0</v>
      </c>
      <c r="K20" s="471"/>
      <c r="L20" s="460"/>
      <c r="M20" s="460"/>
      <c r="N20" s="466" t="s">
        <v>771</v>
      </c>
      <c r="O20" s="442"/>
      <c r="P20" s="442"/>
      <c r="Q20" s="442"/>
      <c r="R20" s="442"/>
      <c r="S20" s="442"/>
      <c r="T20" s="442"/>
      <c r="U20" s="442"/>
      <c r="V20" s="442"/>
      <c r="W20" s="442"/>
      <c r="X20" s="442"/>
      <c r="Y20" s="442"/>
      <c r="Z20" s="442"/>
    </row>
    <row r="21" spans="1:26" ht="45">
      <c r="A21" s="456">
        <v>8</v>
      </c>
      <c r="B21" s="468" t="s">
        <v>773</v>
      </c>
      <c r="C21" s="468" t="s">
        <v>774</v>
      </c>
      <c r="D21" s="463">
        <f t="shared" si="4"/>
        <v>350000</v>
      </c>
      <c r="E21" s="469">
        <v>350000</v>
      </c>
      <c r="F21" s="454"/>
      <c r="G21" s="454"/>
      <c r="H21" s="454"/>
      <c r="I21" s="459"/>
      <c r="J21" s="470">
        <v>350000</v>
      </c>
      <c r="K21" s="467"/>
      <c r="L21" s="460"/>
      <c r="M21" s="460"/>
      <c r="N21" s="466" t="s">
        <v>765</v>
      </c>
      <c r="O21" s="442"/>
      <c r="P21" s="442"/>
      <c r="Q21" s="442"/>
      <c r="R21" s="442"/>
      <c r="S21" s="442"/>
      <c r="T21" s="442"/>
      <c r="U21" s="442"/>
      <c r="V21" s="442"/>
      <c r="W21" s="442"/>
      <c r="X21" s="442"/>
      <c r="Y21" s="442"/>
      <c r="Z21" s="442"/>
    </row>
    <row r="22" spans="1:26" ht="30">
      <c r="A22" s="456">
        <v>9</v>
      </c>
      <c r="B22" s="458" t="s">
        <v>775</v>
      </c>
      <c r="C22" s="458" t="s">
        <v>776</v>
      </c>
      <c r="D22" s="463">
        <f t="shared" si="4"/>
        <v>275000</v>
      </c>
      <c r="E22" s="469">
        <v>275000</v>
      </c>
      <c r="F22" s="454"/>
      <c r="G22" s="454"/>
      <c r="H22" s="454"/>
      <c r="I22" s="459"/>
      <c r="J22" s="470">
        <v>275000</v>
      </c>
      <c r="K22" s="461"/>
      <c r="L22" s="460"/>
      <c r="M22" s="460"/>
      <c r="N22" s="442"/>
      <c r="O22" s="442"/>
      <c r="P22" s="442"/>
      <c r="Q22" s="442"/>
      <c r="R22" s="442"/>
      <c r="S22" s="442"/>
      <c r="T22" s="442"/>
      <c r="U22" s="442"/>
      <c r="V22" s="442"/>
      <c r="W22" s="442"/>
      <c r="X22" s="442"/>
      <c r="Y22" s="442"/>
      <c r="Z22" s="442"/>
    </row>
    <row r="23" spans="1:26" ht="30">
      <c r="A23" s="456">
        <v>10</v>
      </c>
      <c r="B23" s="458" t="s">
        <v>777</v>
      </c>
      <c r="C23" s="458" t="s">
        <v>238</v>
      </c>
      <c r="D23" s="463">
        <f t="shared" si="4"/>
        <v>230000</v>
      </c>
      <c r="E23" s="469">
        <v>230000</v>
      </c>
      <c r="F23" s="454"/>
      <c r="G23" s="454"/>
      <c r="H23" s="454"/>
      <c r="I23" s="459"/>
      <c r="J23" s="470">
        <v>230000</v>
      </c>
      <c r="K23" s="461"/>
      <c r="L23" s="460"/>
      <c r="M23" s="460"/>
      <c r="N23" s="442"/>
      <c r="O23" s="442"/>
      <c r="P23" s="442"/>
      <c r="Q23" s="442"/>
      <c r="R23" s="442"/>
      <c r="S23" s="442"/>
      <c r="T23" s="442"/>
      <c r="U23" s="442"/>
      <c r="V23" s="442"/>
      <c r="W23" s="442"/>
      <c r="X23" s="442"/>
      <c r="Y23" s="442"/>
      <c r="Z23" s="442"/>
    </row>
    <row r="24" spans="1:26">
      <c r="A24" s="456" t="s">
        <v>23</v>
      </c>
      <c r="B24" s="457" t="s">
        <v>778</v>
      </c>
      <c r="C24" s="458"/>
      <c r="D24" s="454"/>
      <c r="E24" s="454"/>
      <c r="F24" s="454"/>
      <c r="G24" s="454"/>
      <c r="H24" s="454"/>
      <c r="I24" s="459"/>
      <c r="J24" s="460"/>
      <c r="K24" s="461"/>
      <c r="L24" s="460"/>
      <c r="M24" s="460"/>
      <c r="N24" s="442"/>
      <c r="O24" s="442"/>
      <c r="P24" s="442"/>
      <c r="Q24" s="442"/>
      <c r="R24" s="442"/>
      <c r="S24" s="442"/>
      <c r="T24" s="442"/>
      <c r="U24" s="442"/>
      <c r="V24" s="442"/>
      <c r="W24" s="442"/>
      <c r="X24" s="442"/>
      <c r="Y24" s="442"/>
      <c r="Z24" s="442"/>
    </row>
    <row r="25" spans="1:26">
      <c r="A25" s="456"/>
      <c r="B25" s="458" t="s">
        <v>758</v>
      </c>
      <c r="C25" s="458"/>
      <c r="D25" s="454"/>
      <c r="E25" s="454"/>
      <c r="F25" s="454"/>
      <c r="G25" s="454"/>
      <c r="H25" s="454"/>
      <c r="I25" s="459"/>
      <c r="J25" s="460"/>
      <c r="K25" s="461"/>
      <c r="L25" s="460"/>
      <c r="M25" s="460"/>
      <c r="N25" s="442"/>
      <c r="O25" s="442"/>
      <c r="P25" s="442"/>
      <c r="Q25" s="442"/>
      <c r="R25" s="442"/>
      <c r="S25" s="442"/>
      <c r="T25" s="442"/>
      <c r="U25" s="442"/>
      <c r="V25" s="442"/>
      <c r="W25" s="442"/>
      <c r="X25" s="442"/>
      <c r="Y25" s="442"/>
      <c r="Z25" s="442"/>
    </row>
    <row r="26" spans="1:26">
      <c r="A26" s="456"/>
      <c r="B26" s="458"/>
      <c r="C26" s="458"/>
      <c r="D26" s="454"/>
      <c r="E26" s="454"/>
      <c r="F26" s="454"/>
      <c r="G26" s="454"/>
      <c r="H26" s="454"/>
      <c r="I26" s="459"/>
      <c r="J26" s="460"/>
      <c r="K26" s="461"/>
      <c r="L26" s="460"/>
      <c r="M26" s="460"/>
      <c r="N26" s="442"/>
      <c r="O26" s="442"/>
      <c r="P26" s="442"/>
      <c r="Q26" s="442"/>
      <c r="R26" s="442"/>
      <c r="S26" s="442"/>
      <c r="T26" s="442"/>
      <c r="U26" s="442"/>
      <c r="V26" s="442"/>
      <c r="W26" s="442"/>
      <c r="X26" s="442"/>
      <c r="Y26" s="442"/>
      <c r="Z26" s="442"/>
    </row>
    <row r="27" spans="1:26" ht="28.5">
      <c r="A27" s="446" t="s">
        <v>25</v>
      </c>
      <c r="B27" s="453" t="s">
        <v>779</v>
      </c>
      <c r="C27" s="446"/>
      <c r="D27" s="454" t="e">
        <f t="shared" ref="D27:H27" si="5">D28+D31+D81+D97+D102+D109+D111</f>
        <v>#REF!</v>
      </c>
      <c r="E27" s="454">
        <f t="shared" si="5"/>
        <v>45600</v>
      </c>
      <c r="F27" s="454">
        <f t="shared" si="5"/>
        <v>5613800</v>
      </c>
      <c r="G27" s="454">
        <f t="shared" si="5"/>
        <v>0</v>
      </c>
      <c r="H27" s="454">
        <f t="shared" si="5"/>
        <v>0</v>
      </c>
      <c r="I27" s="446"/>
      <c r="J27" s="455">
        <f t="shared" ref="J27:M27" si="6">J28+J31+J81+J97+J102+J109+J111</f>
        <v>45600</v>
      </c>
      <c r="K27" s="455" t="e">
        <f t="shared" si="6"/>
        <v>#REF!</v>
      </c>
      <c r="L27" s="455">
        <f t="shared" si="6"/>
        <v>0</v>
      </c>
      <c r="M27" s="455">
        <f t="shared" si="6"/>
        <v>0</v>
      </c>
      <c r="N27" s="442"/>
      <c r="O27" s="442"/>
      <c r="P27" s="442"/>
      <c r="Q27" s="442"/>
      <c r="R27" s="442"/>
      <c r="S27" s="442"/>
      <c r="T27" s="442"/>
      <c r="U27" s="442"/>
      <c r="V27" s="442"/>
      <c r="W27" s="442"/>
      <c r="X27" s="442"/>
      <c r="Y27" s="442"/>
      <c r="Z27" s="442"/>
    </row>
    <row r="28" spans="1:26">
      <c r="A28" s="472" t="s">
        <v>569</v>
      </c>
      <c r="B28" s="457" t="s">
        <v>780</v>
      </c>
      <c r="C28" s="457"/>
      <c r="D28" s="473">
        <f>SUM(E28:G28)</f>
        <v>0</v>
      </c>
      <c r="E28" s="473">
        <f>SUM(E29:E41)</f>
        <v>0</v>
      </c>
      <c r="F28" s="473">
        <f t="shared" ref="F28:G28" si="7">SUM(F29:F30)</f>
        <v>0</v>
      </c>
      <c r="G28" s="473">
        <f t="shared" si="7"/>
        <v>0</v>
      </c>
      <c r="H28" s="473"/>
      <c r="I28" s="474"/>
      <c r="J28" s="475"/>
      <c r="K28" s="471"/>
      <c r="L28" s="475"/>
      <c r="M28" s="475"/>
      <c r="N28" s="442"/>
      <c r="O28" s="442"/>
      <c r="P28" s="442"/>
      <c r="Q28" s="442"/>
      <c r="R28" s="442"/>
      <c r="S28" s="442"/>
      <c r="T28" s="442"/>
      <c r="U28" s="442"/>
      <c r="V28" s="442"/>
      <c r="W28" s="442"/>
      <c r="X28" s="442"/>
      <c r="Y28" s="442"/>
      <c r="Z28" s="442"/>
    </row>
    <row r="29" spans="1:26">
      <c r="A29" s="456" t="s">
        <v>222</v>
      </c>
      <c r="B29" s="458" t="s">
        <v>758</v>
      </c>
      <c r="C29" s="458"/>
      <c r="D29" s="463"/>
      <c r="E29" s="463"/>
      <c r="F29" s="463"/>
      <c r="G29" s="463"/>
      <c r="H29" s="463"/>
      <c r="I29" s="474"/>
      <c r="J29" s="475"/>
      <c r="K29" s="471"/>
      <c r="L29" s="475"/>
      <c r="M29" s="475"/>
      <c r="N29" s="442"/>
      <c r="O29" s="442"/>
      <c r="P29" s="442"/>
      <c r="Q29" s="442"/>
      <c r="R29" s="442"/>
      <c r="S29" s="442"/>
      <c r="T29" s="442"/>
      <c r="U29" s="442"/>
      <c r="V29" s="442"/>
      <c r="W29" s="442"/>
      <c r="X29" s="442"/>
      <c r="Y29" s="442"/>
      <c r="Z29" s="442"/>
    </row>
    <row r="30" spans="1:26">
      <c r="A30" s="456"/>
      <c r="B30" s="458"/>
      <c r="C30" s="458"/>
      <c r="D30" s="463"/>
      <c r="E30" s="463"/>
      <c r="F30" s="463"/>
      <c r="G30" s="463"/>
      <c r="H30" s="463"/>
      <c r="I30" s="474"/>
      <c r="J30" s="475"/>
      <c r="K30" s="471"/>
      <c r="L30" s="475"/>
      <c r="M30" s="475"/>
      <c r="N30" s="442"/>
      <c r="O30" s="442"/>
      <c r="P30" s="442"/>
      <c r="Q30" s="442"/>
      <c r="R30" s="442"/>
      <c r="S30" s="442"/>
      <c r="T30" s="442"/>
      <c r="U30" s="442"/>
      <c r="V30" s="442"/>
      <c r="W30" s="442"/>
      <c r="X30" s="442"/>
      <c r="Y30" s="442"/>
      <c r="Z30" s="442"/>
    </row>
    <row r="31" spans="1:26">
      <c r="A31" s="472" t="s">
        <v>653</v>
      </c>
      <c r="B31" s="457" t="s">
        <v>781</v>
      </c>
      <c r="C31" s="457"/>
      <c r="D31" s="473">
        <f t="shared" ref="D31:D80" si="8">E31+F31+G31</f>
        <v>3413100</v>
      </c>
      <c r="E31" s="473">
        <f>SUM(E41:E60)</f>
        <v>0</v>
      </c>
      <c r="F31" s="473">
        <f>SUM(F32:F80)</f>
        <v>3413100</v>
      </c>
      <c r="G31" s="473">
        <f>SUM(G41:G60)</f>
        <v>0</v>
      </c>
      <c r="H31" s="473"/>
      <c r="I31" s="474"/>
      <c r="J31" s="476">
        <f t="shared" ref="J31:M31" si="9">SUM(J32:J80)</f>
        <v>0</v>
      </c>
      <c r="K31" s="476">
        <f t="shared" si="9"/>
        <v>3413100</v>
      </c>
      <c r="L31" s="476">
        <f t="shared" si="9"/>
        <v>0</v>
      </c>
      <c r="M31" s="476">
        <f t="shared" si="9"/>
        <v>0</v>
      </c>
      <c r="N31" s="442"/>
      <c r="O31" s="442"/>
      <c r="P31" s="442"/>
      <c r="Q31" s="442"/>
      <c r="R31" s="442"/>
      <c r="S31" s="442"/>
      <c r="T31" s="442"/>
      <c r="U31" s="442"/>
      <c r="V31" s="442"/>
      <c r="W31" s="442"/>
      <c r="X31" s="442"/>
      <c r="Y31" s="442"/>
      <c r="Z31" s="442"/>
    </row>
    <row r="32" spans="1:26" ht="30">
      <c r="A32" s="456">
        <v>1</v>
      </c>
      <c r="B32" s="458" t="s">
        <v>782</v>
      </c>
      <c r="C32" s="458" t="s">
        <v>783</v>
      </c>
      <c r="D32" s="463">
        <f t="shared" si="8"/>
        <v>67400</v>
      </c>
      <c r="E32" s="463"/>
      <c r="F32" s="463">
        <v>67400</v>
      </c>
      <c r="G32" s="473"/>
      <c r="H32" s="473"/>
      <c r="I32" s="474"/>
      <c r="J32" s="475"/>
      <c r="K32" s="467">
        <v>67400</v>
      </c>
      <c r="L32" s="475"/>
      <c r="M32" s="475"/>
      <c r="N32" s="442"/>
      <c r="O32" s="442"/>
      <c r="P32" s="442"/>
      <c r="Q32" s="442"/>
      <c r="R32" s="442"/>
      <c r="S32" s="442"/>
      <c r="T32" s="442"/>
      <c r="U32" s="442"/>
      <c r="V32" s="442"/>
      <c r="W32" s="442"/>
      <c r="X32" s="442"/>
      <c r="Y32" s="442"/>
      <c r="Z32" s="442"/>
    </row>
    <row r="33" spans="1:26" ht="30">
      <c r="A33" s="456">
        <v>2</v>
      </c>
      <c r="B33" s="458" t="s">
        <v>784</v>
      </c>
      <c r="C33" s="458" t="s">
        <v>785</v>
      </c>
      <c r="D33" s="463">
        <f t="shared" si="8"/>
        <v>67400</v>
      </c>
      <c r="E33" s="463"/>
      <c r="F33" s="463">
        <v>67400</v>
      </c>
      <c r="G33" s="473"/>
      <c r="H33" s="473"/>
      <c r="I33" s="474"/>
      <c r="J33" s="475"/>
      <c r="K33" s="467">
        <v>67400</v>
      </c>
      <c r="L33" s="475"/>
      <c r="M33" s="475"/>
      <c r="N33" s="442"/>
      <c r="O33" s="442"/>
      <c r="P33" s="442"/>
      <c r="Q33" s="442"/>
      <c r="R33" s="442"/>
      <c r="S33" s="442"/>
      <c r="T33" s="442"/>
      <c r="U33" s="442"/>
      <c r="V33" s="442"/>
      <c r="W33" s="442"/>
      <c r="X33" s="442"/>
      <c r="Y33" s="442"/>
      <c r="Z33" s="442"/>
    </row>
    <row r="34" spans="1:26" ht="30">
      <c r="A34" s="456">
        <v>3</v>
      </c>
      <c r="B34" s="458" t="s">
        <v>786</v>
      </c>
      <c r="C34" s="458" t="s">
        <v>787</v>
      </c>
      <c r="D34" s="463">
        <f t="shared" si="8"/>
        <v>67400</v>
      </c>
      <c r="E34" s="463"/>
      <c r="F34" s="463">
        <v>67400</v>
      </c>
      <c r="G34" s="473"/>
      <c r="H34" s="473"/>
      <c r="I34" s="474"/>
      <c r="J34" s="475"/>
      <c r="K34" s="467">
        <v>67400</v>
      </c>
      <c r="L34" s="475"/>
      <c r="M34" s="475"/>
      <c r="N34" s="442"/>
      <c r="O34" s="442"/>
      <c r="P34" s="442"/>
      <c r="Q34" s="442"/>
      <c r="R34" s="442"/>
      <c r="S34" s="442"/>
      <c r="T34" s="442"/>
      <c r="U34" s="442"/>
      <c r="V34" s="442"/>
      <c r="W34" s="442"/>
      <c r="X34" s="442"/>
      <c r="Y34" s="442"/>
      <c r="Z34" s="442"/>
    </row>
    <row r="35" spans="1:26" ht="30">
      <c r="A35" s="456">
        <v>4</v>
      </c>
      <c r="B35" s="458" t="s">
        <v>788</v>
      </c>
      <c r="C35" s="458" t="s">
        <v>789</v>
      </c>
      <c r="D35" s="463">
        <f t="shared" si="8"/>
        <v>67400</v>
      </c>
      <c r="E35" s="463"/>
      <c r="F35" s="463">
        <v>67400</v>
      </c>
      <c r="G35" s="473"/>
      <c r="H35" s="473"/>
      <c r="I35" s="474"/>
      <c r="J35" s="475"/>
      <c r="K35" s="467">
        <v>67400</v>
      </c>
      <c r="L35" s="475"/>
      <c r="M35" s="475"/>
      <c r="N35" s="442"/>
      <c r="O35" s="442"/>
      <c r="P35" s="442"/>
      <c r="Q35" s="442"/>
      <c r="R35" s="442"/>
      <c r="S35" s="442"/>
      <c r="T35" s="442"/>
      <c r="U35" s="442"/>
      <c r="V35" s="442"/>
      <c r="W35" s="442"/>
      <c r="X35" s="442"/>
      <c r="Y35" s="442"/>
      <c r="Z35" s="442"/>
    </row>
    <row r="36" spans="1:26" ht="30">
      <c r="A36" s="456">
        <v>5</v>
      </c>
      <c r="B36" s="477" t="s">
        <v>790</v>
      </c>
      <c r="C36" s="458" t="s">
        <v>791</v>
      </c>
      <c r="D36" s="463">
        <f t="shared" si="8"/>
        <v>86900</v>
      </c>
      <c r="E36" s="463"/>
      <c r="F36" s="463">
        <v>86900</v>
      </c>
      <c r="G36" s="473"/>
      <c r="H36" s="473"/>
      <c r="I36" s="474"/>
      <c r="J36" s="475"/>
      <c r="K36" s="467">
        <v>86900</v>
      </c>
      <c r="L36" s="475"/>
      <c r="M36" s="475"/>
      <c r="N36" s="466"/>
      <c r="O36" s="466"/>
      <c r="P36" s="466"/>
      <c r="Q36" s="466"/>
      <c r="R36" s="466"/>
      <c r="S36" s="466"/>
      <c r="T36" s="466"/>
      <c r="U36" s="466"/>
      <c r="V36" s="466"/>
      <c r="W36" s="466"/>
      <c r="X36" s="466"/>
      <c r="Y36" s="466"/>
      <c r="Z36" s="466"/>
    </row>
    <row r="37" spans="1:26" ht="30">
      <c r="A37" s="456">
        <v>6</v>
      </c>
      <c r="B37" s="458" t="s">
        <v>1039</v>
      </c>
      <c r="C37" s="458" t="s">
        <v>792</v>
      </c>
      <c r="D37" s="463">
        <f t="shared" si="8"/>
        <v>50000</v>
      </c>
      <c r="E37" s="463"/>
      <c r="F37" s="463">
        <v>50000</v>
      </c>
      <c r="G37" s="473"/>
      <c r="H37" s="473"/>
      <c r="I37" s="474"/>
      <c r="J37" s="475"/>
      <c r="K37" s="467">
        <v>50000</v>
      </c>
      <c r="L37" s="475"/>
      <c r="M37" s="475"/>
      <c r="N37" s="442"/>
      <c r="O37" s="442"/>
      <c r="P37" s="442"/>
      <c r="Q37" s="442"/>
      <c r="R37" s="442"/>
      <c r="S37" s="442"/>
      <c r="T37" s="442"/>
      <c r="U37" s="442"/>
      <c r="V37" s="442"/>
      <c r="W37" s="442"/>
      <c r="X37" s="442"/>
      <c r="Y37" s="442"/>
      <c r="Z37" s="442"/>
    </row>
    <row r="38" spans="1:26">
      <c r="A38" s="456">
        <v>7</v>
      </c>
      <c r="B38" s="458" t="s">
        <v>793</v>
      </c>
      <c r="C38" s="458" t="s">
        <v>794</v>
      </c>
      <c r="D38" s="463">
        <f t="shared" si="8"/>
        <v>50000</v>
      </c>
      <c r="E38" s="463"/>
      <c r="F38" s="463">
        <v>50000</v>
      </c>
      <c r="G38" s="473"/>
      <c r="H38" s="473"/>
      <c r="I38" s="474"/>
      <c r="J38" s="475"/>
      <c r="K38" s="467">
        <v>50000</v>
      </c>
      <c r="L38" s="475"/>
      <c r="M38" s="475"/>
      <c r="N38" s="442"/>
      <c r="O38" s="442"/>
      <c r="P38" s="442"/>
      <c r="Q38" s="442"/>
      <c r="R38" s="442"/>
      <c r="S38" s="442"/>
      <c r="T38" s="442"/>
      <c r="U38" s="442"/>
      <c r="V38" s="442"/>
      <c r="W38" s="442"/>
      <c r="X38" s="442"/>
      <c r="Y38" s="442"/>
      <c r="Z38" s="442"/>
    </row>
    <row r="39" spans="1:26" ht="30">
      <c r="A39" s="456">
        <v>8</v>
      </c>
      <c r="B39" s="458" t="s">
        <v>795</v>
      </c>
      <c r="C39" s="468" t="s">
        <v>796</v>
      </c>
      <c r="D39" s="463">
        <f t="shared" si="8"/>
        <v>50000</v>
      </c>
      <c r="E39" s="463"/>
      <c r="F39" s="463">
        <v>50000</v>
      </c>
      <c r="G39" s="473"/>
      <c r="H39" s="473"/>
      <c r="I39" s="474"/>
      <c r="J39" s="475"/>
      <c r="K39" s="467">
        <v>50000</v>
      </c>
      <c r="L39" s="475"/>
      <c r="M39" s="475"/>
      <c r="N39" s="478"/>
      <c r="O39" s="479"/>
      <c r="P39" s="479"/>
      <c r="Q39" s="479"/>
      <c r="R39" s="479"/>
      <c r="S39" s="479"/>
      <c r="T39" s="479"/>
      <c r="U39" s="479"/>
      <c r="V39" s="479"/>
      <c r="W39" s="479"/>
      <c r="X39" s="479"/>
      <c r="Y39" s="479"/>
      <c r="Z39" s="479"/>
    </row>
    <row r="40" spans="1:26" ht="45">
      <c r="A40" s="456">
        <v>9</v>
      </c>
      <c r="B40" s="458" t="s">
        <v>797</v>
      </c>
      <c r="C40" s="458" t="s">
        <v>252</v>
      </c>
      <c r="D40" s="463">
        <f t="shared" si="8"/>
        <v>50000</v>
      </c>
      <c r="E40" s="480"/>
      <c r="F40" s="463">
        <v>50000</v>
      </c>
      <c r="G40" s="473"/>
      <c r="H40" s="473"/>
      <c r="I40" s="474"/>
      <c r="J40" s="475"/>
      <c r="K40" s="467">
        <v>50000</v>
      </c>
      <c r="L40" s="475"/>
      <c r="M40" s="475"/>
      <c r="N40" s="442"/>
      <c r="O40" s="442"/>
      <c r="P40" s="442"/>
      <c r="Q40" s="442"/>
      <c r="R40" s="442"/>
      <c r="S40" s="442"/>
      <c r="T40" s="442"/>
      <c r="U40" s="442"/>
      <c r="V40" s="442"/>
      <c r="W40" s="442"/>
      <c r="X40" s="442"/>
      <c r="Y40" s="442"/>
      <c r="Z40" s="442"/>
    </row>
    <row r="41" spans="1:26">
      <c r="A41" s="456">
        <v>10</v>
      </c>
      <c r="B41" s="458" t="s">
        <v>798</v>
      </c>
      <c r="C41" s="458" t="s">
        <v>276</v>
      </c>
      <c r="D41" s="463">
        <f t="shared" si="8"/>
        <v>80000</v>
      </c>
      <c r="E41" s="463"/>
      <c r="F41" s="463">
        <v>80000</v>
      </c>
      <c r="G41" s="463"/>
      <c r="H41" s="463"/>
      <c r="I41" s="474"/>
      <c r="J41" s="475"/>
      <c r="K41" s="467">
        <v>80000</v>
      </c>
      <c r="L41" s="475"/>
      <c r="M41" s="475"/>
      <c r="N41" s="466"/>
      <c r="O41" s="442"/>
      <c r="P41" s="442"/>
      <c r="Q41" s="442"/>
      <c r="R41" s="442"/>
      <c r="S41" s="442"/>
      <c r="T41" s="442"/>
      <c r="U41" s="442"/>
      <c r="V41" s="442"/>
      <c r="W41" s="442"/>
      <c r="X41" s="442"/>
      <c r="Y41" s="442"/>
      <c r="Z41" s="442"/>
    </row>
    <row r="42" spans="1:26" ht="30">
      <c r="A42" s="456">
        <v>11</v>
      </c>
      <c r="B42" s="458" t="s">
        <v>799</v>
      </c>
      <c r="C42" s="458" t="s">
        <v>267</v>
      </c>
      <c r="D42" s="463">
        <f t="shared" si="8"/>
        <v>67400</v>
      </c>
      <c r="E42" s="463"/>
      <c r="F42" s="463">
        <v>67400</v>
      </c>
      <c r="G42" s="463"/>
      <c r="H42" s="463"/>
      <c r="I42" s="474"/>
      <c r="J42" s="475"/>
      <c r="K42" s="467">
        <v>67400</v>
      </c>
      <c r="L42" s="475"/>
      <c r="M42" s="475"/>
      <c r="N42" s="466"/>
      <c r="O42" s="442"/>
      <c r="P42" s="442"/>
      <c r="Q42" s="442"/>
      <c r="R42" s="442"/>
      <c r="S42" s="442"/>
      <c r="T42" s="442"/>
      <c r="U42" s="442"/>
      <c r="V42" s="442"/>
      <c r="W42" s="442"/>
      <c r="X42" s="442"/>
      <c r="Y42" s="442"/>
      <c r="Z42" s="442"/>
    </row>
    <row r="43" spans="1:26" ht="30">
      <c r="A43" s="456">
        <v>12</v>
      </c>
      <c r="B43" s="458" t="s">
        <v>800</v>
      </c>
      <c r="C43" s="458" t="s">
        <v>270</v>
      </c>
      <c r="D43" s="463">
        <f t="shared" si="8"/>
        <v>67400</v>
      </c>
      <c r="E43" s="463"/>
      <c r="F43" s="463">
        <v>67400</v>
      </c>
      <c r="G43" s="463"/>
      <c r="H43" s="463"/>
      <c r="I43" s="474"/>
      <c r="J43" s="475"/>
      <c r="K43" s="467">
        <v>67400</v>
      </c>
      <c r="L43" s="475"/>
      <c r="M43" s="475"/>
      <c r="N43" s="466"/>
      <c r="O43" s="442"/>
      <c r="P43" s="442"/>
      <c r="Q43" s="442"/>
      <c r="R43" s="442"/>
      <c r="S43" s="442"/>
      <c r="T43" s="442"/>
      <c r="U43" s="442"/>
      <c r="V43" s="442"/>
      <c r="W43" s="442"/>
      <c r="X43" s="442"/>
      <c r="Y43" s="442"/>
      <c r="Z43" s="442"/>
    </row>
    <row r="44" spans="1:26" ht="30">
      <c r="A44" s="456">
        <v>13</v>
      </c>
      <c r="B44" s="458" t="s">
        <v>801</v>
      </c>
      <c r="C44" s="458" t="s">
        <v>713</v>
      </c>
      <c r="D44" s="463">
        <f t="shared" si="8"/>
        <v>67400</v>
      </c>
      <c r="E44" s="463"/>
      <c r="F44" s="463">
        <v>67400</v>
      </c>
      <c r="G44" s="463"/>
      <c r="H44" s="463"/>
      <c r="I44" s="474"/>
      <c r="J44" s="475"/>
      <c r="K44" s="467">
        <v>67400</v>
      </c>
      <c r="L44" s="475"/>
      <c r="M44" s="475"/>
      <c r="N44" s="466"/>
      <c r="O44" s="442"/>
      <c r="P44" s="442"/>
      <c r="Q44" s="442"/>
      <c r="R44" s="442"/>
      <c r="S44" s="442"/>
      <c r="T44" s="442"/>
      <c r="U44" s="442"/>
      <c r="V44" s="442"/>
      <c r="W44" s="442"/>
      <c r="X44" s="442"/>
      <c r="Y44" s="442"/>
      <c r="Z44" s="442"/>
    </row>
    <row r="45" spans="1:26" ht="30">
      <c r="A45" s="456">
        <v>14</v>
      </c>
      <c r="B45" s="458" t="s">
        <v>802</v>
      </c>
      <c r="C45" s="458" t="s">
        <v>275</v>
      </c>
      <c r="D45" s="463">
        <f t="shared" si="8"/>
        <v>67400</v>
      </c>
      <c r="E45" s="463"/>
      <c r="F45" s="463">
        <v>67400</v>
      </c>
      <c r="G45" s="463"/>
      <c r="H45" s="463"/>
      <c r="I45" s="474"/>
      <c r="J45" s="475"/>
      <c r="K45" s="467">
        <v>67400</v>
      </c>
      <c r="L45" s="475"/>
      <c r="M45" s="475"/>
      <c r="N45" s="466"/>
      <c r="O45" s="442"/>
      <c r="P45" s="442"/>
      <c r="Q45" s="442"/>
      <c r="R45" s="442"/>
      <c r="S45" s="442"/>
      <c r="T45" s="442"/>
      <c r="U45" s="442"/>
      <c r="V45" s="442"/>
      <c r="W45" s="442"/>
      <c r="X45" s="442"/>
      <c r="Y45" s="442"/>
      <c r="Z45" s="442"/>
    </row>
    <row r="46" spans="1:26" ht="30">
      <c r="A46" s="456">
        <v>15</v>
      </c>
      <c r="B46" s="458" t="s">
        <v>803</v>
      </c>
      <c r="C46" s="458" t="s">
        <v>804</v>
      </c>
      <c r="D46" s="463">
        <f t="shared" si="8"/>
        <v>250000</v>
      </c>
      <c r="E46" s="463"/>
      <c r="F46" s="463">
        <v>250000</v>
      </c>
      <c r="G46" s="463"/>
      <c r="H46" s="463"/>
      <c r="I46" s="474"/>
      <c r="J46" s="475"/>
      <c r="K46" s="467">
        <v>250000</v>
      </c>
      <c r="L46" s="475"/>
      <c r="M46" s="475"/>
      <c r="N46" s="466"/>
      <c r="O46" s="442"/>
      <c r="P46" s="442"/>
      <c r="Q46" s="442"/>
      <c r="R46" s="442"/>
      <c r="S46" s="442"/>
      <c r="T46" s="442"/>
      <c r="U46" s="442"/>
      <c r="V46" s="442"/>
      <c r="W46" s="442"/>
      <c r="X46" s="442"/>
      <c r="Y46" s="442"/>
      <c r="Z46" s="442"/>
    </row>
    <row r="47" spans="1:26" ht="45">
      <c r="A47" s="456">
        <v>16</v>
      </c>
      <c r="B47" s="468" t="s">
        <v>805</v>
      </c>
      <c r="C47" s="458" t="s">
        <v>293</v>
      </c>
      <c r="D47" s="463">
        <f t="shared" si="8"/>
        <v>80000</v>
      </c>
      <c r="E47" s="463"/>
      <c r="F47" s="463">
        <v>80000</v>
      </c>
      <c r="G47" s="463"/>
      <c r="H47" s="463"/>
      <c r="I47" s="474"/>
      <c r="J47" s="475"/>
      <c r="K47" s="467">
        <v>80000</v>
      </c>
      <c r="L47" s="475"/>
      <c r="M47" s="475"/>
      <c r="N47" s="481"/>
      <c r="O47" s="442"/>
      <c r="P47" s="442"/>
      <c r="Q47" s="442"/>
      <c r="R47" s="442"/>
      <c r="S47" s="442"/>
      <c r="T47" s="442"/>
      <c r="U47" s="442"/>
      <c r="V47" s="442"/>
      <c r="W47" s="442"/>
      <c r="X47" s="442"/>
      <c r="Y47" s="442"/>
      <c r="Z47" s="442"/>
    </row>
    <row r="48" spans="1:26" ht="45">
      <c r="A48" s="456">
        <v>17</v>
      </c>
      <c r="B48" s="458" t="s">
        <v>806</v>
      </c>
      <c r="C48" s="458" t="s">
        <v>807</v>
      </c>
      <c r="D48" s="463">
        <f t="shared" si="8"/>
        <v>50000</v>
      </c>
      <c r="E48" s="463"/>
      <c r="F48" s="463">
        <v>50000</v>
      </c>
      <c r="G48" s="463"/>
      <c r="H48" s="463"/>
      <c r="I48" s="474"/>
      <c r="J48" s="475"/>
      <c r="K48" s="467">
        <v>50000</v>
      </c>
      <c r="L48" s="475"/>
      <c r="M48" s="475"/>
      <c r="N48" s="442"/>
      <c r="O48" s="442"/>
      <c r="P48" s="442"/>
      <c r="Q48" s="442"/>
      <c r="R48" s="442"/>
      <c r="S48" s="442"/>
      <c r="T48" s="442"/>
      <c r="U48" s="442"/>
      <c r="V48" s="442"/>
      <c r="W48" s="442"/>
      <c r="X48" s="442"/>
      <c r="Y48" s="442"/>
      <c r="Z48" s="442"/>
    </row>
    <row r="49" spans="1:26" ht="45">
      <c r="A49" s="456">
        <v>18</v>
      </c>
      <c r="B49" s="458" t="s">
        <v>808</v>
      </c>
      <c r="C49" s="458" t="s">
        <v>809</v>
      </c>
      <c r="D49" s="463">
        <f t="shared" si="8"/>
        <v>50000</v>
      </c>
      <c r="E49" s="463"/>
      <c r="F49" s="463">
        <v>50000</v>
      </c>
      <c r="G49" s="463"/>
      <c r="H49" s="463"/>
      <c r="I49" s="474"/>
      <c r="J49" s="475"/>
      <c r="K49" s="467">
        <v>50000</v>
      </c>
      <c r="L49" s="475"/>
      <c r="M49" s="475"/>
      <c r="N49" s="442"/>
      <c r="O49" s="442"/>
      <c r="P49" s="442"/>
      <c r="Q49" s="442"/>
      <c r="R49" s="442"/>
      <c r="S49" s="442"/>
      <c r="T49" s="442"/>
      <c r="U49" s="442"/>
      <c r="V49" s="442"/>
      <c r="W49" s="442"/>
      <c r="X49" s="442"/>
      <c r="Y49" s="442"/>
      <c r="Z49" s="442"/>
    </row>
    <row r="50" spans="1:26" ht="30">
      <c r="A50" s="456">
        <v>19</v>
      </c>
      <c r="B50" s="468" t="s">
        <v>810</v>
      </c>
      <c r="C50" s="468" t="s">
        <v>245</v>
      </c>
      <c r="D50" s="463">
        <f t="shared" si="8"/>
        <v>55000</v>
      </c>
      <c r="E50" s="482"/>
      <c r="F50" s="463">
        <v>55000</v>
      </c>
      <c r="G50" s="463"/>
      <c r="H50" s="463"/>
      <c r="I50" s="474"/>
      <c r="J50" s="475"/>
      <c r="K50" s="467">
        <v>55000</v>
      </c>
      <c r="L50" s="475"/>
      <c r="M50" s="475"/>
      <c r="N50" s="442"/>
      <c r="O50" s="442"/>
      <c r="P50" s="442"/>
      <c r="Q50" s="442"/>
      <c r="R50" s="442"/>
      <c r="S50" s="442"/>
      <c r="T50" s="442"/>
      <c r="U50" s="442"/>
      <c r="V50" s="442"/>
      <c r="W50" s="442"/>
      <c r="X50" s="442"/>
      <c r="Y50" s="442"/>
      <c r="Z50" s="442"/>
    </row>
    <row r="51" spans="1:26" ht="30">
      <c r="A51" s="456">
        <v>20</v>
      </c>
      <c r="B51" s="468" t="s">
        <v>811</v>
      </c>
      <c r="C51" s="468" t="s">
        <v>244</v>
      </c>
      <c r="D51" s="463">
        <f t="shared" si="8"/>
        <v>60000</v>
      </c>
      <c r="E51" s="482"/>
      <c r="F51" s="463">
        <v>60000</v>
      </c>
      <c r="G51" s="463"/>
      <c r="H51" s="463"/>
      <c r="I51" s="474"/>
      <c r="J51" s="475"/>
      <c r="K51" s="467">
        <v>60000</v>
      </c>
      <c r="L51" s="475"/>
      <c r="M51" s="475"/>
      <c r="N51" s="442"/>
      <c r="O51" s="442"/>
      <c r="P51" s="442"/>
      <c r="Q51" s="442"/>
      <c r="R51" s="442"/>
      <c r="S51" s="442"/>
      <c r="T51" s="442"/>
      <c r="U51" s="442"/>
      <c r="V51" s="442"/>
      <c r="W51" s="442"/>
      <c r="X51" s="442"/>
      <c r="Y51" s="442"/>
      <c r="Z51" s="442"/>
    </row>
    <row r="52" spans="1:26" ht="33">
      <c r="A52" s="456">
        <v>21</v>
      </c>
      <c r="B52" s="483" t="s">
        <v>1040</v>
      </c>
      <c r="C52" s="468" t="s">
        <v>240</v>
      </c>
      <c r="D52" s="463">
        <f t="shared" si="8"/>
        <v>60000</v>
      </c>
      <c r="E52" s="482"/>
      <c r="F52" s="463">
        <v>60000</v>
      </c>
      <c r="G52" s="463"/>
      <c r="H52" s="463"/>
      <c r="I52" s="474"/>
      <c r="J52" s="475"/>
      <c r="K52" s="467">
        <v>60000</v>
      </c>
      <c r="L52" s="475"/>
      <c r="M52" s="475"/>
      <c r="N52" s="442"/>
      <c r="O52" s="442"/>
      <c r="P52" s="442"/>
      <c r="Q52" s="442"/>
      <c r="R52" s="442"/>
      <c r="S52" s="442"/>
      <c r="T52" s="442"/>
      <c r="U52" s="442"/>
      <c r="V52" s="442"/>
      <c r="W52" s="442"/>
      <c r="X52" s="442"/>
      <c r="Y52" s="442"/>
      <c r="Z52" s="442"/>
    </row>
    <row r="53" spans="1:26" ht="30">
      <c r="A53" s="456">
        <v>22</v>
      </c>
      <c r="B53" s="468" t="s">
        <v>812</v>
      </c>
      <c r="C53" s="468" t="s">
        <v>242</v>
      </c>
      <c r="D53" s="463">
        <f t="shared" si="8"/>
        <v>60000</v>
      </c>
      <c r="E53" s="482"/>
      <c r="F53" s="463">
        <v>60000</v>
      </c>
      <c r="G53" s="463"/>
      <c r="H53" s="463"/>
      <c r="I53" s="474"/>
      <c r="J53" s="475"/>
      <c r="K53" s="467">
        <v>60000</v>
      </c>
      <c r="L53" s="475"/>
      <c r="M53" s="475"/>
      <c r="N53" s="442"/>
      <c r="O53" s="442"/>
      <c r="P53" s="442"/>
      <c r="Q53" s="442"/>
      <c r="R53" s="442"/>
      <c r="S53" s="442"/>
      <c r="T53" s="442"/>
      <c r="U53" s="442"/>
      <c r="V53" s="442"/>
      <c r="W53" s="442"/>
      <c r="X53" s="442"/>
      <c r="Y53" s="442"/>
      <c r="Z53" s="442"/>
    </row>
    <row r="54" spans="1:26" ht="30">
      <c r="A54" s="456">
        <v>23</v>
      </c>
      <c r="B54" s="468" t="s">
        <v>813</v>
      </c>
      <c r="C54" s="468" t="s">
        <v>243</v>
      </c>
      <c r="D54" s="463">
        <f t="shared" si="8"/>
        <v>60000</v>
      </c>
      <c r="E54" s="482"/>
      <c r="F54" s="463">
        <v>60000</v>
      </c>
      <c r="G54" s="463"/>
      <c r="H54" s="463"/>
      <c r="I54" s="474"/>
      <c r="J54" s="475"/>
      <c r="K54" s="467">
        <v>60000</v>
      </c>
      <c r="L54" s="475"/>
      <c r="M54" s="475"/>
      <c r="N54" s="442"/>
      <c r="O54" s="442"/>
      <c r="P54" s="442"/>
      <c r="Q54" s="442"/>
      <c r="R54" s="442"/>
      <c r="S54" s="442"/>
      <c r="T54" s="442"/>
      <c r="U54" s="442"/>
      <c r="V54" s="442"/>
      <c r="W54" s="442"/>
      <c r="X54" s="442"/>
      <c r="Y54" s="442"/>
      <c r="Z54" s="442"/>
    </row>
    <row r="55" spans="1:26" ht="45">
      <c r="A55" s="456">
        <v>24</v>
      </c>
      <c r="B55" s="468" t="s">
        <v>814</v>
      </c>
      <c r="C55" s="468" t="s">
        <v>247</v>
      </c>
      <c r="D55" s="463">
        <f t="shared" si="8"/>
        <v>30000</v>
      </c>
      <c r="E55" s="482"/>
      <c r="F55" s="463">
        <v>30000</v>
      </c>
      <c r="G55" s="463"/>
      <c r="H55" s="463"/>
      <c r="I55" s="474"/>
      <c r="J55" s="475"/>
      <c r="K55" s="467">
        <v>30000</v>
      </c>
      <c r="L55" s="475"/>
      <c r="M55" s="475"/>
      <c r="N55" s="442"/>
      <c r="O55" s="442"/>
      <c r="P55" s="442"/>
      <c r="Q55" s="442"/>
      <c r="R55" s="442"/>
      <c r="S55" s="442"/>
      <c r="T55" s="442"/>
      <c r="U55" s="442"/>
      <c r="V55" s="442"/>
      <c r="W55" s="442"/>
      <c r="X55" s="442"/>
      <c r="Y55" s="442"/>
      <c r="Z55" s="442"/>
    </row>
    <row r="56" spans="1:26" ht="30">
      <c r="A56" s="456">
        <v>25</v>
      </c>
      <c r="B56" s="468" t="s">
        <v>815</v>
      </c>
      <c r="C56" s="474" t="s">
        <v>365</v>
      </c>
      <c r="D56" s="463">
        <f t="shared" si="8"/>
        <v>50000</v>
      </c>
      <c r="E56" s="484"/>
      <c r="F56" s="484">
        <v>50000</v>
      </c>
      <c r="G56" s="484"/>
      <c r="H56" s="484"/>
      <c r="I56" s="474"/>
      <c r="J56" s="475"/>
      <c r="K56" s="485">
        <v>50000</v>
      </c>
      <c r="L56" s="475"/>
      <c r="M56" s="475"/>
      <c r="N56" s="442"/>
      <c r="O56" s="442"/>
      <c r="P56" s="442"/>
      <c r="Q56" s="442"/>
      <c r="R56" s="442"/>
      <c r="S56" s="442"/>
      <c r="T56" s="442"/>
      <c r="U56" s="442"/>
      <c r="V56" s="442"/>
      <c r="W56" s="442"/>
      <c r="X56" s="442"/>
      <c r="Y56" s="442"/>
      <c r="Z56" s="442"/>
    </row>
    <row r="57" spans="1:26" ht="45">
      <c r="A57" s="456">
        <v>26</v>
      </c>
      <c r="B57" s="468" t="s">
        <v>816</v>
      </c>
      <c r="C57" s="474" t="s">
        <v>161</v>
      </c>
      <c r="D57" s="463">
        <f t="shared" si="8"/>
        <v>50000</v>
      </c>
      <c r="E57" s="484"/>
      <c r="F57" s="484">
        <v>50000</v>
      </c>
      <c r="G57" s="484"/>
      <c r="H57" s="484"/>
      <c r="I57" s="474"/>
      <c r="J57" s="475"/>
      <c r="K57" s="485">
        <v>50000</v>
      </c>
      <c r="L57" s="475"/>
      <c r="M57" s="475"/>
      <c r="N57" s="442"/>
      <c r="O57" s="442"/>
      <c r="P57" s="442"/>
      <c r="Q57" s="442"/>
      <c r="R57" s="442"/>
      <c r="S57" s="442"/>
      <c r="T57" s="442"/>
      <c r="U57" s="442"/>
      <c r="V57" s="442"/>
      <c r="W57" s="442"/>
      <c r="X57" s="442"/>
      <c r="Y57" s="442"/>
      <c r="Z57" s="442"/>
    </row>
    <row r="58" spans="1:26" ht="45">
      <c r="A58" s="456">
        <v>27</v>
      </c>
      <c r="B58" s="468" t="s">
        <v>817</v>
      </c>
      <c r="C58" s="474" t="s">
        <v>818</v>
      </c>
      <c r="D58" s="463">
        <f t="shared" si="8"/>
        <v>50000</v>
      </c>
      <c r="E58" s="484"/>
      <c r="F58" s="484">
        <v>50000</v>
      </c>
      <c r="G58" s="484"/>
      <c r="H58" s="484"/>
      <c r="I58" s="474"/>
      <c r="J58" s="475"/>
      <c r="K58" s="485">
        <v>50000</v>
      </c>
      <c r="L58" s="475"/>
      <c r="M58" s="475"/>
      <c r="N58" s="442"/>
      <c r="O58" s="442"/>
      <c r="P58" s="442"/>
      <c r="Q58" s="442"/>
      <c r="R58" s="442"/>
      <c r="S58" s="442"/>
      <c r="T58" s="442"/>
      <c r="U58" s="442"/>
      <c r="V58" s="442"/>
      <c r="W58" s="442"/>
      <c r="X58" s="442"/>
      <c r="Y58" s="442"/>
      <c r="Z58" s="442"/>
    </row>
    <row r="59" spans="1:26" ht="30">
      <c r="A59" s="456">
        <v>28</v>
      </c>
      <c r="B59" s="468" t="s">
        <v>819</v>
      </c>
      <c r="C59" s="474" t="s">
        <v>360</v>
      </c>
      <c r="D59" s="463">
        <f t="shared" si="8"/>
        <v>100000</v>
      </c>
      <c r="E59" s="484"/>
      <c r="F59" s="484">
        <v>100000</v>
      </c>
      <c r="G59" s="484"/>
      <c r="H59" s="484"/>
      <c r="I59" s="474" t="s">
        <v>820</v>
      </c>
      <c r="J59" s="475"/>
      <c r="K59" s="485">
        <v>100000</v>
      </c>
      <c r="L59" s="475"/>
      <c r="M59" s="475"/>
      <c r="N59" s="442"/>
      <c r="O59" s="442"/>
      <c r="P59" s="442"/>
      <c r="Q59" s="442"/>
      <c r="R59" s="442"/>
      <c r="S59" s="442"/>
      <c r="T59" s="442"/>
      <c r="U59" s="442"/>
      <c r="V59" s="442"/>
      <c r="W59" s="442"/>
      <c r="X59" s="442"/>
      <c r="Y59" s="442"/>
      <c r="Z59" s="442"/>
    </row>
    <row r="60" spans="1:26" ht="47.25">
      <c r="A60" s="456">
        <v>29</v>
      </c>
      <c r="B60" s="486" t="s">
        <v>821</v>
      </c>
      <c r="C60" s="458" t="s">
        <v>822</v>
      </c>
      <c r="D60" s="463">
        <f t="shared" si="8"/>
        <v>10000</v>
      </c>
      <c r="E60" s="463"/>
      <c r="F60" s="463">
        <v>10000</v>
      </c>
      <c r="G60" s="463"/>
      <c r="H60" s="463"/>
      <c r="I60" s="474"/>
      <c r="J60" s="475"/>
      <c r="K60" s="467">
        <v>10000</v>
      </c>
      <c r="L60" s="475"/>
      <c r="M60" s="475"/>
      <c r="N60" s="442"/>
      <c r="O60" s="442"/>
      <c r="P60" s="442"/>
      <c r="Q60" s="442"/>
      <c r="R60" s="442"/>
      <c r="S60" s="442"/>
      <c r="T60" s="442"/>
      <c r="U60" s="442"/>
      <c r="V60" s="442"/>
      <c r="W60" s="442"/>
      <c r="X60" s="442"/>
      <c r="Y60" s="442"/>
      <c r="Z60" s="442"/>
    </row>
    <row r="61" spans="1:26" ht="31.5">
      <c r="A61" s="456">
        <v>30</v>
      </c>
      <c r="B61" s="486" t="s">
        <v>823</v>
      </c>
      <c r="C61" s="458" t="s">
        <v>402</v>
      </c>
      <c r="D61" s="463">
        <f t="shared" si="8"/>
        <v>30000</v>
      </c>
      <c r="E61" s="463"/>
      <c r="F61" s="463">
        <v>30000</v>
      </c>
      <c r="G61" s="473"/>
      <c r="H61" s="473"/>
      <c r="I61" s="474"/>
      <c r="J61" s="475"/>
      <c r="K61" s="467">
        <v>30000</v>
      </c>
      <c r="L61" s="475"/>
      <c r="M61" s="475"/>
      <c r="N61" s="442"/>
      <c r="O61" s="442"/>
      <c r="P61" s="442"/>
      <c r="Q61" s="442"/>
      <c r="R61" s="442"/>
      <c r="S61" s="442"/>
      <c r="T61" s="442"/>
      <c r="U61" s="442"/>
      <c r="V61" s="442"/>
      <c r="W61" s="442"/>
      <c r="X61" s="442"/>
      <c r="Y61" s="442"/>
      <c r="Z61" s="442"/>
    </row>
    <row r="62" spans="1:26" ht="30">
      <c r="A62" s="456">
        <v>31</v>
      </c>
      <c r="B62" s="468" t="s">
        <v>824</v>
      </c>
      <c r="C62" s="474" t="s">
        <v>825</v>
      </c>
      <c r="D62" s="463">
        <f t="shared" si="8"/>
        <v>86900</v>
      </c>
      <c r="E62" s="484"/>
      <c r="F62" s="484">
        <v>86900</v>
      </c>
      <c r="G62" s="473"/>
      <c r="H62" s="473"/>
      <c r="I62" s="474"/>
      <c r="J62" s="475"/>
      <c r="K62" s="485">
        <v>86900</v>
      </c>
      <c r="L62" s="475"/>
      <c r="M62" s="475"/>
      <c r="N62" s="442"/>
      <c r="O62" s="442"/>
      <c r="P62" s="442"/>
      <c r="Q62" s="442"/>
      <c r="R62" s="442"/>
      <c r="S62" s="442"/>
      <c r="T62" s="442"/>
      <c r="U62" s="442"/>
      <c r="V62" s="442"/>
      <c r="W62" s="442"/>
      <c r="X62" s="442"/>
      <c r="Y62" s="442"/>
      <c r="Z62" s="442"/>
    </row>
    <row r="63" spans="1:26" ht="30">
      <c r="A63" s="456">
        <v>32</v>
      </c>
      <c r="B63" s="468" t="s">
        <v>826</v>
      </c>
      <c r="C63" s="474" t="s">
        <v>395</v>
      </c>
      <c r="D63" s="463">
        <f t="shared" si="8"/>
        <v>86900</v>
      </c>
      <c r="E63" s="484"/>
      <c r="F63" s="484">
        <v>86900</v>
      </c>
      <c r="G63" s="473"/>
      <c r="H63" s="473"/>
      <c r="I63" s="474"/>
      <c r="J63" s="475"/>
      <c r="K63" s="485">
        <v>86900</v>
      </c>
      <c r="L63" s="475"/>
      <c r="M63" s="475"/>
      <c r="N63" s="442"/>
      <c r="O63" s="442"/>
      <c r="P63" s="442"/>
      <c r="Q63" s="442"/>
      <c r="R63" s="442"/>
      <c r="S63" s="442"/>
      <c r="T63" s="442"/>
      <c r="U63" s="442"/>
      <c r="V63" s="442"/>
      <c r="W63" s="442"/>
      <c r="X63" s="442"/>
      <c r="Y63" s="442"/>
      <c r="Z63" s="442"/>
    </row>
    <row r="64" spans="1:26" ht="51" customHeight="1">
      <c r="A64" s="456">
        <v>33</v>
      </c>
      <c r="B64" s="468" t="s">
        <v>827</v>
      </c>
      <c r="C64" s="474" t="s">
        <v>828</v>
      </c>
      <c r="D64" s="463">
        <f t="shared" si="8"/>
        <v>50000</v>
      </c>
      <c r="E64" s="484"/>
      <c r="F64" s="484">
        <v>50000</v>
      </c>
      <c r="G64" s="473"/>
      <c r="H64" s="473"/>
      <c r="I64" s="474"/>
      <c r="J64" s="475"/>
      <c r="K64" s="485">
        <v>50000</v>
      </c>
      <c r="L64" s="475"/>
      <c r="M64" s="475"/>
      <c r="N64" s="442"/>
      <c r="O64" s="442"/>
      <c r="P64" s="442"/>
      <c r="Q64" s="442"/>
      <c r="R64" s="442"/>
      <c r="S64" s="442"/>
      <c r="T64" s="442"/>
      <c r="U64" s="442"/>
      <c r="V64" s="442"/>
      <c r="W64" s="442"/>
      <c r="X64" s="442"/>
      <c r="Y64" s="442"/>
      <c r="Z64" s="442"/>
    </row>
    <row r="65" spans="1:26" ht="31.5">
      <c r="A65" s="456">
        <v>34</v>
      </c>
      <c r="B65" s="486" t="s">
        <v>829</v>
      </c>
      <c r="C65" s="458" t="s">
        <v>401</v>
      </c>
      <c r="D65" s="463">
        <f t="shared" si="8"/>
        <v>30000</v>
      </c>
      <c r="E65" s="463"/>
      <c r="F65" s="463">
        <v>30000</v>
      </c>
      <c r="G65" s="473"/>
      <c r="H65" s="473"/>
      <c r="I65" s="474"/>
      <c r="J65" s="475"/>
      <c r="K65" s="467">
        <v>30000</v>
      </c>
      <c r="L65" s="475"/>
      <c r="M65" s="475"/>
      <c r="N65" s="442"/>
      <c r="O65" s="442"/>
      <c r="P65" s="442"/>
      <c r="Q65" s="442"/>
      <c r="R65" s="442"/>
      <c r="S65" s="442"/>
      <c r="T65" s="442"/>
      <c r="U65" s="442"/>
      <c r="V65" s="442"/>
      <c r="W65" s="442"/>
      <c r="X65" s="442"/>
      <c r="Y65" s="442"/>
      <c r="Z65" s="442"/>
    </row>
    <row r="66" spans="1:26" ht="45">
      <c r="A66" s="456">
        <v>35</v>
      </c>
      <c r="B66" s="458" t="s">
        <v>830</v>
      </c>
      <c r="C66" s="458" t="s">
        <v>831</v>
      </c>
      <c r="D66" s="463">
        <f t="shared" si="8"/>
        <v>30000</v>
      </c>
      <c r="E66" s="473"/>
      <c r="F66" s="463">
        <v>30000</v>
      </c>
      <c r="G66" s="473"/>
      <c r="H66" s="473"/>
      <c r="I66" s="474"/>
      <c r="J66" s="475"/>
      <c r="K66" s="467">
        <v>30000</v>
      </c>
      <c r="L66" s="475"/>
      <c r="M66" s="476"/>
      <c r="N66" s="442"/>
      <c r="O66" s="442"/>
      <c r="P66" s="442"/>
      <c r="Q66" s="442"/>
      <c r="R66" s="442"/>
      <c r="S66" s="442"/>
      <c r="T66" s="442"/>
      <c r="U66" s="442"/>
      <c r="V66" s="442"/>
      <c r="W66" s="442"/>
      <c r="X66" s="442"/>
      <c r="Y66" s="442"/>
      <c r="Z66" s="442"/>
    </row>
    <row r="67" spans="1:26" ht="30">
      <c r="A67" s="456">
        <v>36</v>
      </c>
      <c r="B67" s="458" t="s">
        <v>832</v>
      </c>
      <c r="C67" s="487" t="s">
        <v>833</v>
      </c>
      <c r="D67" s="463">
        <f t="shared" si="8"/>
        <v>67400</v>
      </c>
      <c r="E67" s="473"/>
      <c r="F67" s="463">
        <v>67400</v>
      </c>
      <c r="G67" s="473"/>
      <c r="H67" s="473"/>
      <c r="I67" s="474"/>
      <c r="J67" s="475"/>
      <c r="K67" s="467">
        <v>67400</v>
      </c>
      <c r="L67" s="475"/>
      <c r="M67" s="476"/>
      <c r="N67" s="442"/>
      <c r="O67" s="442"/>
      <c r="P67" s="442"/>
      <c r="Q67" s="442"/>
      <c r="R67" s="442"/>
      <c r="S67" s="442"/>
      <c r="T67" s="442"/>
      <c r="U67" s="442"/>
      <c r="V67" s="442"/>
      <c r="W67" s="442"/>
      <c r="X67" s="442"/>
      <c r="Y67" s="442"/>
      <c r="Z67" s="442"/>
    </row>
    <row r="68" spans="1:26" ht="30">
      <c r="A68" s="456">
        <v>37</v>
      </c>
      <c r="B68" s="458" t="s">
        <v>834</v>
      </c>
      <c r="C68" s="480" t="s">
        <v>835</v>
      </c>
      <c r="D68" s="463">
        <f t="shared" si="8"/>
        <v>67400</v>
      </c>
      <c r="E68" s="473"/>
      <c r="F68" s="463">
        <v>67400</v>
      </c>
      <c r="G68" s="473"/>
      <c r="H68" s="473"/>
      <c r="I68" s="474"/>
      <c r="J68" s="475"/>
      <c r="K68" s="467">
        <v>67400</v>
      </c>
      <c r="L68" s="475"/>
      <c r="M68" s="476"/>
      <c r="N68" s="442"/>
      <c r="O68" s="442"/>
      <c r="P68" s="442"/>
      <c r="Q68" s="442"/>
      <c r="R68" s="442"/>
      <c r="S68" s="442"/>
      <c r="T68" s="442"/>
      <c r="U68" s="442"/>
      <c r="V68" s="442"/>
      <c r="W68" s="442"/>
      <c r="X68" s="442"/>
      <c r="Y68" s="442"/>
      <c r="Z68" s="442"/>
    </row>
    <row r="69" spans="1:26" ht="30">
      <c r="A69" s="456">
        <v>38</v>
      </c>
      <c r="B69" s="458" t="s">
        <v>836</v>
      </c>
      <c r="C69" s="480" t="s">
        <v>837</v>
      </c>
      <c r="D69" s="463">
        <f t="shared" si="8"/>
        <v>67400</v>
      </c>
      <c r="E69" s="473"/>
      <c r="F69" s="463">
        <v>67400</v>
      </c>
      <c r="G69" s="473"/>
      <c r="H69" s="473"/>
      <c r="I69" s="474"/>
      <c r="J69" s="475"/>
      <c r="K69" s="467">
        <v>67400</v>
      </c>
      <c r="L69" s="475"/>
      <c r="M69" s="476"/>
      <c r="N69" s="442"/>
      <c r="O69" s="442"/>
      <c r="P69" s="442"/>
      <c r="Q69" s="442"/>
      <c r="R69" s="442"/>
      <c r="S69" s="442"/>
      <c r="T69" s="442"/>
      <c r="U69" s="442"/>
      <c r="V69" s="442"/>
      <c r="W69" s="442"/>
      <c r="X69" s="442"/>
      <c r="Y69" s="442"/>
      <c r="Z69" s="442"/>
    </row>
    <row r="70" spans="1:26" ht="30">
      <c r="A70" s="456">
        <v>39</v>
      </c>
      <c r="B70" s="458" t="s">
        <v>838</v>
      </c>
      <c r="C70" s="480" t="s">
        <v>839</v>
      </c>
      <c r="D70" s="463">
        <f t="shared" si="8"/>
        <v>67400</v>
      </c>
      <c r="E70" s="473"/>
      <c r="F70" s="463">
        <v>67400</v>
      </c>
      <c r="G70" s="473"/>
      <c r="H70" s="473"/>
      <c r="I70" s="474"/>
      <c r="J70" s="475"/>
      <c r="K70" s="467">
        <v>67400</v>
      </c>
      <c r="L70" s="475"/>
      <c r="M70" s="476"/>
      <c r="N70" s="442"/>
      <c r="O70" s="442"/>
      <c r="P70" s="442"/>
      <c r="Q70" s="442"/>
      <c r="R70" s="442"/>
      <c r="S70" s="442"/>
      <c r="T70" s="442"/>
      <c r="U70" s="442"/>
      <c r="V70" s="442"/>
      <c r="W70" s="442"/>
      <c r="X70" s="442"/>
      <c r="Y70" s="442"/>
      <c r="Z70" s="442"/>
    </row>
    <row r="71" spans="1:26" ht="30">
      <c r="A71" s="456">
        <v>40</v>
      </c>
      <c r="B71" s="458" t="s">
        <v>840</v>
      </c>
      <c r="C71" s="480" t="s">
        <v>841</v>
      </c>
      <c r="D71" s="463">
        <f t="shared" si="8"/>
        <v>80000</v>
      </c>
      <c r="E71" s="473"/>
      <c r="F71" s="463">
        <v>80000</v>
      </c>
      <c r="G71" s="473"/>
      <c r="H71" s="473"/>
      <c r="I71" s="474"/>
      <c r="J71" s="475"/>
      <c r="K71" s="467">
        <v>80000</v>
      </c>
      <c r="L71" s="475"/>
      <c r="M71" s="476"/>
      <c r="N71" s="442"/>
      <c r="O71" s="442"/>
      <c r="P71" s="442"/>
      <c r="Q71" s="442"/>
      <c r="R71" s="442"/>
      <c r="S71" s="442"/>
      <c r="T71" s="442"/>
      <c r="U71" s="442"/>
      <c r="V71" s="442"/>
      <c r="W71" s="442"/>
      <c r="X71" s="442"/>
      <c r="Y71" s="442"/>
      <c r="Z71" s="442"/>
    </row>
    <row r="72" spans="1:26" ht="30">
      <c r="A72" s="456">
        <v>41</v>
      </c>
      <c r="B72" s="488" t="s">
        <v>842</v>
      </c>
      <c r="C72" s="458" t="s">
        <v>154</v>
      </c>
      <c r="D72" s="463">
        <f t="shared" si="8"/>
        <v>86900</v>
      </c>
      <c r="E72" s="473"/>
      <c r="F72" s="463">
        <v>86900</v>
      </c>
      <c r="G72" s="473"/>
      <c r="H72" s="473"/>
      <c r="I72" s="474"/>
      <c r="J72" s="475"/>
      <c r="K72" s="467">
        <v>86900</v>
      </c>
      <c r="L72" s="475"/>
      <c r="M72" s="476"/>
      <c r="N72" s="442"/>
      <c r="O72" s="442"/>
      <c r="P72" s="442"/>
      <c r="Q72" s="442"/>
      <c r="R72" s="442"/>
      <c r="S72" s="442"/>
      <c r="T72" s="442"/>
      <c r="U72" s="442"/>
      <c r="V72" s="442"/>
      <c r="W72" s="442"/>
      <c r="X72" s="442"/>
      <c r="Y72" s="442"/>
      <c r="Z72" s="442"/>
    </row>
    <row r="73" spans="1:26" ht="30">
      <c r="A73" s="456">
        <v>42</v>
      </c>
      <c r="B73" s="458" t="s">
        <v>843</v>
      </c>
      <c r="C73" s="458" t="s">
        <v>844</v>
      </c>
      <c r="D73" s="463">
        <f t="shared" si="8"/>
        <v>80000</v>
      </c>
      <c r="E73" s="473"/>
      <c r="F73" s="463">
        <v>80000</v>
      </c>
      <c r="G73" s="473"/>
      <c r="H73" s="473"/>
      <c r="I73" s="474"/>
      <c r="J73" s="475"/>
      <c r="K73" s="467">
        <v>80000</v>
      </c>
      <c r="L73" s="475"/>
      <c r="M73" s="476"/>
      <c r="N73" s="442"/>
      <c r="O73" s="442"/>
      <c r="P73" s="442"/>
      <c r="Q73" s="442"/>
      <c r="R73" s="442"/>
      <c r="S73" s="442"/>
      <c r="T73" s="442"/>
      <c r="U73" s="442"/>
      <c r="V73" s="442"/>
      <c r="W73" s="442"/>
      <c r="X73" s="442"/>
      <c r="Y73" s="442"/>
      <c r="Z73" s="442"/>
    </row>
    <row r="74" spans="1:26" ht="30">
      <c r="A74" s="456">
        <v>43</v>
      </c>
      <c r="B74" s="458" t="s">
        <v>845</v>
      </c>
      <c r="C74" s="458" t="s">
        <v>846</v>
      </c>
      <c r="D74" s="463">
        <f t="shared" si="8"/>
        <v>350000</v>
      </c>
      <c r="E74" s="473"/>
      <c r="F74" s="463">
        <v>350000</v>
      </c>
      <c r="G74" s="473"/>
      <c r="H74" s="473"/>
      <c r="I74" s="474"/>
      <c r="J74" s="475"/>
      <c r="K74" s="467">
        <v>350000</v>
      </c>
      <c r="L74" s="475"/>
      <c r="M74" s="476"/>
      <c r="N74" s="442"/>
      <c r="O74" s="442"/>
      <c r="P74" s="442"/>
      <c r="Q74" s="442"/>
      <c r="R74" s="442"/>
      <c r="S74" s="442"/>
      <c r="T74" s="442"/>
      <c r="U74" s="442"/>
      <c r="V74" s="442"/>
      <c r="W74" s="442"/>
      <c r="X74" s="442"/>
      <c r="Y74" s="442"/>
      <c r="Z74" s="442"/>
    </row>
    <row r="75" spans="1:26" ht="30">
      <c r="A75" s="456">
        <v>44</v>
      </c>
      <c r="B75" s="458" t="s">
        <v>847</v>
      </c>
      <c r="C75" s="458" t="s">
        <v>157</v>
      </c>
      <c r="D75" s="463">
        <f t="shared" si="8"/>
        <v>86900</v>
      </c>
      <c r="E75" s="473"/>
      <c r="F75" s="463">
        <v>86900</v>
      </c>
      <c r="G75" s="473"/>
      <c r="H75" s="473"/>
      <c r="I75" s="474"/>
      <c r="J75" s="475"/>
      <c r="K75" s="467">
        <v>86900</v>
      </c>
      <c r="L75" s="475"/>
      <c r="M75" s="476"/>
      <c r="N75" s="442"/>
      <c r="O75" s="442"/>
      <c r="P75" s="442"/>
      <c r="Q75" s="442"/>
      <c r="R75" s="442"/>
      <c r="S75" s="442"/>
      <c r="T75" s="442"/>
      <c r="U75" s="442"/>
      <c r="V75" s="442"/>
      <c r="W75" s="442"/>
      <c r="X75" s="442"/>
      <c r="Y75" s="442"/>
      <c r="Z75" s="442"/>
    </row>
    <row r="76" spans="1:26" ht="32.25" customHeight="1">
      <c r="A76" s="456">
        <v>45</v>
      </c>
      <c r="B76" s="488" t="s">
        <v>848</v>
      </c>
      <c r="C76" s="458" t="s">
        <v>849</v>
      </c>
      <c r="D76" s="463">
        <f t="shared" si="8"/>
        <v>67400</v>
      </c>
      <c r="E76" s="473"/>
      <c r="F76" s="463">
        <v>67400</v>
      </c>
      <c r="G76" s="473"/>
      <c r="H76" s="473"/>
      <c r="I76" s="474"/>
      <c r="J76" s="489"/>
      <c r="K76" s="467">
        <v>67400</v>
      </c>
      <c r="L76" s="475"/>
      <c r="M76" s="476"/>
      <c r="O76" s="442"/>
      <c r="P76" s="442"/>
      <c r="Q76" s="442"/>
      <c r="R76" s="442"/>
      <c r="S76" s="442"/>
      <c r="T76" s="442"/>
      <c r="U76" s="442"/>
      <c r="V76" s="442"/>
      <c r="W76" s="442"/>
      <c r="X76" s="442"/>
      <c r="Y76" s="442"/>
      <c r="Z76" s="442"/>
    </row>
    <row r="77" spans="1:26" ht="32.25" customHeight="1">
      <c r="A77" s="456">
        <v>46</v>
      </c>
      <c r="B77" s="488" t="s">
        <v>850</v>
      </c>
      <c r="C77" s="458" t="s">
        <v>851</v>
      </c>
      <c r="D77" s="463">
        <f t="shared" si="8"/>
        <v>67400</v>
      </c>
      <c r="E77" s="473"/>
      <c r="F77" s="463">
        <v>67400</v>
      </c>
      <c r="G77" s="473"/>
      <c r="H77" s="473"/>
      <c r="I77" s="474"/>
      <c r="J77" s="489"/>
      <c r="K77" s="467">
        <v>67400</v>
      </c>
      <c r="L77" s="475"/>
      <c r="M77" s="476"/>
      <c r="O77" s="442"/>
      <c r="P77" s="442"/>
      <c r="Q77" s="442"/>
      <c r="R77" s="442"/>
      <c r="S77" s="442"/>
      <c r="T77" s="442"/>
      <c r="U77" s="442"/>
      <c r="V77" s="442"/>
      <c r="W77" s="442"/>
      <c r="X77" s="442"/>
      <c r="Y77" s="442"/>
      <c r="Z77" s="442"/>
    </row>
    <row r="78" spans="1:26" ht="30">
      <c r="A78" s="456">
        <v>47</v>
      </c>
      <c r="B78" s="458" t="s">
        <v>852</v>
      </c>
      <c r="C78" s="458" t="s">
        <v>853</v>
      </c>
      <c r="D78" s="463">
        <f t="shared" si="8"/>
        <v>30000</v>
      </c>
      <c r="E78" s="473"/>
      <c r="F78" s="463">
        <v>30000</v>
      </c>
      <c r="G78" s="473"/>
      <c r="H78" s="473"/>
      <c r="I78" s="474"/>
      <c r="J78" s="475"/>
      <c r="K78" s="467">
        <v>30000</v>
      </c>
      <c r="L78" s="475"/>
      <c r="M78" s="475"/>
      <c r="N78" s="479"/>
      <c r="O78" s="479"/>
      <c r="P78" s="479"/>
      <c r="Q78" s="479"/>
      <c r="R78" s="479"/>
      <c r="S78" s="479"/>
      <c r="T78" s="479"/>
      <c r="U78" s="479"/>
      <c r="V78" s="479"/>
      <c r="W78" s="479"/>
      <c r="X78" s="479"/>
      <c r="Y78" s="479"/>
      <c r="Z78" s="479"/>
    </row>
    <row r="79" spans="1:26">
      <c r="A79" s="456">
        <v>48</v>
      </c>
      <c r="B79" s="458" t="s">
        <v>854</v>
      </c>
      <c r="C79" s="458" t="s">
        <v>157</v>
      </c>
      <c r="D79" s="463">
        <f t="shared" si="8"/>
        <v>30000</v>
      </c>
      <c r="E79" s="473"/>
      <c r="F79" s="463">
        <v>30000</v>
      </c>
      <c r="G79" s="473"/>
      <c r="H79" s="473"/>
      <c r="I79" s="474"/>
      <c r="J79" s="475"/>
      <c r="K79" s="467">
        <v>30000</v>
      </c>
      <c r="L79" s="475"/>
      <c r="M79" s="475"/>
      <c r="N79" s="479"/>
      <c r="O79" s="479"/>
      <c r="P79" s="479"/>
      <c r="Q79" s="479"/>
      <c r="R79" s="479"/>
      <c r="S79" s="479"/>
      <c r="T79" s="479"/>
      <c r="U79" s="479"/>
      <c r="V79" s="479"/>
      <c r="W79" s="479"/>
      <c r="X79" s="479"/>
      <c r="Y79" s="479"/>
      <c r="Z79" s="479"/>
    </row>
    <row r="80" spans="1:26">
      <c r="A80" s="456">
        <v>49</v>
      </c>
      <c r="B80" s="458" t="s">
        <v>855</v>
      </c>
      <c r="C80" s="458" t="s">
        <v>156</v>
      </c>
      <c r="D80" s="463">
        <f t="shared" si="8"/>
        <v>30000</v>
      </c>
      <c r="E80" s="463"/>
      <c r="F80" s="463">
        <v>30000</v>
      </c>
      <c r="G80" s="463"/>
      <c r="H80" s="463"/>
      <c r="I80" s="474"/>
      <c r="J80" s="475"/>
      <c r="K80" s="467">
        <v>30000</v>
      </c>
      <c r="L80" s="475"/>
      <c r="M80" s="475"/>
      <c r="N80" s="479"/>
      <c r="O80" s="479"/>
      <c r="P80" s="479"/>
      <c r="Q80" s="479"/>
      <c r="R80" s="479"/>
      <c r="S80" s="479"/>
      <c r="T80" s="479"/>
      <c r="U80" s="479"/>
      <c r="V80" s="479"/>
      <c r="W80" s="479"/>
      <c r="X80" s="479"/>
      <c r="Y80" s="479"/>
      <c r="Z80" s="479"/>
    </row>
    <row r="81" spans="1:26" ht="35.25" customHeight="1">
      <c r="A81" s="472" t="s">
        <v>658</v>
      </c>
      <c r="B81" s="457" t="s">
        <v>856</v>
      </c>
      <c r="C81" s="457"/>
      <c r="D81" s="473">
        <f t="shared" ref="D81:H81" si="10">SUM(D82:D96)</f>
        <v>267300</v>
      </c>
      <c r="E81" s="473">
        <f t="shared" si="10"/>
        <v>45600</v>
      </c>
      <c r="F81" s="473">
        <f t="shared" si="10"/>
        <v>221700</v>
      </c>
      <c r="G81" s="473">
        <f t="shared" si="10"/>
        <v>0</v>
      </c>
      <c r="H81" s="473">
        <f t="shared" si="10"/>
        <v>0</v>
      </c>
      <c r="I81" s="474"/>
      <c r="J81" s="476">
        <f t="shared" ref="J81:K81" si="11">SUM(J82:J96)</f>
        <v>45600</v>
      </c>
      <c r="K81" s="476">
        <f t="shared" si="11"/>
        <v>221700</v>
      </c>
      <c r="L81" s="475"/>
      <c r="M81" s="476"/>
      <c r="O81" s="442"/>
      <c r="P81" s="442"/>
      <c r="Q81" s="442"/>
      <c r="R81" s="442"/>
      <c r="S81" s="442"/>
      <c r="T81" s="442"/>
      <c r="U81" s="442"/>
      <c r="V81" s="442"/>
      <c r="W81" s="442"/>
      <c r="X81" s="442"/>
      <c r="Y81" s="442"/>
      <c r="Z81" s="442"/>
    </row>
    <row r="82" spans="1:26" ht="30">
      <c r="A82" s="490" t="s">
        <v>857</v>
      </c>
      <c r="B82" s="491" t="s">
        <v>858</v>
      </c>
      <c r="C82" s="491" t="s">
        <v>828</v>
      </c>
      <c r="D82" s="463">
        <f t="shared" ref="D82:D96" si="12">E82+F82+G82+H82</f>
        <v>10000</v>
      </c>
      <c r="E82" s="473"/>
      <c r="F82" s="463">
        <v>10000</v>
      </c>
      <c r="G82" s="473"/>
      <c r="H82" s="473"/>
      <c r="I82" s="474"/>
      <c r="J82" s="476"/>
      <c r="K82" s="467">
        <v>10000</v>
      </c>
      <c r="L82" s="475"/>
      <c r="M82" s="476"/>
      <c r="N82" s="442"/>
      <c r="O82" s="442"/>
      <c r="P82" s="442"/>
      <c r="Q82" s="442"/>
      <c r="R82" s="442"/>
      <c r="S82" s="442"/>
      <c r="T82" s="442"/>
      <c r="U82" s="442"/>
      <c r="V82" s="442"/>
      <c r="W82" s="442"/>
      <c r="X82" s="442"/>
      <c r="Y82" s="442"/>
      <c r="Z82" s="442"/>
    </row>
    <row r="83" spans="1:26">
      <c r="A83" s="490" t="s">
        <v>859</v>
      </c>
      <c r="B83" s="491" t="s">
        <v>860</v>
      </c>
      <c r="C83" s="491" t="s">
        <v>861</v>
      </c>
      <c r="D83" s="463">
        <f t="shared" si="12"/>
        <v>10000</v>
      </c>
      <c r="E83" s="473"/>
      <c r="F83" s="463">
        <v>10000</v>
      </c>
      <c r="G83" s="473"/>
      <c r="H83" s="473"/>
      <c r="I83" s="474"/>
      <c r="J83" s="476"/>
      <c r="K83" s="467">
        <v>10000</v>
      </c>
      <c r="L83" s="475"/>
      <c r="M83" s="476"/>
      <c r="N83" s="442"/>
      <c r="O83" s="442"/>
      <c r="P83" s="442"/>
      <c r="Q83" s="442"/>
      <c r="R83" s="442"/>
      <c r="S83" s="442"/>
      <c r="T83" s="442"/>
      <c r="U83" s="442"/>
      <c r="V83" s="442"/>
      <c r="W83" s="442"/>
      <c r="X83" s="442"/>
      <c r="Y83" s="442"/>
      <c r="Z83" s="442"/>
    </row>
    <row r="84" spans="1:26" ht="30">
      <c r="A84" s="490" t="s">
        <v>862</v>
      </c>
      <c r="B84" s="491" t="s">
        <v>863</v>
      </c>
      <c r="C84" s="491" t="s">
        <v>395</v>
      </c>
      <c r="D84" s="463">
        <f t="shared" si="12"/>
        <v>10000</v>
      </c>
      <c r="E84" s="473"/>
      <c r="F84" s="463">
        <v>10000</v>
      </c>
      <c r="G84" s="473"/>
      <c r="H84" s="473"/>
      <c r="I84" s="474"/>
      <c r="J84" s="476"/>
      <c r="K84" s="467">
        <v>10000</v>
      </c>
      <c r="L84" s="475"/>
      <c r="M84" s="467"/>
      <c r="N84" s="442"/>
      <c r="O84" s="442"/>
      <c r="P84" s="442"/>
      <c r="Q84" s="442"/>
      <c r="R84" s="442"/>
      <c r="S84" s="442"/>
      <c r="T84" s="442"/>
      <c r="U84" s="442"/>
      <c r="V84" s="442"/>
      <c r="W84" s="442"/>
      <c r="X84" s="442"/>
      <c r="Y84" s="442"/>
      <c r="Z84" s="442"/>
    </row>
    <row r="85" spans="1:26">
      <c r="A85" s="490" t="s">
        <v>864</v>
      </c>
      <c r="B85" s="491" t="s">
        <v>865</v>
      </c>
      <c r="C85" s="491" t="s">
        <v>861</v>
      </c>
      <c r="D85" s="463">
        <f t="shared" si="12"/>
        <v>5000</v>
      </c>
      <c r="E85" s="473"/>
      <c r="F85" s="463">
        <v>5000</v>
      </c>
      <c r="G85" s="473"/>
      <c r="H85" s="473"/>
      <c r="I85" s="474"/>
      <c r="J85" s="476"/>
      <c r="K85" s="467">
        <v>5000</v>
      </c>
      <c r="L85" s="475"/>
      <c r="M85" s="476"/>
      <c r="N85" s="442"/>
      <c r="O85" s="442"/>
      <c r="P85" s="442"/>
      <c r="Q85" s="442"/>
      <c r="R85" s="442"/>
      <c r="S85" s="442"/>
      <c r="T85" s="442"/>
      <c r="U85" s="442"/>
      <c r="V85" s="442"/>
      <c r="W85" s="442"/>
      <c r="X85" s="442"/>
      <c r="Y85" s="442"/>
      <c r="Z85" s="442"/>
    </row>
    <row r="86" spans="1:26" ht="30">
      <c r="A86" s="490" t="s">
        <v>866</v>
      </c>
      <c r="B86" s="491" t="s">
        <v>867</v>
      </c>
      <c r="C86" s="491" t="s">
        <v>828</v>
      </c>
      <c r="D86" s="463">
        <f t="shared" si="12"/>
        <v>10000</v>
      </c>
      <c r="E86" s="473"/>
      <c r="F86" s="463">
        <v>10000</v>
      </c>
      <c r="G86" s="473"/>
      <c r="H86" s="473"/>
      <c r="I86" s="474"/>
      <c r="J86" s="476"/>
      <c r="K86" s="467">
        <v>10000</v>
      </c>
      <c r="L86" s="475"/>
      <c r="M86" s="467"/>
      <c r="N86" s="442"/>
      <c r="O86" s="442"/>
      <c r="P86" s="442"/>
      <c r="Q86" s="442"/>
      <c r="R86" s="442"/>
      <c r="S86" s="442"/>
      <c r="T86" s="442"/>
      <c r="U86" s="442"/>
      <c r="V86" s="442"/>
      <c r="W86" s="442"/>
      <c r="X86" s="442"/>
      <c r="Y86" s="442"/>
      <c r="Z86" s="442"/>
    </row>
    <row r="87" spans="1:26" ht="30">
      <c r="A87" s="490" t="s">
        <v>868</v>
      </c>
      <c r="B87" s="468" t="s">
        <v>869</v>
      </c>
      <c r="C87" s="491" t="s">
        <v>870</v>
      </c>
      <c r="D87" s="463">
        <f t="shared" si="12"/>
        <v>3000</v>
      </c>
      <c r="E87" s="492"/>
      <c r="F87" s="493">
        <v>3000</v>
      </c>
      <c r="G87" s="492"/>
      <c r="H87" s="494"/>
      <c r="I87" s="474"/>
      <c r="J87" s="495"/>
      <c r="K87" s="496">
        <v>3000</v>
      </c>
      <c r="L87" s="475"/>
      <c r="M87" s="497"/>
      <c r="N87" s="442"/>
      <c r="O87" s="442"/>
      <c r="P87" s="442"/>
      <c r="Q87" s="442"/>
      <c r="R87" s="442"/>
      <c r="S87" s="442"/>
      <c r="T87" s="442"/>
      <c r="U87" s="442"/>
      <c r="V87" s="442"/>
      <c r="W87" s="442"/>
      <c r="X87" s="442"/>
      <c r="Y87" s="442"/>
      <c r="Z87" s="442"/>
    </row>
    <row r="88" spans="1:26" ht="30">
      <c r="A88" s="490" t="s">
        <v>871</v>
      </c>
      <c r="B88" s="491" t="s">
        <v>872</v>
      </c>
      <c r="C88" s="491" t="s">
        <v>395</v>
      </c>
      <c r="D88" s="463">
        <f t="shared" si="12"/>
        <v>2500</v>
      </c>
      <c r="E88" s="491"/>
      <c r="F88" s="493">
        <v>2500</v>
      </c>
      <c r="G88" s="491"/>
      <c r="H88" s="494"/>
      <c r="I88" s="474"/>
      <c r="J88" s="498"/>
      <c r="K88" s="496">
        <v>2500</v>
      </c>
      <c r="L88" s="475"/>
      <c r="M88" s="497"/>
      <c r="N88" s="442"/>
      <c r="O88" s="442"/>
      <c r="P88" s="442"/>
      <c r="Q88" s="442"/>
      <c r="R88" s="442"/>
      <c r="S88" s="442"/>
      <c r="T88" s="442"/>
      <c r="U88" s="442"/>
      <c r="V88" s="442"/>
      <c r="W88" s="442"/>
      <c r="X88" s="442"/>
      <c r="Y88" s="442"/>
      <c r="Z88" s="442"/>
    </row>
    <row r="89" spans="1:26">
      <c r="A89" s="490" t="s">
        <v>873</v>
      </c>
      <c r="B89" s="491" t="s">
        <v>874</v>
      </c>
      <c r="C89" s="491" t="s">
        <v>861</v>
      </c>
      <c r="D89" s="463">
        <f t="shared" si="12"/>
        <v>5000</v>
      </c>
      <c r="E89" s="491"/>
      <c r="F89" s="493">
        <v>5000</v>
      </c>
      <c r="G89" s="491"/>
      <c r="H89" s="494"/>
      <c r="I89" s="474"/>
      <c r="J89" s="498"/>
      <c r="K89" s="496">
        <v>5000</v>
      </c>
      <c r="L89" s="475"/>
      <c r="M89" s="497"/>
      <c r="N89" s="442"/>
      <c r="O89" s="442"/>
      <c r="P89" s="442"/>
      <c r="Q89" s="442"/>
      <c r="R89" s="442"/>
      <c r="S89" s="442"/>
      <c r="T89" s="442"/>
      <c r="U89" s="442"/>
      <c r="V89" s="442"/>
      <c r="W89" s="442"/>
      <c r="X89" s="442"/>
      <c r="Y89" s="442"/>
      <c r="Z89" s="442"/>
    </row>
    <row r="90" spans="1:26">
      <c r="A90" s="490" t="s">
        <v>875</v>
      </c>
      <c r="B90" s="491" t="s">
        <v>876</v>
      </c>
      <c r="C90" s="491" t="s">
        <v>861</v>
      </c>
      <c r="D90" s="463">
        <f t="shared" si="12"/>
        <v>2500</v>
      </c>
      <c r="E90" s="491"/>
      <c r="F90" s="493">
        <v>2500</v>
      </c>
      <c r="G90" s="491"/>
      <c r="H90" s="494"/>
      <c r="I90" s="474"/>
      <c r="J90" s="498"/>
      <c r="K90" s="496">
        <v>2500</v>
      </c>
      <c r="L90" s="475"/>
      <c r="M90" s="497"/>
      <c r="N90" s="442"/>
      <c r="O90" s="442"/>
      <c r="P90" s="442"/>
      <c r="Q90" s="442"/>
      <c r="R90" s="442"/>
      <c r="S90" s="442"/>
      <c r="T90" s="442"/>
      <c r="U90" s="442"/>
      <c r="V90" s="442"/>
      <c r="W90" s="442"/>
      <c r="X90" s="442"/>
      <c r="Y90" s="442"/>
      <c r="Z90" s="442"/>
    </row>
    <row r="91" spans="1:26" ht="30">
      <c r="A91" s="490" t="s">
        <v>877</v>
      </c>
      <c r="B91" s="491" t="s">
        <v>878</v>
      </c>
      <c r="C91" s="491" t="s">
        <v>828</v>
      </c>
      <c r="D91" s="463">
        <f t="shared" si="12"/>
        <v>2500</v>
      </c>
      <c r="E91" s="491"/>
      <c r="F91" s="493">
        <v>2500</v>
      </c>
      <c r="G91" s="491"/>
      <c r="H91" s="494"/>
      <c r="I91" s="474"/>
      <c r="J91" s="498"/>
      <c r="K91" s="496">
        <v>2500</v>
      </c>
      <c r="L91" s="475"/>
      <c r="M91" s="497"/>
      <c r="N91" s="442"/>
      <c r="O91" s="442"/>
      <c r="P91" s="442"/>
      <c r="Q91" s="442"/>
      <c r="R91" s="442"/>
      <c r="S91" s="442"/>
      <c r="T91" s="442"/>
      <c r="U91" s="442"/>
      <c r="V91" s="442"/>
      <c r="W91" s="442"/>
      <c r="X91" s="442"/>
      <c r="Y91" s="442"/>
      <c r="Z91" s="442"/>
    </row>
    <row r="92" spans="1:26" ht="30">
      <c r="A92" s="490" t="s">
        <v>879</v>
      </c>
      <c r="B92" s="491" t="s">
        <v>880</v>
      </c>
      <c r="C92" s="491" t="s">
        <v>881</v>
      </c>
      <c r="D92" s="463">
        <f t="shared" si="12"/>
        <v>2500</v>
      </c>
      <c r="E92" s="491"/>
      <c r="F92" s="493">
        <v>2500</v>
      </c>
      <c r="G92" s="491"/>
      <c r="H92" s="494"/>
      <c r="I92" s="474"/>
      <c r="J92" s="498"/>
      <c r="K92" s="496">
        <v>2500</v>
      </c>
      <c r="L92" s="475"/>
      <c r="M92" s="497"/>
      <c r="N92" s="442"/>
      <c r="O92" s="442"/>
      <c r="P92" s="442"/>
      <c r="Q92" s="442"/>
      <c r="R92" s="442"/>
      <c r="S92" s="442"/>
      <c r="T92" s="442"/>
      <c r="U92" s="442"/>
      <c r="V92" s="442"/>
      <c r="W92" s="442"/>
      <c r="X92" s="442"/>
      <c r="Y92" s="442"/>
      <c r="Z92" s="442"/>
    </row>
    <row r="93" spans="1:26" ht="30">
      <c r="A93" s="490" t="s">
        <v>882</v>
      </c>
      <c r="B93" s="491" t="s">
        <v>883</v>
      </c>
      <c r="C93" s="491" t="s">
        <v>884</v>
      </c>
      <c r="D93" s="463">
        <f t="shared" si="12"/>
        <v>2500</v>
      </c>
      <c r="E93" s="499"/>
      <c r="F93" s="493">
        <v>2500</v>
      </c>
      <c r="G93" s="499"/>
      <c r="H93" s="494"/>
      <c r="I93" s="474"/>
      <c r="J93" s="500"/>
      <c r="K93" s="496">
        <v>2500</v>
      </c>
      <c r="L93" s="475"/>
      <c r="M93" s="497"/>
      <c r="N93" s="442"/>
      <c r="O93" s="442"/>
      <c r="P93" s="442"/>
      <c r="Q93" s="442"/>
      <c r="R93" s="442"/>
      <c r="S93" s="442"/>
      <c r="T93" s="442"/>
      <c r="U93" s="442"/>
      <c r="V93" s="442"/>
      <c r="W93" s="442"/>
      <c r="X93" s="442"/>
      <c r="Y93" s="442"/>
      <c r="Z93" s="442"/>
    </row>
    <row r="94" spans="1:26" ht="30">
      <c r="A94" s="490" t="s">
        <v>885</v>
      </c>
      <c r="B94" s="491" t="s">
        <v>886</v>
      </c>
      <c r="C94" s="491" t="s">
        <v>887</v>
      </c>
      <c r="D94" s="463">
        <f t="shared" si="12"/>
        <v>2500</v>
      </c>
      <c r="E94" s="491"/>
      <c r="F94" s="493">
        <v>2500</v>
      </c>
      <c r="G94" s="491"/>
      <c r="H94" s="491"/>
      <c r="I94" s="474"/>
      <c r="J94" s="498"/>
      <c r="K94" s="496">
        <v>2500</v>
      </c>
      <c r="L94" s="475"/>
      <c r="M94" s="467"/>
      <c r="N94" s="442"/>
      <c r="O94" s="442"/>
      <c r="P94" s="442"/>
      <c r="Q94" s="442"/>
      <c r="R94" s="442"/>
      <c r="S94" s="442"/>
      <c r="T94" s="442"/>
      <c r="U94" s="442"/>
      <c r="V94" s="442"/>
      <c r="W94" s="442"/>
      <c r="X94" s="442"/>
      <c r="Y94" s="442"/>
      <c r="Z94" s="442"/>
    </row>
    <row r="95" spans="1:26" ht="30">
      <c r="A95" s="490" t="s">
        <v>888</v>
      </c>
      <c r="B95" s="458" t="s">
        <v>889</v>
      </c>
      <c r="C95" s="458" t="s">
        <v>890</v>
      </c>
      <c r="D95" s="463">
        <f t="shared" si="12"/>
        <v>149300</v>
      </c>
      <c r="E95" s="463">
        <v>20600</v>
      </c>
      <c r="F95" s="463">
        <v>128700</v>
      </c>
      <c r="G95" s="473"/>
      <c r="H95" s="473"/>
      <c r="I95" s="468" t="s">
        <v>891</v>
      </c>
      <c r="J95" s="467">
        <v>20600</v>
      </c>
      <c r="K95" s="467">
        <v>128700</v>
      </c>
      <c r="L95" s="475"/>
      <c r="M95" s="475"/>
      <c r="N95" s="442"/>
      <c r="O95" s="442"/>
      <c r="P95" s="442"/>
      <c r="Q95" s="442"/>
      <c r="R95" s="442"/>
      <c r="S95" s="442"/>
      <c r="T95" s="442"/>
      <c r="U95" s="442"/>
      <c r="V95" s="442"/>
      <c r="W95" s="442"/>
      <c r="X95" s="442"/>
      <c r="Y95" s="442"/>
      <c r="Z95" s="442"/>
    </row>
    <row r="96" spans="1:26" ht="30">
      <c r="A96" s="490" t="s">
        <v>892</v>
      </c>
      <c r="B96" s="458" t="s">
        <v>893</v>
      </c>
      <c r="C96" s="458" t="s">
        <v>894</v>
      </c>
      <c r="D96" s="463">
        <f t="shared" si="12"/>
        <v>50000</v>
      </c>
      <c r="E96" s="463">
        <v>25000</v>
      </c>
      <c r="F96" s="463">
        <v>25000</v>
      </c>
      <c r="G96" s="473"/>
      <c r="H96" s="473"/>
      <c r="I96" s="474" t="s">
        <v>891</v>
      </c>
      <c r="J96" s="467">
        <v>25000</v>
      </c>
      <c r="K96" s="467">
        <v>25000</v>
      </c>
      <c r="L96" s="475"/>
      <c r="M96" s="475"/>
      <c r="N96" s="442"/>
      <c r="O96" s="442"/>
      <c r="P96" s="442"/>
      <c r="Q96" s="442"/>
      <c r="R96" s="442"/>
      <c r="S96" s="442"/>
      <c r="T96" s="442"/>
      <c r="U96" s="442"/>
      <c r="V96" s="442"/>
      <c r="W96" s="442"/>
      <c r="X96" s="442"/>
      <c r="Y96" s="442"/>
      <c r="Z96" s="442"/>
    </row>
    <row r="97" spans="1:26">
      <c r="A97" s="472" t="s">
        <v>659</v>
      </c>
      <c r="B97" s="457" t="s">
        <v>895</v>
      </c>
      <c r="C97" s="457"/>
      <c r="D97" s="454">
        <f>SUM(D98:D101)</f>
        <v>760000</v>
      </c>
      <c r="E97" s="454">
        <f>SUM(E98)</f>
        <v>0</v>
      </c>
      <c r="F97" s="454">
        <f t="shared" ref="F97:H97" si="13">SUM(F98:F101)</f>
        <v>760000</v>
      </c>
      <c r="G97" s="454">
        <f t="shared" si="13"/>
        <v>0</v>
      </c>
      <c r="H97" s="454">
        <f t="shared" si="13"/>
        <v>0</v>
      </c>
      <c r="I97" s="474"/>
      <c r="J97" s="455">
        <f t="shared" ref="J97:M97" si="14">SUM(J98:J101)</f>
        <v>0</v>
      </c>
      <c r="K97" s="455">
        <f t="shared" si="14"/>
        <v>760000</v>
      </c>
      <c r="L97" s="455">
        <f t="shared" si="14"/>
        <v>0</v>
      </c>
      <c r="M97" s="455">
        <f t="shared" si="14"/>
        <v>0</v>
      </c>
      <c r="N97" s="442"/>
      <c r="O97" s="442"/>
      <c r="P97" s="442"/>
      <c r="Q97" s="442"/>
      <c r="R97" s="442"/>
      <c r="S97" s="442"/>
      <c r="T97" s="442"/>
      <c r="U97" s="442"/>
      <c r="V97" s="442"/>
      <c r="W97" s="442"/>
      <c r="X97" s="442"/>
      <c r="Y97" s="442"/>
      <c r="Z97" s="442"/>
    </row>
    <row r="98" spans="1:26" ht="45">
      <c r="A98" s="456">
        <v>1</v>
      </c>
      <c r="B98" s="458" t="s">
        <v>896</v>
      </c>
      <c r="C98" s="458"/>
      <c r="D98" s="463">
        <f t="shared" ref="D98:D101" si="15">E98+F98+G98+H98</f>
        <v>500000</v>
      </c>
      <c r="E98" s="469"/>
      <c r="F98" s="469">
        <v>500000</v>
      </c>
      <c r="G98" s="469"/>
      <c r="H98" s="469"/>
      <c r="I98" s="474"/>
      <c r="J98" s="475"/>
      <c r="K98" s="470">
        <v>500000</v>
      </c>
      <c r="L98" s="475"/>
      <c r="M98" s="475"/>
      <c r="N98" s="442"/>
      <c r="O98" s="442"/>
      <c r="P98" s="442"/>
      <c r="Q98" s="442"/>
      <c r="R98" s="442"/>
      <c r="S98" s="442"/>
      <c r="T98" s="442"/>
      <c r="U98" s="442"/>
      <c r="V98" s="442"/>
      <c r="W98" s="442"/>
      <c r="X98" s="442"/>
      <c r="Y98" s="442"/>
      <c r="Z98" s="442"/>
    </row>
    <row r="99" spans="1:26" ht="30">
      <c r="A99" s="456">
        <v>2</v>
      </c>
      <c r="B99" s="501" t="s">
        <v>897</v>
      </c>
      <c r="C99" s="458" t="s">
        <v>898</v>
      </c>
      <c r="D99" s="463">
        <f t="shared" si="15"/>
        <v>200000</v>
      </c>
      <c r="E99" s="469"/>
      <c r="F99" s="469">
        <v>200000</v>
      </c>
      <c r="G99" s="463"/>
      <c r="H99" s="463"/>
      <c r="I99" s="474"/>
      <c r="J99" s="475"/>
      <c r="K99" s="470">
        <v>200000</v>
      </c>
      <c r="L99" s="475"/>
      <c r="M99" s="475"/>
      <c r="N99" s="442"/>
      <c r="O99" s="442"/>
      <c r="P99" s="442"/>
      <c r="Q99" s="442"/>
      <c r="R99" s="442"/>
      <c r="S99" s="442"/>
      <c r="T99" s="442"/>
      <c r="U99" s="442"/>
      <c r="V99" s="442"/>
      <c r="W99" s="442"/>
      <c r="X99" s="442"/>
      <c r="Y99" s="442"/>
      <c r="Z99" s="442"/>
    </row>
    <row r="100" spans="1:26" ht="30">
      <c r="A100" s="456">
        <v>3</v>
      </c>
      <c r="B100" s="502" t="s">
        <v>899</v>
      </c>
      <c r="C100" s="503" t="s">
        <v>900</v>
      </c>
      <c r="D100" s="463">
        <f t="shared" si="15"/>
        <v>30000</v>
      </c>
      <c r="E100" s="504"/>
      <c r="F100" s="505">
        <v>30000</v>
      </c>
      <c r="G100" s="463"/>
      <c r="H100" s="463"/>
      <c r="I100" s="474"/>
      <c r="J100" s="475"/>
      <c r="K100" s="506">
        <v>30000</v>
      </c>
      <c r="L100" s="475"/>
      <c r="M100" s="475"/>
      <c r="N100" s="442"/>
      <c r="O100" s="442"/>
      <c r="P100" s="442"/>
      <c r="Q100" s="442"/>
      <c r="R100" s="442"/>
      <c r="S100" s="442"/>
      <c r="T100" s="442"/>
      <c r="U100" s="442"/>
      <c r="V100" s="442"/>
      <c r="W100" s="442"/>
      <c r="X100" s="442"/>
      <c r="Y100" s="442"/>
      <c r="Z100" s="442"/>
    </row>
    <row r="101" spans="1:26" ht="30">
      <c r="A101" s="456">
        <v>4</v>
      </c>
      <c r="B101" s="502" t="s">
        <v>901</v>
      </c>
      <c r="C101" s="503" t="s">
        <v>900</v>
      </c>
      <c r="D101" s="463">
        <f t="shared" si="15"/>
        <v>30000</v>
      </c>
      <c r="E101" s="504"/>
      <c r="F101" s="505">
        <v>30000</v>
      </c>
      <c r="G101" s="463"/>
      <c r="H101" s="463"/>
      <c r="I101" s="474"/>
      <c r="J101" s="475"/>
      <c r="K101" s="506">
        <v>30000</v>
      </c>
      <c r="L101" s="475"/>
      <c r="M101" s="475"/>
      <c r="N101" s="442"/>
      <c r="O101" s="442"/>
      <c r="P101" s="442"/>
      <c r="Q101" s="442"/>
      <c r="R101" s="442"/>
      <c r="S101" s="442"/>
      <c r="T101" s="442"/>
      <c r="U101" s="442"/>
      <c r="V101" s="442"/>
      <c r="W101" s="442"/>
      <c r="X101" s="442"/>
      <c r="Y101" s="442"/>
      <c r="Z101" s="442"/>
    </row>
    <row r="102" spans="1:26" ht="36" customHeight="1">
      <c r="A102" s="507">
        <v>45048</v>
      </c>
      <c r="B102" s="457" t="s">
        <v>902</v>
      </c>
      <c r="C102" s="457"/>
      <c r="D102" s="473">
        <f t="shared" ref="D102:H102" si="16">SUM(D103:D108)</f>
        <v>420000</v>
      </c>
      <c r="E102" s="473">
        <f t="shared" si="16"/>
        <v>0</v>
      </c>
      <c r="F102" s="473">
        <f t="shared" si="16"/>
        <v>420000</v>
      </c>
      <c r="G102" s="473">
        <f t="shared" si="16"/>
        <v>0</v>
      </c>
      <c r="H102" s="473">
        <f t="shared" si="16"/>
        <v>0</v>
      </c>
      <c r="I102" s="474"/>
      <c r="J102" s="508"/>
      <c r="K102" s="476">
        <f>SUM(K103:K108)</f>
        <v>420000</v>
      </c>
      <c r="L102" s="475"/>
      <c r="M102" s="475"/>
      <c r="O102" s="442"/>
      <c r="P102" s="442"/>
      <c r="Q102" s="442"/>
      <c r="R102" s="442"/>
      <c r="S102" s="442"/>
      <c r="T102" s="442"/>
      <c r="U102" s="442"/>
      <c r="V102" s="442"/>
      <c r="W102" s="442"/>
      <c r="X102" s="442"/>
      <c r="Y102" s="442"/>
      <c r="Z102" s="442"/>
    </row>
    <row r="103" spans="1:26" ht="30">
      <c r="A103" s="509">
        <v>1</v>
      </c>
      <c r="B103" s="487" t="s">
        <v>903</v>
      </c>
      <c r="C103" s="509" t="s">
        <v>495</v>
      </c>
      <c r="D103" s="463">
        <f t="shared" ref="D103:D108" si="17">E103+F103+G103+H103</f>
        <v>150000</v>
      </c>
      <c r="E103" s="463"/>
      <c r="F103" s="504">
        <v>150000</v>
      </c>
      <c r="G103" s="463"/>
      <c r="H103" s="463"/>
      <c r="I103" s="474"/>
      <c r="J103" s="475"/>
      <c r="K103" s="510">
        <v>150000</v>
      </c>
      <c r="L103" s="475"/>
      <c r="M103" s="475"/>
      <c r="N103" s="442"/>
      <c r="O103" s="442"/>
      <c r="P103" s="442"/>
      <c r="Q103" s="442"/>
      <c r="R103" s="442"/>
      <c r="S103" s="442"/>
      <c r="T103" s="442"/>
      <c r="U103" s="442"/>
      <c r="V103" s="442"/>
      <c r="W103" s="442"/>
      <c r="X103" s="442"/>
      <c r="Y103" s="442"/>
      <c r="Z103" s="442"/>
    </row>
    <row r="104" spans="1:26" ht="30">
      <c r="A104" s="509">
        <v>2</v>
      </c>
      <c r="B104" s="487" t="s">
        <v>904</v>
      </c>
      <c r="C104" s="509" t="s">
        <v>170</v>
      </c>
      <c r="D104" s="463">
        <f t="shared" si="17"/>
        <v>150000</v>
      </c>
      <c r="E104" s="463"/>
      <c r="F104" s="504">
        <v>150000</v>
      </c>
      <c r="G104" s="463"/>
      <c r="H104" s="463"/>
      <c r="I104" s="474"/>
      <c r="J104" s="475"/>
      <c r="K104" s="510">
        <v>150000</v>
      </c>
      <c r="L104" s="475"/>
      <c r="M104" s="475"/>
      <c r="N104" s="442"/>
      <c r="O104" s="442"/>
      <c r="P104" s="442"/>
      <c r="Q104" s="442"/>
      <c r="R104" s="442"/>
      <c r="S104" s="442"/>
      <c r="T104" s="442"/>
      <c r="U104" s="442"/>
      <c r="V104" s="442"/>
      <c r="W104" s="442"/>
      <c r="X104" s="442"/>
      <c r="Y104" s="442"/>
      <c r="Z104" s="442"/>
    </row>
    <row r="105" spans="1:26" ht="30">
      <c r="A105" s="509">
        <v>3</v>
      </c>
      <c r="B105" s="487" t="s">
        <v>905</v>
      </c>
      <c r="C105" s="509" t="s">
        <v>151</v>
      </c>
      <c r="D105" s="463">
        <f t="shared" si="17"/>
        <v>30000</v>
      </c>
      <c r="E105" s="463"/>
      <c r="F105" s="504">
        <v>30000</v>
      </c>
      <c r="G105" s="463"/>
      <c r="H105" s="463"/>
      <c r="I105" s="474"/>
      <c r="J105" s="475"/>
      <c r="K105" s="510">
        <v>30000</v>
      </c>
      <c r="L105" s="475"/>
      <c r="M105" s="475"/>
      <c r="N105" s="442"/>
      <c r="O105" s="442"/>
      <c r="P105" s="442"/>
      <c r="Q105" s="442"/>
      <c r="R105" s="442"/>
      <c r="S105" s="442"/>
      <c r="T105" s="442"/>
      <c r="U105" s="442"/>
      <c r="V105" s="442"/>
      <c r="W105" s="442"/>
      <c r="X105" s="442"/>
      <c r="Y105" s="442"/>
      <c r="Z105" s="442"/>
    </row>
    <row r="106" spans="1:26" ht="30">
      <c r="A106" s="509">
        <v>4</v>
      </c>
      <c r="B106" s="511" t="s">
        <v>906</v>
      </c>
      <c r="C106" s="512" t="s">
        <v>907</v>
      </c>
      <c r="D106" s="463">
        <f t="shared" si="17"/>
        <v>30000</v>
      </c>
      <c r="E106" s="463"/>
      <c r="F106" s="504">
        <v>30000</v>
      </c>
      <c r="G106" s="463"/>
      <c r="H106" s="463"/>
      <c r="I106" s="474"/>
      <c r="J106" s="475"/>
      <c r="K106" s="510">
        <v>30000</v>
      </c>
      <c r="L106" s="475"/>
      <c r="M106" s="475"/>
      <c r="N106" s="442"/>
      <c r="O106" s="442"/>
      <c r="P106" s="442"/>
      <c r="Q106" s="442"/>
      <c r="R106" s="442"/>
      <c r="S106" s="442"/>
      <c r="T106" s="442"/>
      <c r="U106" s="442"/>
      <c r="V106" s="442"/>
      <c r="W106" s="442"/>
      <c r="X106" s="442"/>
      <c r="Y106" s="442"/>
      <c r="Z106" s="442"/>
    </row>
    <row r="107" spans="1:26" ht="30">
      <c r="A107" s="509">
        <v>5</v>
      </c>
      <c r="B107" s="487" t="s">
        <v>908</v>
      </c>
      <c r="C107" s="509" t="s">
        <v>332</v>
      </c>
      <c r="D107" s="463">
        <f t="shared" si="17"/>
        <v>30000</v>
      </c>
      <c r="E107" s="463"/>
      <c r="F107" s="504">
        <v>30000</v>
      </c>
      <c r="G107" s="463"/>
      <c r="H107" s="463"/>
      <c r="I107" s="474"/>
      <c r="J107" s="475"/>
      <c r="K107" s="510">
        <v>30000</v>
      </c>
      <c r="L107" s="475"/>
      <c r="M107" s="475"/>
      <c r="N107" s="442"/>
      <c r="O107" s="442"/>
      <c r="P107" s="442"/>
      <c r="Q107" s="442"/>
      <c r="R107" s="442"/>
      <c r="S107" s="442"/>
      <c r="T107" s="442"/>
      <c r="U107" s="442"/>
      <c r="V107" s="442"/>
      <c r="W107" s="442"/>
      <c r="X107" s="442"/>
      <c r="Y107" s="442"/>
      <c r="Z107" s="442"/>
    </row>
    <row r="108" spans="1:26" ht="30">
      <c r="A108" s="509">
        <v>6</v>
      </c>
      <c r="B108" s="487" t="s">
        <v>909</v>
      </c>
      <c r="C108" s="509" t="s">
        <v>207</v>
      </c>
      <c r="D108" s="463">
        <f t="shared" si="17"/>
        <v>30000</v>
      </c>
      <c r="E108" s="463"/>
      <c r="F108" s="504">
        <v>30000</v>
      </c>
      <c r="G108" s="463"/>
      <c r="H108" s="463"/>
      <c r="I108" s="474"/>
      <c r="J108" s="475"/>
      <c r="K108" s="510">
        <v>30000</v>
      </c>
      <c r="L108" s="475"/>
      <c r="M108" s="475"/>
      <c r="N108" s="442"/>
      <c r="O108" s="442"/>
      <c r="P108" s="442"/>
      <c r="Q108" s="442"/>
      <c r="R108" s="442"/>
      <c r="S108" s="442"/>
      <c r="T108" s="442"/>
      <c r="U108" s="442"/>
      <c r="V108" s="442"/>
      <c r="W108" s="442"/>
      <c r="X108" s="442"/>
      <c r="Y108" s="442"/>
      <c r="Z108" s="442"/>
    </row>
    <row r="109" spans="1:26">
      <c r="A109" s="472" t="s">
        <v>910</v>
      </c>
      <c r="B109" s="457" t="s">
        <v>911</v>
      </c>
      <c r="C109" s="458"/>
      <c r="D109" s="454" t="e">
        <f>SUM(#REF!)</f>
        <v>#REF!</v>
      </c>
      <c r="E109" s="454"/>
      <c r="F109" s="454"/>
      <c r="G109" s="454"/>
      <c r="H109" s="454"/>
      <c r="I109" s="474"/>
      <c r="J109" s="475"/>
      <c r="K109" s="476" t="e">
        <f>SUM(#REF!)</f>
        <v>#REF!</v>
      </c>
      <c r="L109" s="475"/>
      <c r="M109" s="475"/>
      <c r="N109" s="442"/>
      <c r="O109" s="442"/>
      <c r="P109" s="442"/>
      <c r="Q109" s="442"/>
      <c r="R109" s="442"/>
      <c r="S109" s="442"/>
      <c r="T109" s="442"/>
      <c r="U109" s="442"/>
      <c r="V109" s="442"/>
      <c r="W109" s="442"/>
      <c r="X109" s="442"/>
      <c r="Y109" s="442"/>
      <c r="Z109" s="442"/>
    </row>
    <row r="110" spans="1:26">
      <c r="A110" s="472"/>
      <c r="B110" s="458" t="s">
        <v>758</v>
      </c>
      <c r="C110" s="458"/>
      <c r="D110" s="454"/>
      <c r="E110" s="454"/>
      <c r="F110" s="454"/>
      <c r="G110" s="454"/>
      <c r="H110" s="454"/>
      <c r="I110" s="474"/>
      <c r="J110" s="475"/>
      <c r="K110" s="476"/>
      <c r="L110" s="475"/>
      <c r="M110" s="475"/>
      <c r="N110" s="442"/>
      <c r="O110" s="442"/>
      <c r="P110" s="442"/>
      <c r="Q110" s="442"/>
      <c r="R110" s="442"/>
      <c r="S110" s="442"/>
      <c r="T110" s="442"/>
      <c r="U110" s="442"/>
      <c r="V110" s="442"/>
      <c r="W110" s="442"/>
      <c r="X110" s="442"/>
      <c r="Y110" s="442"/>
      <c r="Z110" s="442"/>
    </row>
    <row r="111" spans="1:26" ht="45" customHeight="1">
      <c r="A111" s="472" t="s">
        <v>912</v>
      </c>
      <c r="B111" s="457" t="s">
        <v>913</v>
      </c>
      <c r="C111" s="457"/>
      <c r="D111" s="473">
        <f t="shared" ref="D111:G111" si="18">SUM(D112:D162)</f>
        <v>799000</v>
      </c>
      <c r="E111" s="473">
        <f t="shared" si="18"/>
        <v>0</v>
      </c>
      <c r="F111" s="473">
        <f t="shared" si="18"/>
        <v>799000</v>
      </c>
      <c r="G111" s="473">
        <f t="shared" si="18"/>
        <v>0</v>
      </c>
      <c r="H111" s="473"/>
      <c r="I111" s="474"/>
      <c r="J111" s="476">
        <f t="shared" ref="J111:M111" si="19">SUM(J112:J162)</f>
        <v>0</v>
      </c>
      <c r="K111" s="476">
        <f t="shared" si="19"/>
        <v>799000</v>
      </c>
      <c r="L111" s="476">
        <f t="shared" si="19"/>
        <v>0</v>
      </c>
      <c r="M111" s="476">
        <f t="shared" si="19"/>
        <v>0</v>
      </c>
      <c r="O111" s="442"/>
      <c r="P111" s="442"/>
      <c r="Q111" s="442"/>
      <c r="R111" s="442"/>
      <c r="S111" s="442"/>
      <c r="T111" s="442"/>
      <c r="U111" s="442"/>
      <c r="V111" s="442"/>
      <c r="W111" s="442"/>
      <c r="X111" s="442"/>
      <c r="Y111" s="442"/>
      <c r="Z111" s="442"/>
    </row>
    <row r="112" spans="1:26">
      <c r="A112" s="456">
        <v>1</v>
      </c>
      <c r="B112" s="474" t="s">
        <v>914</v>
      </c>
      <c r="C112" s="474" t="s">
        <v>158</v>
      </c>
      <c r="D112" s="484">
        <f t="shared" ref="D112:D117" si="20">E112+F112+G112</f>
        <v>20000</v>
      </c>
      <c r="E112" s="480"/>
      <c r="F112" s="484">
        <v>20000</v>
      </c>
      <c r="G112" s="463"/>
      <c r="H112" s="463"/>
      <c r="I112" s="474"/>
      <c r="J112" s="475"/>
      <c r="K112" s="485">
        <v>20000</v>
      </c>
      <c r="L112" s="475"/>
      <c r="M112" s="475"/>
      <c r="N112" s="513"/>
      <c r="O112" s="513"/>
      <c r="P112" s="513"/>
      <c r="Q112" s="513"/>
      <c r="R112" s="513"/>
      <c r="S112" s="513"/>
      <c r="T112" s="513"/>
      <c r="U112" s="513"/>
      <c r="V112" s="513"/>
      <c r="W112" s="513"/>
      <c r="X112" s="513"/>
      <c r="Y112" s="513"/>
      <c r="Z112" s="513"/>
    </row>
    <row r="113" spans="1:26">
      <c r="A113" s="456">
        <v>2</v>
      </c>
      <c r="B113" s="458" t="s">
        <v>915</v>
      </c>
      <c r="C113" s="458" t="s">
        <v>207</v>
      </c>
      <c r="D113" s="484">
        <f t="shared" si="20"/>
        <v>20000</v>
      </c>
      <c r="E113" s="480"/>
      <c r="F113" s="463">
        <v>20000</v>
      </c>
      <c r="G113" s="463"/>
      <c r="H113" s="463"/>
      <c r="I113" s="474"/>
      <c r="J113" s="475"/>
      <c r="K113" s="467">
        <v>20000</v>
      </c>
      <c r="L113" s="475"/>
      <c r="M113" s="475"/>
      <c r="N113" s="513"/>
      <c r="O113" s="513"/>
      <c r="P113" s="513"/>
      <c r="Q113" s="513"/>
      <c r="R113" s="513"/>
      <c r="S113" s="513"/>
      <c r="T113" s="513"/>
      <c r="U113" s="513"/>
      <c r="V113" s="513"/>
      <c r="W113" s="513"/>
      <c r="X113" s="513"/>
      <c r="Y113" s="513"/>
      <c r="Z113" s="513"/>
    </row>
    <row r="114" spans="1:26">
      <c r="A114" s="456">
        <v>3</v>
      </c>
      <c r="B114" s="458" t="s">
        <v>916</v>
      </c>
      <c r="C114" s="458" t="s">
        <v>206</v>
      </c>
      <c r="D114" s="484">
        <f t="shared" si="20"/>
        <v>50000</v>
      </c>
      <c r="E114" s="480"/>
      <c r="F114" s="463">
        <v>50000</v>
      </c>
      <c r="G114" s="463"/>
      <c r="H114" s="463"/>
      <c r="I114" s="474"/>
      <c r="J114" s="475"/>
      <c r="K114" s="467">
        <v>50000</v>
      </c>
      <c r="L114" s="475"/>
      <c r="M114" s="475"/>
      <c r="N114" s="513"/>
      <c r="O114" s="513"/>
      <c r="P114" s="513"/>
      <c r="Q114" s="513"/>
      <c r="R114" s="513"/>
      <c r="S114" s="513"/>
      <c r="T114" s="513"/>
      <c r="U114" s="513"/>
      <c r="V114" s="513"/>
      <c r="W114" s="513"/>
      <c r="X114" s="513"/>
      <c r="Y114" s="513"/>
      <c r="Z114" s="513"/>
    </row>
    <row r="115" spans="1:26" ht="50.25" customHeight="1">
      <c r="A115" s="456">
        <v>4</v>
      </c>
      <c r="B115" s="458" t="s">
        <v>917</v>
      </c>
      <c r="C115" s="458" t="s">
        <v>495</v>
      </c>
      <c r="D115" s="484">
        <f t="shared" si="20"/>
        <v>100000</v>
      </c>
      <c r="E115" s="463"/>
      <c r="F115" s="463">
        <v>100000</v>
      </c>
      <c r="G115" s="463"/>
      <c r="H115" s="463"/>
      <c r="I115" s="474"/>
      <c r="J115" s="475"/>
      <c r="K115" s="467">
        <v>100000</v>
      </c>
      <c r="L115" s="475"/>
      <c r="M115" s="475"/>
      <c r="N115" s="513"/>
      <c r="O115" s="513"/>
      <c r="P115" s="513"/>
      <c r="Q115" s="513"/>
      <c r="R115" s="513"/>
      <c r="S115" s="513"/>
      <c r="T115" s="513"/>
      <c r="U115" s="513"/>
      <c r="V115" s="513"/>
      <c r="W115" s="513"/>
      <c r="X115" s="513"/>
      <c r="Y115" s="513"/>
      <c r="Z115" s="513"/>
    </row>
    <row r="116" spans="1:26" ht="43.5" customHeight="1">
      <c r="A116" s="456">
        <v>5</v>
      </c>
      <c r="B116" s="458" t="s">
        <v>918</v>
      </c>
      <c r="C116" s="514" t="s">
        <v>919</v>
      </c>
      <c r="D116" s="484">
        <f t="shared" si="20"/>
        <v>10000</v>
      </c>
      <c r="E116" s="454"/>
      <c r="F116" s="469">
        <v>10000</v>
      </c>
      <c r="G116" s="454"/>
      <c r="H116" s="474" t="s">
        <v>109</v>
      </c>
      <c r="I116" s="474"/>
      <c r="J116" s="475"/>
      <c r="K116" s="470">
        <v>10000</v>
      </c>
      <c r="L116" s="475"/>
      <c r="M116" s="475"/>
      <c r="N116" s="442"/>
      <c r="O116" s="442"/>
      <c r="P116" s="442"/>
      <c r="Q116" s="442"/>
      <c r="R116" s="442"/>
      <c r="S116" s="442"/>
      <c r="T116" s="442"/>
      <c r="U116" s="442"/>
      <c r="V116" s="442"/>
      <c r="W116" s="442"/>
      <c r="X116" s="442"/>
      <c r="Y116" s="442"/>
      <c r="Z116" s="442"/>
    </row>
    <row r="117" spans="1:26" ht="30">
      <c r="A117" s="456">
        <v>6</v>
      </c>
      <c r="B117" s="458" t="s">
        <v>920</v>
      </c>
      <c r="C117" s="514" t="s">
        <v>919</v>
      </c>
      <c r="D117" s="484">
        <f t="shared" si="20"/>
        <v>10000</v>
      </c>
      <c r="E117" s="454"/>
      <c r="F117" s="469">
        <v>10000</v>
      </c>
      <c r="G117" s="454"/>
      <c r="H117" s="474" t="s">
        <v>109</v>
      </c>
      <c r="I117" s="474"/>
      <c r="J117" s="475"/>
      <c r="K117" s="470">
        <v>10000</v>
      </c>
      <c r="L117" s="475"/>
      <c r="M117" s="475"/>
      <c r="N117" s="442"/>
      <c r="O117" s="442"/>
      <c r="P117" s="442"/>
      <c r="Q117" s="442"/>
      <c r="R117" s="442"/>
      <c r="S117" s="442"/>
      <c r="T117" s="442"/>
      <c r="U117" s="442"/>
      <c r="V117" s="442"/>
      <c r="W117" s="442"/>
      <c r="X117" s="442"/>
      <c r="Y117" s="442"/>
      <c r="Z117" s="442"/>
    </row>
    <row r="118" spans="1:26" ht="45">
      <c r="A118" s="456">
        <v>7</v>
      </c>
      <c r="B118" s="458" t="s">
        <v>921</v>
      </c>
      <c r="C118" s="514" t="s">
        <v>922</v>
      </c>
      <c r="D118" s="469">
        <f t="shared" ref="D118:D120" si="21">SUM(E118:G118)</f>
        <v>10000</v>
      </c>
      <c r="E118" s="454"/>
      <c r="F118" s="469">
        <v>10000</v>
      </c>
      <c r="G118" s="454"/>
      <c r="H118" s="474" t="s">
        <v>109</v>
      </c>
      <c r="I118" s="474"/>
      <c r="J118" s="475"/>
      <c r="K118" s="470">
        <v>10000</v>
      </c>
      <c r="L118" s="475"/>
      <c r="M118" s="475"/>
      <c r="N118" s="442"/>
      <c r="O118" s="442"/>
      <c r="P118" s="442"/>
      <c r="Q118" s="442"/>
      <c r="R118" s="442"/>
      <c r="S118" s="442"/>
      <c r="T118" s="442"/>
      <c r="U118" s="442"/>
      <c r="V118" s="442"/>
      <c r="W118" s="442"/>
      <c r="X118" s="442"/>
      <c r="Y118" s="442"/>
      <c r="Z118" s="442"/>
    </row>
    <row r="119" spans="1:26" ht="45">
      <c r="A119" s="456">
        <v>8</v>
      </c>
      <c r="B119" s="458" t="s">
        <v>923</v>
      </c>
      <c r="C119" s="458" t="s">
        <v>924</v>
      </c>
      <c r="D119" s="469">
        <f t="shared" si="21"/>
        <v>10000</v>
      </c>
      <c r="E119" s="463"/>
      <c r="F119" s="469">
        <v>10000</v>
      </c>
      <c r="G119" s="463"/>
      <c r="H119" s="474" t="s">
        <v>109</v>
      </c>
      <c r="I119" s="474"/>
      <c r="J119" s="475"/>
      <c r="K119" s="470">
        <v>10000</v>
      </c>
      <c r="L119" s="475"/>
      <c r="M119" s="475"/>
      <c r="N119" s="442"/>
      <c r="O119" s="442"/>
      <c r="P119" s="442"/>
      <c r="Q119" s="442"/>
      <c r="R119" s="442"/>
      <c r="S119" s="442"/>
      <c r="T119" s="442"/>
      <c r="U119" s="442"/>
      <c r="V119" s="442"/>
      <c r="W119" s="442"/>
      <c r="X119" s="442"/>
      <c r="Y119" s="442"/>
      <c r="Z119" s="442"/>
    </row>
    <row r="120" spans="1:26" ht="45">
      <c r="A120" s="456">
        <v>9</v>
      </c>
      <c r="B120" s="458" t="s">
        <v>925</v>
      </c>
      <c r="C120" s="458" t="s">
        <v>919</v>
      </c>
      <c r="D120" s="469">
        <f t="shared" si="21"/>
        <v>10000</v>
      </c>
      <c r="E120" s="463"/>
      <c r="F120" s="469">
        <v>10000</v>
      </c>
      <c r="G120" s="463"/>
      <c r="H120" s="474" t="s">
        <v>109</v>
      </c>
      <c r="I120" s="474"/>
      <c r="J120" s="475"/>
      <c r="K120" s="470">
        <v>10000</v>
      </c>
      <c r="L120" s="475"/>
      <c r="M120" s="475"/>
      <c r="N120" s="442"/>
      <c r="O120" s="442"/>
      <c r="P120" s="442"/>
      <c r="Q120" s="442"/>
      <c r="R120" s="442"/>
      <c r="S120" s="442"/>
      <c r="T120" s="442"/>
      <c r="U120" s="442"/>
      <c r="V120" s="442"/>
      <c r="W120" s="442"/>
      <c r="X120" s="442"/>
      <c r="Y120" s="442"/>
      <c r="Z120" s="442"/>
    </row>
    <row r="121" spans="1:26" ht="45">
      <c r="A121" s="456">
        <v>10</v>
      </c>
      <c r="B121" s="491" t="s">
        <v>926</v>
      </c>
      <c r="C121" s="491" t="s">
        <v>333</v>
      </c>
      <c r="D121" s="484">
        <f t="shared" ref="D121:D162" si="22">E121+F121+G121</f>
        <v>10000</v>
      </c>
      <c r="E121" s="491"/>
      <c r="F121" s="493">
        <v>10000</v>
      </c>
      <c r="G121" s="491"/>
      <c r="H121" s="515" t="s">
        <v>333</v>
      </c>
      <c r="I121" s="474"/>
      <c r="J121" s="475"/>
      <c r="K121" s="496">
        <v>10000</v>
      </c>
      <c r="L121" s="475"/>
      <c r="M121" s="475"/>
      <c r="N121" s="442"/>
      <c r="O121" s="442"/>
      <c r="P121" s="442"/>
      <c r="Q121" s="442"/>
      <c r="R121" s="442"/>
      <c r="S121" s="442"/>
      <c r="T121" s="442"/>
      <c r="U121" s="442"/>
      <c r="V121" s="442"/>
      <c r="W121" s="442"/>
      <c r="X121" s="442"/>
      <c r="Y121" s="442"/>
      <c r="Z121" s="442"/>
    </row>
    <row r="122" spans="1:26" ht="30">
      <c r="A122" s="456">
        <v>11</v>
      </c>
      <c r="B122" s="491" t="s">
        <v>927</v>
      </c>
      <c r="C122" s="491" t="s">
        <v>333</v>
      </c>
      <c r="D122" s="484">
        <f t="shared" si="22"/>
        <v>1000</v>
      </c>
      <c r="E122" s="491"/>
      <c r="F122" s="493">
        <v>1000</v>
      </c>
      <c r="G122" s="491"/>
      <c r="H122" s="515" t="s">
        <v>333</v>
      </c>
      <c r="I122" s="474"/>
      <c r="J122" s="475"/>
      <c r="K122" s="496">
        <v>1000</v>
      </c>
      <c r="L122" s="475"/>
      <c r="M122" s="475"/>
      <c r="N122" s="442"/>
      <c r="O122" s="442"/>
      <c r="P122" s="442"/>
      <c r="Q122" s="442"/>
      <c r="R122" s="442"/>
      <c r="S122" s="442"/>
      <c r="T122" s="442"/>
      <c r="U122" s="442"/>
      <c r="V122" s="442"/>
      <c r="W122" s="442"/>
      <c r="X122" s="442"/>
      <c r="Y122" s="442"/>
      <c r="Z122" s="442"/>
    </row>
    <row r="123" spans="1:26" ht="30">
      <c r="A123" s="456">
        <v>12</v>
      </c>
      <c r="B123" s="491" t="s">
        <v>928</v>
      </c>
      <c r="C123" s="491" t="s">
        <v>333</v>
      </c>
      <c r="D123" s="484">
        <f t="shared" si="22"/>
        <v>1000</v>
      </c>
      <c r="E123" s="491"/>
      <c r="F123" s="493">
        <v>1000</v>
      </c>
      <c r="G123" s="491"/>
      <c r="H123" s="515" t="s">
        <v>333</v>
      </c>
      <c r="I123" s="474"/>
      <c r="J123" s="475"/>
      <c r="K123" s="496">
        <v>1000</v>
      </c>
      <c r="L123" s="475"/>
      <c r="M123" s="475"/>
      <c r="N123" s="442"/>
      <c r="O123" s="442"/>
      <c r="P123" s="442"/>
      <c r="Q123" s="442"/>
      <c r="R123" s="442"/>
      <c r="S123" s="442"/>
      <c r="T123" s="442"/>
      <c r="U123" s="442"/>
      <c r="V123" s="442"/>
      <c r="W123" s="442"/>
      <c r="X123" s="442"/>
      <c r="Y123" s="442"/>
      <c r="Z123" s="442"/>
    </row>
    <row r="124" spans="1:26" ht="30">
      <c r="A124" s="456">
        <v>13</v>
      </c>
      <c r="B124" s="491" t="s">
        <v>929</v>
      </c>
      <c r="C124" s="491" t="s">
        <v>333</v>
      </c>
      <c r="D124" s="484">
        <f t="shared" si="22"/>
        <v>10000</v>
      </c>
      <c r="E124" s="491"/>
      <c r="F124" s="493">
        <v>10000</v>
      </c>
      <c r="G124" s="491"/>
      <c r="H124" s="515" t="s">
        <v>333</v>
      </c>
      <c r="I124" s="474"/>
      <c r="J124" s="475"/>
      <c r="K124" s="496">
        <v>10000</v>
      </c>
      <c r="L124" s="475"/>
      <c r="M124" s="475"/>
      <c r="N124" s="442"/>
      <c r="O124" s="442"/>
      <c r="P124" s="442"/>
      <c r="Q124" s="442"/>
      <c r="R124" s="442"/>
      <c r="S124" s="442"/>
      <c r="T124" s="442"/>
      <c r="U124" s="442"/>
      <c r="V124" s="442"/>
      <c r="W124" s="442"/>
      <c r="X124" s="442"/>
      <c r="Y124" s="442"/>
      <c r="Z124" s="442"/>
    </row>
    <row r="125" spans="1:26" ht="30">
      <c r="A125" s="456">
        <v>14</v>
      </c>
      <c r="B125" s="458" t="s">
        <v>930</v>
      </c>
      <c r="C125" s="458" t="s">
        <v>333</v>
      </c>
      <c r="D125" s="484">
        <f t="shared" si="22"/>
        <v>5000</v>
      </c>
      <c r="E125" s="463"/>
      <c r="F125" s="463">
        <v>5000</v>
      </c>
      <c r="G125" s="463"/>
      <c r="H125" s="463" t="s">
        <v>333</v>
      </c>
      <c r="I125" s="474"/>
      <c r="J125" s="475"/>
      <c r="K125" s="467">
        <v>5000</v>
      </c>
      <c r="L125" s="475"/>
      <c r="M125" s="475"/>
      <c r="N125" s="442"/>
      <c r="O125" s="442"/>
      <c r="P125" s="442"/>
      <c r="Q125" s="442"/>
      <c r="R125" s="442"/>
      <c r="S125" s="442"/>
      <c r="T125" s="442"/>
      <c r="U125" s="442"/>
      <c r="V125" s="442"/>
      <c r="W125" s="442"/>
      <c r="X125" s="442"/>
      <c r="Y125" s="442"/>
      <c r="Z125" s="442"/>
    </row>
    <row r="126" spans="1:26" ht="30">
      <c r="A126" s="456">
        <v>15</v>
      </c>
      <c r="B126" s="458" t="s">
        <v>931</v>
      </c>
      <c r="C126" s="458" t="s">
        <v>333</v>
      </c>
      <c r="D126" s="484">
        <f t="shared" si="22"/>
        <v>10000</v>
      </c>
      <c r="E126" s="463"/>
      <c r="F126" s="463">
        <v>10000</v>
      </c>
      <c r="G126" s="463"/>
      <c r="H126" s="463" t="s">
        <v>333</v>
      </c>
      <c r="I126" s="474"/>
      <c r="J126" s="475"/>
      <c r="K126" s="467">
        <v>10000</v>
      </c>
      <c r="L126" s="475"/>
      <c r="M126" s="475"/>
      <c r="N126" s="442"/>
      <c r="O126" s="442"/>
      <c r="P126" s="442"/>
      <c r="Q126" s="442"/>
      <c r="R126" s="442"/>
      <c r="S126" s="442"/>
      <c r="T126" s="442"/>
      <c r="U126" s="442"/>
      <c r="V126" s="442"/>
      <c r="W126" s="442"/>
      <c r="X126" s="442"/>
      <c r="Y126" s="442"/>
      <c r="Z126" s="442"/>
    </row>
    <row r="127" spans="1:26" ht="45">
      <c r="A127" s="456">
        <v>16</v>
      </c>
      <c r="B127" s="458" t="s">
        <v>932</v>
      </c>
      <c r="C127" s="458" t="s">
        <v>933</v>
      </c>
      <c r="D127" s="484">
        <f t="shared" si="22"/>
        <v>20000</v>
      </c>
      <c r="E127" s="463"/>
      <c r="F127" s="463">
        <v>20000</v>
      </c>
      <c r="G127" s="463"/>
      <c r="H127" s="463" t="s">
        <v>152</v>
      </c>
      <c r="I127" s="468" t="s">
        <v>934</v>
      </c>
      <c r="J127" s="475"/>
      <c r="K127" s="467">
        <v>20000</v>
      </c>
      <c r="L127" s="475"/>
      <c r="M127" s="475"/>
      <c r="N127" s="442"/>
      <c r="O127" s="442"/>
      <c r="P127" s="442"/>
      <c r="Q127" s="442"/>
      <c r="R127" s="442"/>
      <c r="S127" s="442"/>
      <c r="T127" s="442"/>
      <c r="U127" s="442"/>
      <c r="V127" s="442"/>
      <c r="W127" s="442"/>
      <c r="X127" s="442"/>
      <c r="Y127" s="442"/>
      <c r="Z127" s="442"/>
    </row>
    <row r="128" spans="1:26" ht="45">
      <c r="A128" s="456">
        <v>17</v>
      </c>
      <c r="B128" s="458" t="s">
        <v>935</v>
      </c>
      <c r="C128" s="468" t="s">
        <v>936</v>
      </c>
      <c r="D128" s="484">
        <f t="shared" si="22"/>
        <v>10000</v>
      </c>
      <c r="E128" s="463"/>
      <c r="F128" s="463">
        <v>10000</v>
      </c>
      <c r="G128" s="463"/>
      <c r="H128" s="463" t="s">
        <v>426</v>
      </c>
      <c r="I128" s="474" t="s">
        <v>937</v>
      </c>
      <c r="J128" s="475"/>
      <c r="K128" s="467">
        <v>10000</v>
      </c>
      <c r="L128" s="475"/>
      <c r="M128" s="475"/>
      <c r="N128" s="442"/>
      <c r="O128" s="442"/>
      <c r="P128" s="442"/>
      <c r="Q128" s="442"/>
      <c r="R128" s="442"/>
      <c r="S128" s="442"/>
      <c r="T128" s="442"/>
      <c r="U128" s="442"/>
      <c r="V128" s="442"/>
      <c r="W128" s="442"/>
      <c r="X128" s="442"/>
      <c r="Y128" s="442"/>
      <c r="Z128" s="442"/>
    </row>
    <row r="129" spans="1:26" ht="30">
      <c r="A129" s="456">
        <v>18</v>
      </c>
      <c r="B129" s="458" t="s">
        <v>938</v>
      </c>
      <c r="C129" s="468" t="s">
        <v>936</v>
      </c>
      <c r="D129" s="484">
        <f t="shared" si="22"/>
        <v>10000</v>
      </c>
      <c r="E129" s="463"/>
      <c r="F129" s="463">
        <v>10000</v>
      </c>
      <c r="G129" s="463"/>
      <c r="H129" s="463" t="s">
        <v>426</v>
      </c>
      <c r="I129" s="468" t="s">
        <v>939</v>
      </c>
      <c r="J129" s="475"/>
      <c r="K129" s="467">
        <v>10000</v>
      </c>
      <c r="L129" s="475"/>
      <c r="M129" s="475"/>
      <c r="N129" s="442"/>
      <c r="O129" s="442"/>
      <c r="P129" s="442"/>
      <c r="Q129" s="442"/>
      <c r="R129" s="442"/>
      <c r="S129" s="442"/>
      <c r="T129" s="442"/>
      <c r="U129" s="442"/>
      <c r="V129" s="442"/>
      <c r="W129" s="442"/>
      <c r="X129" s="442"/>
      <c r="Y129" s="442"/>
      <c r="Z129" s="442"/>
    </row>
    <row r="130" spans="1:26" ht="30">
      <c r="A130" s="456">
        <v>19</v>
      </c>
      <c r="B130" s="458" t="s">
        <v>940</v>
      </c>
      <c r="C130" s="468" t="s">
        <v>941</v>
      </c>
      <c r="D130" s="484">
        <f t="shared" si="22"/>
        <v>10000</v>
      </c>
      <c r="E130" s="463"/>
      <c r="F130" s="463">
        <v>10000</v>
      </c>
      <c r="G130" s="463"/>
      <c r="H130" s="463" t="s">
        <v>426</v>
      </c>
      <c r="I130" s="468" t="s">
        <v>942</v>
      </c>
      <c r="J130" s="475"/>
      <c r="K130" s="467">
        <v>10000</v>
      </c>
      <c r="L130" s="475"/>
      <c r="M130" s="475"/>
      <c r="N130" s="442"/>
      <c r="O130" s="442"/>
      <c r="P130" s="442"/>
      <c r="Q130" s="442"/>
      <c r="R130" s="442"/>
      <c r="S130" s="442"/>
      <c r="T130" s="442"/>
      <c r="U130" s="442"/>
      <c r="V130" s="442"/>
      <c r="W130" s="442"/>
      <c r="X130" s="442"/>
      <c r="Y130" s="442"/>
      <c r="Z130" s="442"/>
    </row>
    <row r="131" spans="1:26">
      <c r="A131" s="456">
        <v>20</v>
      </c>
      <c r="B131" s="516" t="s">
        <v>943</v>
      </c>
      <c r="C131" s="474" t="s">
        <v>944</v>
      </c>
      <c r="D131" s="484">
        <f t="shared" si="22"/>
        <v>20000</v>
      </c>
      <c r="E131" s="484"/>
      <c r="F131" s="484">
        <v>20000</v>
      </c>
      <c r="G131" s="463"/>
      <c r="H131" s="463" t="s">
        <v>158</v>
      </c>
      <c r="I131" s="474"/>
      <c r="J131" s="475"/>
      <c r="K131" s="485">
        <v>20000</v>
      </c>
      <c r="L131" s="475"/>
      <c r="M131" s="475"/>
      <c r="N131" s="442"/>
      <c r="O131" s="442"/>
      <c r="P131" s="442"/>
      <c r="Q131" s="442"/>
      <c r="R131" s="442"/>
      <c r="S131" s="442"/>
      <c r="T131" s="442"/>
      <c r="U131" s="442"/>
      <c r="V131" s="442"/>
      <c r="W131" s="442"/>
      <c r="X131" s="442"/>
      <c r="Y131" s="442"/>
      <c r="Z131" s="442"/>
    </row>
    <row r="132" spans="1:26">
      <c r="A132" s="456">
        <v>21</v>
      </c>
      <c r="B132" s="516" t="s">
        <v>945</v>
      </c>
      <c r="C132" s="474" t="s">
        <v>944</v>
      </c>
      <c r="D132" s="484">
        <f t="shared" si="22"/>
        <v>20000</v>
      </c>
      <c r="E132" s="484"/>
      <c r="F132" s="484">
        <v>20000</v>
      </c>
      <c r="G132" s="463"/>
      <c r="H132" s="463" t="s">
        <v>158</v>
      </c>
      <c r="I132" s="474"/>
      <c r="J132" s="475"/>
      <c r="K132" s="485">
        <v>20000</v>
      </c>
      <c r="L132" s="475"/>
      <c r="M132" s="475"/>
      <c r="N132" s="442"/>
      <c r="O132" s="442"/>
      <c r="P132" s="442"/>
      <c r="Q132" s="442"/>
      <c r="R132" s="442"/>
      <c r="S132" s="442"/>
      <c r="T132" s="442"/>
      <c r="U132" s="442"/>
      <c r="V132" s="442"/>
      <c r="W132" s="442"/>
      <c r="X132" s="442"/>
      <c r="Y132" s="442"/>
      <c r="Z132" s="442"/>
    </row>
    <row r="133" spans="1:26" ht="30">
      <c r="A133" s="456">
        <v>22</v>
      </c>
      <c r="B133" s="458" t="s">
        <v>946</v>
      </c>
      <c r="C133" s="458" t="s">
        <v>936</v>
      </c>
      <c r="D133" s="484">
        <f t="shared" si="22"/>
        <v>10000</v>
      </c>
      <c r="E133" s="463"/>
      <c r="F133" s="463">
        <v>10000</v>
      </c>
      <c r="G133" s="463"/>
      <c r="H133" s="463" t="s">
        <v>426</v>
      </c>
      <c r="I133" s="474" t="s">
        <v>947</v>
      </c>
      <c r="J133" s="475"/>
      <c r="K133" s="467">
        <v>10000</v>
      </c>
      <c r="L133" s="475"/>
      <c r="M133" s="475"/>
      <c r="N133" s="442"/>
      <c r="O133" s="442"/>
      <c r="P133" s="442"/>
      <c r="Q133" s="442"/>
      <c r="R133" s="442"/>
      <c r="S133" s="442"/>
      <c r="T133" s="442"/>
      <c r="U133" s="442"/>
      <c r="V133" s="442"/>
      <c r="W133" s="442"/>
      <c r="X133" s="442"/>
      <c r="Y133" s="442"/>
      <c r="Z133" s="442"/>
    </row>
    <row r="134" spans="1:26" ht="30">
      <c r="A134" s="456">
        <v>23</v>
      </c>
      <c r="B134" s="468" t="s">
        <v>948</v>
      </c>
      <c r="C134" s="468" t="s">
        <v>949</v>
      </c>
      <c r="D134" s="484">
        <f t="shared" si="22"/>
        <v>10000</v>
      </c>
      <c r="E134" s="482"/>
      <c r="F134" s="463">
        <v>10000</v>
      </c>
      <c r="G134" s="482"/>
      <c r="H134" s="482"/>
      <c r="I134" s="474" t="s">
        <v>950</v>
      </c>
      <c r="J134" s="475"/>
      <c r="K134" s="467">
        <v>10000</v>
      </c>
      <c r="L134" s="475"/>
      <c r="M134" s="475"/>
      <c r="N134" s="442"/>
      <c r="O134" s="442"/>
      <c r="P134" s="442"/>
      <c r="Q134" s="442"/>
      <c r="R134" s="442"/>
      <c r="S134" s="442"/>
      <c r="T134" s="442"/>
      <c r="U134" s="442"/>
      <c r="V134" s="442"/>
      <c r="W134" s="442"/>
      <c r="X134" s="442"/>
      <c r="Y134" s="442"/>
      <c r="Z134" s="442"/>
    </row>
    <row r="135" spans="1:26" ht="30">
      <c r="A135" s="456">
        <v>24</v>
      </c>
      <c r="B135" s="468" t="s">
        <v>951</v>
      </c>
      <c r="C135" s="468" t="s">
        <v>952</v>
      </c>
      <c r="D135" s="484">
        <f t="shared" si="22"/>
        <v>10000</v>
      </c>
      <c r="E135" s="482"/>
      <c r="F135" s="463">
        <v>10000</v>
      </c>
      <c r="G135" s="482"/>
      <c r="H135" s="482"/>
      <c r="I135" s="474" t="s">
        <v>953</v>
      </c>
      <c r="J135" s="475"/>
      <c r="K135" s="467">
        <v>10000</v>
      </c>
      <c r="L135" s="475"/>
      <c r="M135" s="475"/>
      <c r="N135" s="442"/>
      <c r="O135" s="442"/>
      <c r="P135" s="442"/>
      <c r="Q135" s="442"/>
      <c r="R135" s="442"/>
      <c r="S135" s="442"/>
      <c r="T135" s="442"/>
      <c r="U135" s="442"/>
      <c r="V135" s="442"/>
      <c r="W135" s="442"/>
      <c r="X135" s="442"/>
      <c r="Y135" s="442"/>
      <c r="Z135" s="442"/>
    </row>
    <row r="136" spans="1:26">
      <c r="A136" s="456">
        <v>25</v>
      </c>
      <c r="B136" s="468" t="s">
        <v>954</v>
      </c>
      <c r="C136" s="468" t="s">
        <v>955</v>
      </c>
      <c r="D136" s="484">
        <f t="shared" si="22"/>
        <v>10000</v>
      </c>
      <c r="E136" s="482"/>
      <c r="F136" s="463">
        <v>10000</v>
      </c>
      <c r="G136" s="482"/>
      <c r="H136" s="482"/>
      <c r="I136" s="474" t="s">
        <v>956</v>
      </c>
      <c r="J136" s="475"/>
      <c r="K136" s="467">
        <v>10000</v>
      </c>
      <c r="L136" s="475"/>
      <c r="M136" s="475"/>
      <c r="N136" s="442"/>
      <c r="O136" s="442"/>
      <c r="P136" s="442"/>
      <c r="Q136" s="442"/>
      <c r="R136" s="442"/>
      <c r="S136" s="442"/>
      <c r="T136" s="442"/>
      <c r="U136" s="442"/>
      <c r="V136" s="442"/>
      <c r="W136" s="442"/>
      <c r="X136" s="442"/>
      <c r="Y136" s="442"/>
      <c r="Z136" s="442"/>
    </row>
    <row r="137" spans="1:26" ht="30">
      <c r="A137" s="456">
        <v>26</v>
      </c>
      <c r="B137" s="468" t="s">
        <v>957</v>
      </c>
      <c r="C137" s="468" t="s">
        <v>958</v>
      </c>
      <c r="D137" s="484">
        <f t="shared" si="22"/>
        <v>10000</v>
      </c>
      <c r="E137" s="482"/>
      <c r="F137" s="463">
        <v>10000</v>
      </c>
      <c r="G137" s="482"/>
      <c r="H137" s="482"/>
      <c r="I137" s="474" t="s">
        <v>959</v>
      </c>
      <c r="J137" s="475"/>
      <c r="K137" s="467">
        <v>10000</v>
      </c>
      <c r="L137" s="475"/>
      <c r="M137" s="475"/>
      <c r="N137" s="442"/>
      <c r="O137" s="442"/>
      <c r="P137" s="442"/>
      <c r="Q137" s="442"/>
      <c r="R137" s="442"/>
      <c r="S137" s="442"/>
      <c r="T137" s="442"/>
      <c r="U137" s="442"/>
      <c r="V137" s="442"/>
      <c r="W137" s="442"/>
      <c r="X137" s="442"/>
      <c r="Y137" s="442"/>
      <c r="Z137" s="442"/>
    </row>
    <row r="138" spans="1:26" ht="75">
      <c r="A138" s="456">
        <v>27</v>
      </c>
      <c r="B138" s="517" t="s">
        <v>960</v>
      </c>
      <c r="C138" s="514" t="s">
        <v>63</v>
      </c>
      <c r="D138" s="484">
        <f t="shared" si="22"/>
        <v>30000</v>
      </c>
      <c r="E138" s="469"/>
      <c r="F138" s="469">
        <v>30000</v>
      </c>
      <c r="G138" s="469"/>
      <c r="H138" s="469"/>
      <c r="I138" s="517" t="s">
        <v>961</v>
      </c>
      <c r="J138" s="518"/>
      <c r="K138" s="470">
        <v>30000</v>
      </c>
      <c r="L138" s="518"/>
      <c r="M138" s="518"/>
      <c r="N138" s="479"/>
      <c r="O138" s="479"/>
      <c r="P138" s="479"/>
      <c r="Q138" s="479"/>
      <c r="R138" s="479"/>
      <c r="S138" s="479"/>
      <c r="T138" s="479"/>
      <c r="U138" s="479"/>
      <c r="V138" s="479"/>
      <c r="W138" s="479"/>
      <c r="X138" s="479"/>
      <c r="Y138" s="479"/>
      <c r="Z138" s="479"/>
    </row>
    <row r="139" spans="1:26">
      <c r="A139" s="456">
        <v>28</v>
      </c>
      <c r="B139" s="517" t="s">
        <v>962</v>
      </c>
      <c r="C139" s="514" t="s">
        <v>907</v>
      </c>
      <c r="D139" s="484">
        <f t="shared" si="22"/>
        <v>40000</v>
      </c>
      <c r="E139" s="469"/>
      <c r="F139" s="469">
        <v>40000</v>
      </c>
      <c r="G139" s="469"/>
      <c r="H139" s="469"/>
      <c r="I139" s="517" t="s">
        <v>963</v>
      </c>
      <c r="J139" s="518"/>
      <c r="K139" s="470">
        <v>40000</v>
      </c>
      <c r="L139" s="518"/>
      <c r="M139" s="518"/>
      <c r="N139" s="479"/>
      <c r="O139" s="479"/>
      <c r="P139" s="479"/>
      <c r="Q139" s="479"/>
      <c r="R139" s="479"/>
      <c r="S139" s="479"/>
      <c r="T139" s="479"/>
      <c r="U139" s="479"/>
      <c r="V139" s="479"/>
      <c r="W139" s="479"/>
      <c r="X139" s="479"/>
      <c r="Y139" s="479"/>
      <c r="Z139" s="479"/>
    </row>
    <row r="140" spans="1:26" ht="30">
      <c r="A140" s="456">
        <v>29</v>
      </c>
      <c r="B140" s="517" t="s">
        <v>964</v>
      </c>
      <c r="C140" s="514" t="s">
        <v>63</v>
      </c>
      <c r="D140" s="484">
        <f t="shared" si="22"/>
        <v>28000</v>
      </c>
      <c r="E140" s="469"/>
      <c r="F140" s="469">
        <v>28000</v>
      </c>
      <c r="G140" s="469"/>
      <c r="H140" s="469"/>
      <c r="I140" s="514" t="s">
        <v>965</v>
      </c>
      <c r="J140" s="518"/>
      <c r="K140" s="470">
        <v>28000</v>
      </c>
      <c r="L140" s="518"/>
      <c r="M140" s="518"/>
      <c r="N140" s="479"/>
      <c r="O140" s="479"/>
      <c r="P140" s="479"/>
      <c r="Q140" s="479"/>
      <c r="R140" s="479"/>
      <c r="S140" s="479"/>
      <c r="T140" s="479"/>
      <c r="U140" s="479"/>
      <c r="V140" s="479"/>
      <c r="W140" s="479"/>
      <c r="X140" s="479"/>
      <c r="Y140" s="479"/>
      <c r="Z140" s="479"/>
    </row>
    <row r="141" spans="1:26" ht="30">
      <c r="A141" s="456">
        <v>30</v>
      </c>
      <c r="B141" s="517" t="s">
        <v>966</v>
      </c>
      <c r="C141" s="514" t="s">
        <v>63</v>
      </c>
      <c r="D141" s="484">
        <f t="shared" si="22"/>
        <v>54000</v>
      </c>
      <c r="E141" s="469"/>
      <c r="F141" s="469">
        <v>54000</v>
      </c>
      <c r="G141" s="469"/>
      <c r="H141" s="469"/>
      <c r="I141" s="514" t="s">
        <v>967</v>
      </c>
      <c r="J141" s="518"/>
      <c r="K141" s="470">
        <v>54000</v>
      </c>
      <c r="L141" s="518"/>
      <c r="M141" s="518"/>
      <c r="N141" s="479"/>
      <c r="O141" s="479"/>
      <c r="P141" s="479"/>
      <c r="Q141" s="479"/>
      <c r="R141" s="479"/>
      <c r="S141" s="479"/>
      <c r="T141" s="479"/>
      <c r="U141" s="479"/>
      <c r="V141" s="479"/>
      <c r="W141" s="479"/>
      <c r="X141" s="479"/>
      <c r="Y141" s="479"/>
      <c r="Z141" s="479"/>
    </row>
    <row r="142" spans="1:26" ht="30">
      <c r="A142" s="456">
        <v>31</v>
      </c>
      <c r="B142" s="517" t="s">
        <v>968</v>
      </c>
      <c r="C142" s="514" t="s">
        <v>63</v>
      </c>
      <c r="D142" s="484">
        <f t="shared" si="22"/>
        <v>10000</v>
      </c>
      <c r="E142" s="469"/>
      <c r="F142" s="469">
        <v>10000</v>
      </c>
      <c r="G142" s="469"/>
      <c r="H142" s="469"/>
      <c r="I142" s="514" t="s">
        <v>969</v>
      </c>
      <c r="J142" s="518"/>
      <c r="K142" s="470">
        <v>10000</v>
      </c>
      <c r="L142" s="518"/>
      <c r="M142" s="518"/>
      <c r="N142" s="479"/>
      <c r="O142" s="479"/>
      <c r="P142" s="479"/>
      <c r="Q142" s="479"/>
      <c r="R142" s="479"/>
      <c r="S142" s="479"/>
      <c r="T142" s="479"/>
      <c r="U142" s="479"/>
      <c r="V142" s="479"/>
      <c r="W142" s="479"/>
      <c r="X142" s="479"/>
      <c r="Y142" s="479"/>
      <c r="Z142" s="479"/>
    </row>
    <row r="143" spans="1:26" ht="45">
      <c r="A143" s="456">
        <v>32</v>
      </c>
      <c r="B143" s="517" t="s">
        <v>970</v>
      </c>
      <c r="C143" s="514" t="s">
        <v>63</v>
      </c>
      <c r="D143" s="484">
        <f t="shared" si="22"/>
        <v>64000</v>
      </c>
      <c r="E143" s="469"/>
      <c r="F143" s="469">
        <v>64000</v>
      </c>
      <c r="G143" s="469"/>
      <c r="H143" s="469"/>
      <c r="I143" s="514" t="s">
        <v>971</v>
      </c>
      <c r="J143" s="518"/>
      <c r="K143" s="470">
        <v>64000</v>
      </c>
      <c r="L143" s="518"/>
      <c r="M143" s="518"/>
      <c r="N143" s="479"/>
      <c r="O143" s="479"/>
      <c r="P143" s="479"/>
      <c r="Q143" s="479"/>
      <c r="R143" s="479"/>
      <c r="S143" s="479"/>
      <c r="T143" s="479"/>
      <c r="U143" s="479"/>
      <c r="V143" s="479"/>
      <c r="W143" s="479"/>
      <c r="X143" s="479"/>
      <c r="Y143" s="479"/>
      <c r="Z143" s="479"/>
    </row>
    <row r="144" spans="1:26" ht="30">
      <c r="A144" s="456">
        <v>33</v>
      </c>
      <c r="B144" s="517" t="s">
        <v>972</v>
      </c>
      <c r="C144" s="514" t="s">
        <v>63</v>
      </c>
      <c r="D144" s="484">
        <f t="shared" si="22"/>
        <v>25000</v>
      </c>
      <c r="E144" s="469"/>
      <c r="F144" s="469">
        <v>25000</v>
      </c>
      <c r="G144" s="469"/>
      <c r="H144" s="469"/>
      <c r="I144" s="514" t="s">
        <v>973</v>
      </c>
      <c r="J144" s="518"/>
      <c r="K144" s="470">
        <v>25000</v>
      </c>
      <c r="L144" s="518"/>
      <c r="M144" s="518"/>
      <c r="N144" s="479"/>
      <c r="O144" s="479"/>
      <c r="P144" s="479"/>
      <c r="Q144" s="479"/>
      <c r="R144" s="479"/>
      <c r="S144" s="479"/>
      <c r="T144" s="479"/>
      <c r="U144" s="479"/>
      <c r="V144" s="479"/>
      <c r="W144" s="479"/>
      <c r="X144" s="479"/>
      <c r="Y144" s="479"/>
      <c r="Z144" s="479"/>
    </row>
    <row r="145" spans="1:26" ht="45">
      <c r="A145" s="456">
        <v>34</v>
      </c>
      <c r="B145" s="517" t="s">
        <v>974</v>
      </c>
      <c r="C145" s="514" t="s">
        <v>63</v>
      </c>
      <c r="D145" s="484">
        <f t="shared" si="22"/>
        <v>6000</v>
      </c>
      <c r="E145" s="469"/>
      <c r="F145" s="469">
        <v>6000</v>
      </c>
      <c r="G145" s="469"/>
      <c r="H145" s="469"/>
      <c r="I145" s="514" t="s">
        <v>975</v>
      </c>
      <c r="J145" s="518"/>
      <c r="K145" s="470">
        <v>6000</v>
      </c>
      <c r="L145" s="518"/>
      <c r="M145" s="518"/>
      <c r="N145" s="479"/>
      <c r="O145" s="479"/>
      <c r="P145" s="479"/>
      <c r="Q145" s="479"/>
      <c r="R145" s="479"/>
      <c r="S145" s="479"/>
      <c r="T145" s="479"/>
      <c r="U145" s="479"/>
      <c r="V145" s="479"/>
      <c r="W145" s="479"/>
      <c r="X145" s="479"/>
      <c r="Y145" s="479"/>
      <c r="Z145" s="479"/>
    </row>
    <row r="146" spans="1:26" ht="30">
      <c r="A146" s="456">
        <v>35</v>
      </c>
      <c r="B146" s="517" t="s">
        <v>976</v>
      </c>
      <c r="C146" s="514" t="s">
        <v>63</v>
      </c>
      <c r="D146" s="484">
        <f t="shared" si="22"/>
        <v>22000</v>
      </c>
      <c r="E146" s="469"/>
      <c r="F146" s="469">
        <v>22000</v>
      </c>
      <c r="G146" s="469"/>
      <c r="H146" s="469"/>
      <c r="I146" s="514" t="s">
        <v>977</v>
      </c>
      <c r="J146" s="518"/>
      <c r="K146" s="470">
        <v>22000</v>
      </c>
      <c r="L146" s="518"/>
      <c r="M146" s="518"/>
      <c r="N146" s="479"/>
      <c r="O146" s="479"/>
      <c r="P146" s="479"/>
      <c r="Q146" s="479"/>
      <c r="R146" s="479"/>
      <c r="S146" s="479"/>
      <c r="T146" s="479"/>
      <c r="U146" s="479"/>
      <c r="V146" s="479"/>
      <c r="W146" s="479"/>
      <c r="X146" s="479"/>
      <c r="Y146" s="479"/>
      <c r="Z146" s="479"/>
    </row>
    <row r="147" spans="1:26" ht="45">
      <c r="A147" s="456">
        <v>36</v>
      </c>
      <c r="B147" s="517" t="s">
        <v>978</v>
      </c>
      <c r="C147" s="514" t="s">
        <v>979</v>
      </c>
      <c r="D147" s="484">
        <f t="shared" si="22"/>
        <v>10000</v>
      </c>
      <c r="E147" s="469"/>
      <c r="F147" s="469">
        <v>10000</v>
      </c>
      <c r="G147" s="469"/>
      <c r="H147" s="469"/>
      <c r="I147" s="514" t="s">
        <v>980</v>
      </c>
      <c r="J147" s="518"/>
      <c r="K147" s="470">
        <v>10000</v>
      </c>
      <c r="L147" s="518"/>
      <c r="M147" s="518"/>
      <c r="N147" s="479"/>
      <c r="O147" s="479"/>
      <c r="P147" s="479"/>
      <c r="Q147" s="479"/>
      <c r="R147" s="479"/>
      <c r="S147" s="479"/>
      <c r="T147" s="479"/>
      <c r="U147" s="479"/>
      <c r="V147" s="479"/>
      <c r="W147" s="479"/>
      <c r="X147" s="479"/>
      <c r="Y147" s="479"/>
      <c r="Z147" s="479"/>
    </row>
    <row r="148" spans="1:26" ht="30">
      <c r="A148" s="456">
        <v>37</v>
      </c>
      <c r="B148" s="517" t="s">
        <v>981</v>
      </c>
      <c r="C148" s="514" t="s">
        <v>907</v>
      </c>
      <c r="D148" s="484">
        <f t="shared" si="22"/>
        <v>6000</v>
      </c>
      <c r="E148" s="469"/>
      <c r="F148" s="469">
        <v>6000</v>
      </c>
      <c r="G148" s="469"/>
      <c r="H148" s="469"/>
      <c r="I148" s="514" t="s">
        <v>982</v>
      </c>
      <c r="J148" s="518"/>
      <c r="K148" s="470">
        <v>6000</v>
      </c>
      <c r="L148" s="518"/>
      <c r="M148" s="518"/>
      <c r="N148" s="479"/>
      <c r="O148" s="479"/>
      <c r="P148" s="479"/>
      <c r="Q148" s="479"/>
      <c r="R148" s="479"/>
      <c r="S148" s="479"/>
      <c r="T148" s="479"/>
      <c r="U148" s="479"/>
      <c r="V148" s="479"/>
      <c r="W148" s="479"/>
      <c r="X148" s="479"/>
      <c r="Y148" s="479"/>
      <c r="Z148" s="479"/>
    </row>
    <row r="149" spans="1:26" ht="30">
      <c r="A149" s="456">
        <v>38</v>
      </c>
      <c r="B149" s="517" t="s">
        <v>983</v>
      </c>
      <c r="C149" s="514" t="s">
        <v>907</v>
      </c>
      <c r="D149" s="484">
        <f t="shared" si="22"/>
        <v>6000</v>
      </c>
      <c r="E149" s="469"/>
      <c r="F149" s="469">
        <v>6000</v>
      </c>
      <c r="G149" s="469"/>
      <c r="H149" s="469"/>
      <c r="I149" s="514" t="s">
        <v>982</v>
      </c>
      <c r="J149" s="518"/>
      <c r="K149" s="470">
        <v>6000</v>
      </c>
      <c r="L149" s="518"/>
      <c r="M149" s="518"/>
      <c r="N149" s="479"/>
      <c r="O149" s="479"/>
      <c r="P149" s="479"/>
      <c r="Q149" s="479"/>
      <c r="R149" s="479"/>
      <c r="S149" s="479"/>
      <c r="T149" s="479"/>
      <c r="U149" s="479"/>
      <c r="V149" s="479"/>
      <c r="W149" s="479"/>
      <c r="X149" s="479"/>
      <c r="Y149" s="479"/>
      <c r="Z149" s="479"/>
    </row>
    <row r="150" spans="1:26" ht="35.25" customHeight="1">
      <c r="A150" s="456">
        <v>39</v>
      </c>
      <c r="B150" s="517" t="s">
        <v>984</v>
      </c>
      <c r="C150" s="514" t="s">
        <v>907</v>
      </c>
      <c r="D150" s="484">
        <f t="shared" si="22"/>
        <v>6000</v>
      </c>
      <c r="E150" s="469"/>
      <c r="F150" s="469">
        <v>6000</v>
      </c>
      <c r="G150" s="469"/>
      <c r="H150" s="469"/>
      <c r="I150" s="514" t="s">
        <v>982</v>
      </c>
      <c r="J150" s="518"/>
      <c r="K150" s="470">
        <v>6000</v>
      </c>
      <c r="L150" s="518"/>
      <c r="M150" s="518"/>
      <c r="N150" s="479"/>
      <c r="O150" s="479"/>
      <c r="P150" s="479"/>
      <c r="Q150" s="479"/>
      <c r="R150" s="479"/>
      <c r="S150" s="479"/>
      <c r="T150" s="479"/>
      <c r="U150" s="479"/>
      <c r="V150" s="479"/>
      <c r="W150" s="479"/>
      <c r="X150" s="479"/>
      <c r="Y150" s="479"/>
      <c r="Z150" s="479"/>
    </row>
    <row r="151" spans="1:26" ht="45">
      <c r="A151" s="456">
        <v>40</v>
      </c>
      <c r="B151" s="517" t="s">
        <v>985</v>
      </c>
      <c r="C151" s="514" t="s">
        <v>907</v>
      </c>
      <c r="D151" s="484">
        <f t="shared" si="22"/>
        <v>7000</v>
      </c>
      <c r="E151" s="469"/>
      <c r="F151" s="469">
        <v>7000</v>
      </c>
      <c r="G151" s="469"/>
      <c r="H151" s="469"/>
      <c r="I151" s="514" t="s">
        <v>986</v>
      </c>
      <c r="J151" s="518"/>
      <c r="K151" s="470">
        <v>7000</v>
      </c>
      <c r="L151" s="518"/>
      <c r="M151" s="518"/>
      <c r="N151" s="479"/>
      <c r="O151" s="479"/>
      <c r="P151" s="479"/>
      <c r="Q151" s="479"/>
      <c r="R151" s="479"/>
      <c r="S151" s="479"/>
      <c r="T151" s="479"/>
      <c r="U151" s="479"/>
      <c r="V151" s="479"/>
      <c r="W151" s="479"/>
      <c r="X151" s="479"/>
      <c r="Y151" s="479"/>
      <c r="Z151" s="479"/>
    </row>
    <row r="152" spans="1:26" ht="30">
      <c r="A152" s="456">
        <v>41</v>
      </c>
      <c r="B152" s="517" t="s">
        <v>987</v>
      </c>
      <c r="C152" s="514" t="s">
        <v>907</v>
      </c>
      <c r="D152" s="484">
        <f t="shared" si="22"/>
        <v>5000</v>
      </c>
      <c r="E152" s="469"/>
      <c r="F152" s="469">
        <v>5000</v>
      </c>
      <c r="G152" s="469"/>
      <c r="H152" s="469"/>
      <c r="I152" s="514" t="s">
        <v>988</v>
      </c>
      <c r="J152" s="518"/>
      <c r="K152" s="470">
        <v>5000</v>
      </c>
      <c r="L152" s="518"/>
      <c r="M152" s="518"/>
      <c r="N152" s="479"/>
      <c r="O152" s="479"/>
      <c r="P152" s="479"/>
      <c r="Q152" s="479"/>
      <c r="R152" s="479"/>
      <c r="S152" s="479"/>
      <c r="T152" s="479"/>
      <c r="U152" s="479"/>
      <c r="V152" s="479"/>
      <c r="W152" s="479"/>
      <c r="X152" s="479"/>
      <c r="Y152" s="479"/>
      <c r="Z152" s="479"/>
    </row>
    <row r="153" spans="1:26" ht="30">
      <c r="A153" s="456">
        <v>42</v>
      </c>
      <c r="B153" s="517" t="s">
        <v>989</v>
      </c>
      <c r="C153" s="514" t="s">
        <v>907</v>
      </c>
      <c r="D153" s="484">
        <f t="shared" si="22"/>
        <v>5000</v>
      </c>
      <c r="E153" s="469"/>
      <c r="F153" s="469">
        <v>5000</v>
      </c>
      <c r="G153" s="469"/>
      <c r="H153" s="469"/>
      <c r="I153" s="514" t="s">
        <v>988</v>
      </c>
      <c r="J153" s="518"/>
      <c r="K153" s="470">
        <v>5000</v>
      </c>
      <c r="L153" s="518"/>
      <c r="M153" s="518"/>
      <c r="N153" s="479"/>
      <c r="O153" s="479"/>
      <c r="P153" s="479"/>
      <c r="Q153" s="479"/>
      <c r="R153" s="479"/>
      <c r="S153" s="479"/>
      <c r="T153" s="479"/>
      <c r="U153" s="479"/>
      <c r="V153" s="479"/>
      <c r="W153" s="479"/>
      <c r="X153" s="479"/>
      <c r="Y153" s="479"/>
      <c r="Z153" s="479"/>
    </row>
    <row r="154" spans="1:26" ht="30">
      <c r="A154" s="456">
        <v>43</v>
      </c>
      <c r="B154" s="517" t="s">
        <v>990</v>
      </c>
      <c r="C154" s="514" t="s">
        <v>907</v>
      </c>
      <c r="D154" s="484">
        <f t="shared" si="22"/>
        <v>7000</v>
      </c>
      <c r="E154" s="469"/>
      <c r="F154" s="469">
        <v>7000</v>
      </c>
      <c r="G154" s="469"/>
      <c r="H154" s="469"/>
      <c r="I154" s="514" t="s">
        <v>986</v>
      </c>
      <c r="J154" s="518"/>
      <c r="K154" s="470">
        <v>7000</v>
      </c>
      <c r="L154" s="518"/>
      <c r="M154" s="518"/>
      <c r="N154" s="479"/>
      <c r="O154" s="479"/>
      <c r="P154" s="479"/>
      <c r="Q154" s="479"/>
      <c r="R154" s="479"/>
      <c r="S154" s="479"/>
      <c r="T154" s="479"/>
      <c r="U154" s="479"/>
      <c r="V154" s="479"/>
      <c r="W154" s="479"/>
      <c r="X154" s="479"/>
      <c r="Y154" s="479"/>
      <c r="Z154" s="479"/>
    </row>
    <row r="155" spans="1:26" ht="30">
      <c r="A155" s="456">
        <v>44</v>
      </c>
      <c r="B155" s="519" t="s">
        <v>991</v>
      </c>
      <c r="C155" s="520" t="s">
        <v>907</v>
      </c>
      <c r="D155" s="484">
        <f t="shared" si="22"/>
        <v>4000</v>
      </c>
      <c r="E155" s="521"/>
      <c r="F155" s="522">
        <v>4000</v>
      </c>
      <c r="G155" s="521"/>
      <c r="H155" s="521"/>
      <c r="I155" s="520" t="s">
        <v>992</v>
      </c>
      <c r="J155" s="523"/>
      <c r="K155" s="524">
        <v>4000</v>
      </c>
      <c r="L155" s="518"/>
      <c r="M155" s="518"/>
      <c r="N155" s="479"/>
      <c r="O155" s="479"/>
      <c r="P155" s="479"/>
      <c r="Q155" s="479"/>
      <c r="R155" s="479"/>
      <c r="S155" s="479"/>
      <c r="T155" s="479"/>
      <c r="U155" s="479"/>
      <c r="V155" s="479"/>
      <c r="W155" s="479"/>
      <c r="X155" s="479"/>
      <c r="Y155" s="479"/>
      <c r="Z155" s="479"/>
    </row>
    <row r="156" spans="1:26" ht="30">
      <c r="A156" s="456">
        <v>45</v>
      </c>
      <c r="B156" s="517" t="s">
        <v>993</v>
      </c>
      <c r="C156" s="514" t="s">
        <v>426</v>
      </c>
      <c r="D156" s="484">
        <f t="shared" si="22"/>
        <v>10000</v>
      </c>
      <c r="E156" s="469"/>
      <c r="F156" s="469">
        <v>10000</v>
      </c>
      <c r="G156" s="469"/>
      <c r="H156" s="469"/>
      <c r="I156" s="514" t="s">
        <v>994</v>
      </c>
      <c r="J156" s="523"/>
      <c r="K156" s="470">
        <v>10000</v>
      </c>
      <c r="L156" s="518"/>
      <c r="M156" s="518"/>
      <c r="N156" s="442"/>
      <c r="O156" s="442"/>
      <c r="P156" s="442"/>
      <c r="Q156" s="442"/>
      <c r="R156" s="442"/>
      <c r="S156" s="442"/>
      <c r="T156" s="442"/>
      <c r="U156" s="442"/>
      <c r="V156" s="442"/>
      <c r="W156" s="442"/>
      <c r="X156" s="442"/>
      <c r="Y156" s="442"/>
      <c r="Z156" s="442"/>
    </row>
    <row r="157" spans="1:26" ht="30">
      <c r="A157" s="456">
        <v>46</v>
      </c>
      <c r="B157" s="517" t="s">
        <v>995</v>
      </c>
      <c r="C157" s="514" t="s">
        <v>426</v>
      </c>
      <c r="D157" s="484">
        <f t="shared" si="22"/>
        <v>10000</v>
      </c>
      <c r="E157" s="469"/>
      <c r="F157" s="469">
        <v>10000</v>
      </c>
      <c r="G157" s="469"/>
      <c r="H157" s="469"/>
      <c r="I157" s="514" t="s">
        <v>996</v>
      </c>
      <c r="J157" s="523"/>
      <c r="K157" s="470">
        <v>10000</v>
      </c>
      <c r="L157" s="518"/>
      <c r="M157" s="518"/>
      <c r="N157" s="442"/>
      <c r="O157" s="442"/>
      <c r="P157" s="442"/>
      <c r="Q157" s="442"/>
      <c r="R157" s="442"/>
      <c r="S157" s="442"/>
      <c r="T157" s="442"/>
      <c r="U157" s="442"/>
      <c r="V157" s="442"/>
      <c r="W157" s="442"/>
      <c r="X157" s="442"/>
      <c r="Y157" s="442"/>
      <c r="Z157" s="442"/>
    </row>
    <row r="158" spans="1:26">
      <c r="A158" s="456">
        <v>47</v>
      </c>
      <c r="B158" s="525" t="s">
        <v>997</v>
      </c>
      <c r="C158" s="514" t="s">
        <v>998</v>
      </c>
      <c r="D158" s="484">
        <f t="shared" si="22"/>
        <v>6000</v>
      </c>
      <c r="E158" s="469"/>
      <c r="F158" s="469">
        <v>6000</v>
      </c>
      <c r="G158" s="469"/>
      <c r="H158" s="469"/>
      <c r="I158" s="514" t="s">
        <v>999</v>
      </c>
      <c r="J158" s="523"/>
      <c r="K158" s="470">
        <v>6000</v>
      </c>
      <c r="L158" s="518"/>
      <c r="M158" s="518"/>
      <c r="N158" s="442"/>
      <c r="O158" s="442"/>
      <c r="P158" s="442"/>
      <c r="Q158" s="442"/>
      <c r="R158" s="442"/>
      <c r="S158" s="442"/>
      <c r="T158" s="442"/>
      <c r="U158" s="442"/>
      <c r="V158" s="442"/>
      <c r="W158" s="442"/>
      <c r="X158" s="442"/>
      <c r="Y158" s="442"/>
      <c r="Z158" s="442"/>
    </row>
    <row r="159" spans="1:26" ht="30">
      <c r="A159" s="456">
        <v>48</v>
      </c>
      <c r="B159" s="517" t="s">
        <v>1000</v>
      </c>
      <c r="C159" s="514" t="s">
        <v>998</v>
      </c>
      <c r="D159" s="484">
        <f t="shared" si="22"/>
        <v>6000</v>
      </c>
      <c r="E159" s="469"/>
      <c r="F159" s="469">
        <v>6000</v>
      </c>
      <c r="G159" s="469"/>
      <c r="H159" s="469"/>
      <c r="I159" s="514" t="s">
        <v>1001</v>
      </c>
      <c r="J159" s="523"/>
      <c r="K159" s="470">
        <v>6000</v>
      </c>
      <c r="L159" s="518"/>
      <c r="M159" s="518"/>
      <c r="N159" s="442"/>
      <c r="O159" s="442"/>
      <c r="P159" s="442"/>
      <c r="Q159" s="442"/>
      <c r="R159" s="442"/>
      <c r="S159" s="442"/>
      <c r="T159" s="442"/>
      <c r="U159" s="442"/>
      <c r="V159" s="442"/>
      <c r="W159" s="442"/>
      <c r="X159" s="442"/>
      <c r="Y159" s="442"/>
      <c r="Z159" s="442"/>
    </row>
    <row r="160" spans="1:26" ht="30">
      <c r="A160" s="456">
        <v>49</v>
      </c>
      <c r="B160" s="517" t="s">
        <v>1002</v>
      </c>
      <c r="C160" s="514" t="s">
        <v>151</v>
      </c>
      <c r="D160" s="484">
        <f t="shared" si="22"/>
        <v>5000</v>
      </c>
      <c r="E160" s="469"/>
      <c r="F160" s="469">
        <v>5000</v>
      </c>
      <c r="G160" s="469"/>
      <c r="H160" s="469"/>
      <c r="I160" s="514" t="s">
        <v>992</v>
      </c>
      <c r="J160" s="523"/>
      <c r="K160" s="470">
        <v>5000</v>
      </c>
      <c r="L160" s="518"/>
      <c r="M160" s="518"/>
      <c r="N160" s="442"/>
      <c r="O160" s="442"/>
      <c r="P160" s="442"/>
      <c r="Q160" s="442"/>
      <c r="R160" s="442"/>
      <c r="S160" s="442"/>
      <c r="T160" s="442"/>
      <c r="U160" s="442"/>
      <c r="V160" s="442"/>
      <c r="W160" s="442"/>
      <c r="X160" s="442"/>
      <c r="Y160" s="442"/>
      <c r="Z160" s="442"/>
    </row>
    <row r="161" spans="1:26">
      <c r="A161" s="456">
        <v>50</v>
      </c>
      <c r="B161" s="525" t="s">
        <v>1003</v>
      </c>
      <c r="C161" s="514"/>
      <c r="D161" s="484">
        <f t="shared" si="22"/>
        <v>5000</v>
      </c>
      <c r="E161" s="469"/>
      <c r="F161" s="469">
        <v>5000</v>
      </c>
      <c r="G161" s="469"/>
      <c r="H161" s="469"/>
      <c r="I161" s="514" t="s">
        <v>1004</v>
      </c>
      <c r="J161" s="523"/>
      <c r="K161" s="470">
        <v>5000</v>
      </c>
      <c r="L161" s="523"/>
      <c r="M161" s="523"/>
      <c r="N161" s="442"/>
      <c r="O161" s="442"/>
      <c r="P161" s="442"/>
      <c r="Q161" s="442"/>
      <c r="R161" s="442"/>
      <c r="S161" s="442"/>
      <c r="T161" s="442"/>
      <c r="U161" s="442"/>
      <c r="V161" s="442"/>
      <c r="W161" s="442"/>
      <c r="X161" s="442"/>
      <c r="Y161" s="442"/>
      <c r="Z161" s="442"/>
    </row>
    <row r="162" spans="1:26" ht="30">
      <c r="A162" s="456">
        <v>51</v>
      </c>
      <c r="B162" s="517" t="s">
        <v>1005</v>
      </c>
      <c r="C162" s="514" t="s">
        <v>998</v>
      </c>
      <c r="D162" s="484">
        <f t="shared" si="22"/>
        <v>5000</v>
      </c>
      <c r="E162" s="469"/>
      <c r="F162" s="469">
        <v>5000</v>
      </c>
      <c r="G162" s="469"/>
      <c r="H162" s="469"/>
      <c r="I162" s="514" t="s">
        <v>1006</v>
      </c>
      <c r="J162" s="523"/>
      <c r="K162" s="470">
        <v>5000</v>
      </c>
      <c r="L162" s="523"/>
      <c r="M162" s="523"/>
      <c r="N162" s="442"/>
      <c r="O162" s="442"/>
      <c r="P162" s="442"/>
      <c r="Q162" s="442"/>
      <c r="R162" s="442"/>
      <c r="S162" s="442"/>
      <c r="T162" s="442"/>
      <c r="U162" s="442"/>
      <c r="V162" s="442"/>
      <c r="W162" s="442"/>
      <c r="X162" s="442"/>
      <c r="Y162" s="442"/>
      <c r="Z162" s="442"/>
    </row>
    <row r="163" spans="1:26" ht="28.5">
      <c r="A163" s="446" t="s">
        <v>26</v>
      </c>
      <c r="B163" s="453" t="s">
        <v>1007</v>
      </c>
      <c r="C163" s="446"/>
      <c r="D163" s="454">
        <f>D164+D167</f>
        <v>1114800</v>
      </c>
      <c r="E163" s="454">
        <f t="shared" ref="E163:F163" si="23">SUM(E164:E167)</f>
        <v>0</v>
      </c>
      <c r="F163" s="454">
        <f t="shared" si="23"/>
        <v>0</v>
      </c>
      <c r="G163" s="454">
        <f>G164+G167</f>
        <v>1114800</v>
      </c>
      <c r="H163" s="454">
        <f>SUM(H164:H167)</f>
        <v>0</v>
      </c>
      <c r="I163" s="446"/>
      <c r="J163" s="518"/>
      <c r="K163" s="476"/>
      <c r="L163" s="455">
        <f>L164+L167</f>
        <v>1114800</v>
      </c>
      <c r="M163" s="518"/>
      <c r="N163" s="442"/>
      <c r="O163" s="442"/>
      <c r="P163" s="442"/>
      <c r="Q163" s="442"/>
      <c r="R163" s="442"/>
      <c r="S163" s="442"/>
      <c r="T163" s="442"/>
      <c r="U163" s="442"/>
      <c r="V163" s="442"/>
      <c r="W163" s="442"/>
      <c r="X163" s="442"/>
      <c r="Y163" s="442"/>
      <c r="Z163" s="442"/>
    </row>
    <row r="164" spans="1:26">
      <c r="A164" s="456" t="s">
        <v>1008</v>
      </c>
      <c r="B164" s="458" t="s">
        <v>1009</v>
      </c>
      <c r="C164" s="458"/>
      <c r="D164" s="463">
        <f>D165+D166</f>
        <v>1114800</v>
      </c>
      <c r="E164" s="463"/>
      <c r="F164" s="463"/>
      <c r="G164" s="463">
        <f>G165+G166</f>
        <v>1114800</v>
      </c>
      <c r="H164" s="463"/>
      <c r="I164" s="458"/>
      <c r="J164" s="518"/>
      <c r="K164" s="467"/>
      <c r="L164" s="467">
        <f>L165+L166</f>
        <v>1114800</v>
      </c>
      <c r="M164" s="518"/>
      <c r="N164" s="442"/>
      <c r="O164" s="442"/>
      <c r="P164" s="442"/>
      <c r="Q164" s="442"/>
      <c r="R164" s="442"/>
      <c r="S164" s="442"/>
      <c r="T164" s="442"/>
      <c r="U164" s="442"/>
      <c r="V164" s="442"/>
      <c r="W164" s="442"/>
      <c r="X164" s="442"/>
      <c r="Y164" s="442"/>
      <c r="Z164" s="442"/>
    </row>
    <row r="165" spans="1:26" ht="45">
      <c r="A165" s="456"/>
      <c r="B165" s="458" t="s">
        <v>1010</v>
      </c>
      <c r="C165" s="458" t="s">
        <v>837</v>
      </c>
      <c r="D165" s="484">
        <f t="shared" ref="D165:D166" si="24">E165+F165+G165</f>
        <v>422000</v>
      </c>
      <c r="E165" s="463"/>
      <c r="F165" s="463"/>
      <c r="G165" s="463">
        <v>422000</v>
      </c>
      <c r="H165" s="463"/>
      <c r="I165" s="458" t="s">
        <v>762</v>
      </c>
      <c r="J165" s="518"/>
      <c r="K165" s="467"/>
      <c r="L165" s="467">
        <v>422000</v>
      </c>
      <c r="M165" s="518"/>
      <c r="N165" s="442"/>
      <c r="O165" s="442"/>
      <c r="P165" s="442"/>
      <c r="Q165" s="442"/>
      <c r="R165" s="442"/>
      <c r="S165" s="442"/>
      <c r="T165" s="442"/>
      <c r="U165" s="442"/>
      <c r="V165" s="442"/>
      <c r="W165" s="442"/>
      <c r="X165" s="442"/>
      <c r="Y165" s="442"/>
      <c r="Z165" s="442"/>
    </row>
    <row r="166" spans="1:26" ht="60">
      <c r="A166" s="456"/>
      <c r="B166" s="458" t="s">
        <v>1011</v>
      </c>
      <c r="C166" s="458" t="s">
        <v>900</v>
      </c>
      <c r="D166" s="484">
        <f t="shared" si="24"/>
        <v>692800</v>
      </c>
      <c r="E166" s="454"/>
      <c r="F166" s="454"/>
      <c r="G166" s="469">
        <v>692800</v>
      </c>
      <c r="H166" s="454"/>
      <c r="I166" s="474" t="s">
        <v>762</v>
      </c>
      <c r="J166" s="460"/>
      <c r="K166" s="461"/>
      <c r="L166" s="470">
        <v>692800</v>
      </c>
      <c r="M166" s="460"/>
      <c r="N166" s="526"/>
      <c r="O166" s="442"/>
      <c r="P166" s="442"/>
      <c r="Q166" s="442"/>
      <c r="R166" s="442"/>
      <c r="S166" s="442"/>
      <c r="T166" s="442"/>
      <c r="U166" s="442"/>
      <c r="V166" s="442"/>
      <c r="W166" s="442"/>
      <c r="X166" s="442"/>
      <c r="Y166" s="442"/>
      <c r="Z166" s="442"/>
    </row>
    <row r="167" spans="1:26">
      <c r="A167" s="456" t="s">
        <v>1012</v>
      </c>
      <c r="B167" s="458" t="s">
        <v>1013</v>
      </c>
      <c r="C167" s="458"/>
      <c r="D167" s="463"/>
      <c r="E167" s="463"/>
      <c r="F167" s="463"/>
      <c r="G167" s="463"/>
      <c r="H167" s="463"/>
      <c r="I167" s="458"/>
      <c r="J167" s="518"/>
      <c r="K167" s="467"/>
      <c r="L167" s="518"/>
      <c r="M167" s="518"/>
      <c r="N167" s="442"/>
      <c r="O167" s="442"/>
      <c r="P167" s="442"/>
      <c r="Q167" s="442"/>
      <c r="R167" s="442"/>
      <c r="S167" s="442"/>
      <c r="T167" s="442"/>
      <c r="U167" s="442"/>
      <c r="V167" s="442"/>
      <c r="W167" s="442"/>
      <c r="X167" s="442"/>
      <c r="Y167" s="442"/>
      <c r="Z167" s="442"/>
    </row>
    <row r="168" spans="1:26" ht="39" customHeight="1">
      <c r="A168" s="472"/>
      <c r="B168" s="457" t="s">
        <v>1014</v>
      </c>
      <c r="C168" s="457"/>
      <c r="D168" s="454" t="e">
        <f t="shared" ref="D168:H168" si="25">D9+D27+D163</f>
        <v>#REF!</v>
      </c>
      <c r="E168" s="454">
        <f t="shared" si="25"/>
        <v>1900600</v>
      </c>
      <c r="F168" s="454">
        <f t="shared" si="25"/>
        <v>5613800</v>
      </c>
      <c r="G168" s="454">
        <f t="shared" si="25"/>
        <v>1114800</v>
      </c>
      <c r="H168" s="454">
        <f t="shared" si="25"/>
        <v>0</v>
      </c>
      <c r="I168" s="474"/>
      <c r="J168" s="455">
        <f t="shared" ref="J168:L168" si="26">J9+J27+J163</f>
        <v>1900600</v>
      </c>
      <c r="K168" s="455" t="e">
        <f t="shared" si="26"/>
        <v>#REF!</v>
      </c>
      <c r="L168" s="455">
        <f t="shared" si="26"/>
        <v>1114800</v>
      </c>
      <c r="M168" s="527" t="s">
        <v>8</v>
      </c>
      <c r="N168" s="442"/>
      <c r="O168" s="442"/>
      <c r="P168" s="442"/>
      <c r="Q168" s="442"/>
      <c r="R168" s="442"/>
      <c r="S168" s="442"/>
      <c r="T168" s="442"/>
      <c r="U168" s="442"/>
      <c r="V168" s="442"/>
      <c r="W168" s="442"/>
      <c r="X168" s="442"/>
      <c r="Y168" s="442"/>
      <c r="Z168" s="442"/>
    </row>
    <row r="169" spans="1:26" ht="32.25" customHeight="1">
      <c r="A169" s="528"/>
      <c r="B169" s="529"/>
      <c r="C169" s="638" t="s">
        <v>1015</v>
      </c>
      <c r="D169" s="639"/>
      <c r="E169" s="639"/>
      <c r="F169" s="639"/>
      <c r="G169" s="639"/>
      <c r="H169" s="639"/>
      <c r="I169" s="639"/>
      <c r="J169" s="440"/>
      <c r="K169" s="441"/>
      <c r="L169" s="440"/>
      <c r="M169" s="440"/>
      <c r="N169" s="442"/>
      <c r="O169" s="442"/>
      <c r="P169" s="442"/>
      <c r="Q169" s="442"/>
      <c r="R169" s="442"/>
      <c r="S169" s="442"/>
      <c r="T169" s="442"/>
      <c r="U169" s="442"/>
      <c r="V169" s="442"/>
      <c r="W169" s="442"/>
      <c r="X169" s="442"/>
      <c r="Y169" s="442"/>
      <c r="Z169" s="442"/>
    </row>
    <row r="170" spans="1:26" ht="30" customHeight="1">
      <c r="A170" s="640" t="s">
        <v>1016</v>
      </c>
      <c r="B170" s="639"/>
      <c r="C170" s="639"/>
      <c r="D170" s="639"/>
      <c r="E170" s="639"/>
      <c r="F170" s="639"/>
      <c r="G170" s="639"/>
      <c r="H170" s="639"/>
      <c r="I170" s="639"/>
      <c r="J170" s="530"/>
      <c r="K170" s="531"/>
      <c r="L170" s="530"/>
      <c r="M170" s="530"/>
      <c r="N170" s="532"/>
      <c r="O170" s="532"/>
      <c r="P170" s="532"/>
      <c r="Q170" s="532"/>
      <c r="R170" s="532"/>
      <c r="S170" s="532"/>
      <c r="T170" s="532"/>
      <c r="U170" s="532"/>
      <c r="V170" s="532"/>
      <c r="W170" s="532"/>
      <c r="X170" s="532"/>
      <c r="Y170" s="532"/>
      <c r="Z170" s="532"/>
    </row>
    <row r="171" spans="1:26" ht="12.75" customHeight="1">
      <c r="A171" s="532"/>
      <c r="B171" s="532"/>
      <c r="C171" s="533"/>
      <c r="D171" s="534"/>
      <c r="E171" s="535"/>
      <c r="F171" s="532"/>
      <c r="G171" s="532"/>
      <c r="H171" s="532"/>
      <c r="I171" s="532"/>
      <c r="J171" s="530"/>
      <c r="K171" s="531"/>
      <c r="L171" s="530"/>
      <c r="M171" s="530"/>
      <c r="N171" s="532"/>
      <c r="O171" s="532"/>
      <c r="P171" s="532"/>
      <c r="Q171" s="532"/>
      <c r="R171" s="532"/>
      <c r="S171" s="532"/>
      <c r="T171" s="532"/>
      <c r="U171" s="532"/>
      <c r="V171" s="532"/>
      <c r="W171" s="532"/>
      <c r="X171" s="532"/>
      <c r="Y171" s="532"/>
      <c r="Z171" s="532"/>
    </row>
    <row r="172" spans="1:26" ht="12.75" customHeight="1">
      <c r="A172" s="532"/>
      <c r="B172" s="532"/>
      <c r="C172" s="533"/>
      <c r="D172" s="534"/>
      <c r="E172" s="535"/>
      <c r="F172" s="532"/>
      <c r="G172" s="532"/>
      <c r="H172" s="532"/>
      <c r="I172" s="532"/>
      <c r="J172" s="530"/>
      <c r="K172" s="531"/>
      <c r="L172" s="530"/>
      <c r="M172" s="530"/>
      <c r="N172" s="532"/>
      <c r="O172" s="532"/>
      <c r="P172" s="532"/>
      <c r="Q172" s="532"/>
      <c r="R172" s="532"/>
      <c r="S172" s="532"/>
      <c r="T172" s="532"/>
      <c r="U172" s="532"/>
      <c r="V172" s="532"/>
      <c r="W172" s="532"/>
      <c r="X172" s="532"/>
      <c r="Y172" s="532"/>
      <c r="Z172" s="532"/>
    </row>
    <row r="173" spans="1:26" ht="12.75" customHeight="1">
      <c r="A173" s="532"/>
      <c r="B173" s="532"/>
      <c r="C173" s="533"/>
      <c r="D173" s="534"/>
      <c r="E173" s="535"/>
      <c r="F173" s="532"/>
      <c r="G173" s="532"/>
      <c r="H173" s="532"/>
      <c r="I173" s="532"/>
      <c r="J173" s="530"/>
      <c r="K173" s="531"/>
      <c r="L173" s="530"/>
      <c r="M173" s="530"/>
      <c r="N173" s="532"/>
      <c r="O173" s="532"/>
      <c r="P173" s="532"/>
      <c r="Q173" s="532"/>
      <c r="R173" s="532"/>
      <c r="S173" s="532"/>
      <c r="T173" s="532"/>
      <c r="U173" s="532"/>
      <c r="V173" s="532"/>
      <c r="W173" s="532"/>
      <c r="X173" s="532"/>
      <c r="Y173" s="532"/>
      <c r="Z173" s="532"/>
    </row>
    <row r="174" spans="1:26" ht="12.75" customHeight="1">
      <c r="A174" s="532"/>
      <c r="B174" s="532"/>
      <c r="C174" s="533"/>
      <c r="D174" s="534"/>
      <c r="E174" s="535"/>
      <c r="F174" s="532"/>
      <c r="G174" s="532"/>
      <c r="H174" s="532"/>
      <c r="I174" s="532"/>
      <c r="J174" s="530"/>
      <c r="K174" s="531"/>
      <c r="L174" s="530"/>
      <c r="M174" s="530"/>
      <c r="N174" s="532"/>
      <c r="O174" s="532"/>
      <c r="P174" s="532"/>
      <c r="Q174" s="532"/>
      <c r="R174" s="532"/>
      <c r="S174" s="532"/>
      <c r="T174" s="532"/>
      <c r="U174" s="532"/>
      <c r="V174" s="532"/>
      <c r="W174" s="532"/>
      <c r="X174" s="532"/>
      <c r="Y174" s="532"/>
      <c r="Z174" s="532"/>
    </row>
    <row r="175" spans="1:26" ht="12.75" customHeight="1">
      <c r="A175" s="532"/>
      <c r="B175" s="536"/>
      <c r="C175" s="641"/>
      <c r="D175" s="639"/>
      <c r="E175" s="535"/>
      <c r="F175" s="532"/>
      <c r="G175" s="532"/>
      <c r="H175" s="532"/>
      <c r="I175" s="532"/>
      <c r="J175" s="530"/>
      <c r="K175" s="531"/>
      <c r="L175" s="530"/>
      <c r="M175" s="530"/>
      <c r="N175" s="532"/>
      <c r="O175" s="532"/>
      <c r="P175" s="532"/>
      <c r="Q175" s="532"/>
      <c r="R175" s="532"/>
      <c r="S175" s="532"/>
      <c r="T175" s="532"/>
      <c r="U175" s="532"/>
      <c r="V175" s="532"/>
      <c r="W175" s="532"/>
      <c r="X175" s="532"/>
      <c r="Y175" s="532"/>
      <c r="Z175" s="532"/>
    </row>
    <row r="176" spans="1:26" ht="12.75" customHeight="1">
      <c r="A176" s="537"/>
      <c r="B176" s="538"/>
      <c r="C176" s="538"/>
      <c r="D176" s="539"/>
      <c r="E176" s="539"/>
      <c r="F176" s="539"/>
      <c r="G176" s="539"/>
      <c r="H176" s="539"/>
      <c r="I176" s="442"/>
      <c r="J176" s="440"/>
      <c r="K176" s="441"/>
      <c r="L176" s="440"/>
      <c r="M176" s="440"/>
      <c r="N176" s="442"/>
      <c r="O176" s="442"/>
      <c r="P176" s="442"/>
      <c r="Q176" s="442"/>
      <c r="R176" s="442"/>
      <c r="S176" s="442"/>
      <c r="T176" s="442"/>
      <c r="U176" s="442"/>
      <c r="V176" s="442"/>
      <c r="W176" s="442"/>
      <c r="X176" s="442"/>
      <c r="Y176" s="442"/>
      <c r="Z176" s="442"/>
    </row>
    <row r="177" spans="1:26" ht="12.75" customHeight="1">
      <c r="A177" s="537"/>
      <c r="B177" s="538"/>
      <c r="C177" s="538"/>
      <c r="D177" s="539"/>
      <c r="E177" s="539"/>
      <c r="F177" s="539"/>
      <c r="G177" s="539"/>
      <c r="H177" s="539"/>
      <c r="I177" s="442"/>
      <c r="J177" s="440"/>
      <c r="K177" s="441"/>
      <c r="L177" s="440"/>
      <c r="M177" s="440"/>
      <c r="N177" s="442"/>
      <c r="O177" s="442"/>
      <c r="P177" s="442"/>
      <c r="Q177" s="442"/>
      <c r="R177" s="442"/>
      <c r="S177" s="442"/>
      <c r="T177" s="442"/>
      <c r="U177" s="442"/>
      <c r="V177" s="442"/>
      <c r="W177" s="442"/>
      <c r="X177" s="442"/>
      <c r="Y177" s="442"/>
      <c r="Z177" s="442"/>
    </row>
    <row r="178" spans="1:26" ht="12.75" customHeight="1">
      <c r="A178" s="442"/>
      <c r="B178" s="442"/>
      <c r="C178" s="442"/>
      <c r="D178" s="540"/>
      <c r="E178" s="540"/>
      <c r="F178" s="540"/>
      <c r="G178" s="540"/>
      <c r="H178" s="540"/>
      <c r="I178" s="442"/>
      <c r="J178" s="440"/>
      <c r="K178" s="441"/>
      <c r="L178" s="440"/>
      <c r="M178" s="440"/>
      <c r="N178" s="442"/>
      <c r="O178" s="442"/>
      <c r="P178" s="442"/>
      <c r="Q178" s="442"/>
      <c r="R178" s="442"/>
      <c r="S178" s="442"/>
      <c r="T178" s="442"/>
      <c r="U178" s="442"/>
      <c r="V178" s="442"/>
      <c r="W178" s="442"/>
      <c r="X178" s="442"/>
      <c r="Y178" s="442"/>
      <c r="Z178" s="442"/>
    </row>
    <row r="179" spans="1:26" ht="12.75" customHeight="1">
      <c r="A179" s="442"/>
      <c r="B179" s="442"/>
      <c r="C179" s="442"/>
      <c r="D179" s="540"/>
      <c r="E179" s="540"/>
      <c r="F179" s="540"/>
      <c r="G179" s="540"/>
      <c r="H179" s="540"/>
      <c r="I179" s="442"/>
      <c r="J179" s="440"/>
      <c r="K179" s="441"/>
      <c r="L179" s="440"/>
      <c r="M179" s="440"/>
      <c r="N179" s="442"/>
      <c r="O179" s="442"/>
      <c r="P179" s="442"/>
      <c r="Q179" s="442"/>
      <c r="R179" s="442"/>
      <c r="S179" s="442"/>
      <c r="T179" s="442"/>
      <c r="U179" s="442"/>
      <c r="V179" s="442"/>
      <c r="W179" s="442"/>
      <c r="X179" s="442"/>
      <c r="Y179" s="442"/>
      <c r="Z179" s="442"/>
    </row>
    <row r="180" spans="1:26" ht="12.75" customHeight="1">
      <c r="A180" s="442"/>
      <c r="B180" s="442"/>
      <c r="C180" s="442"/>
      <c r="D180" s="540"/>
      <c r="E180" s="540"/>
      <c r="F180" s="540"/>
      <c r="G180" s="540"/>
      <c r="H180" s="540"/>
      <c r="I180" s="442"/>
      <c r="J180" s="440"/>
      <c r="K180" s="441"/>
      <c r="L180" s="440"/>
      <c r="M180" s="440"/>
      <c r="N180" s="442"/>
      <c r="O180" s="442"/>
      <c r="P180" s="442"/>
      <c r="Q180" s="442"/>
      <c r="R180" s="442"/>
      <c r="S180" s="442"/>
      <c r="T180" s="442"/>
      <c r="U180" s="442"/>
      <c r="V180" s="442"/>
      <c r="W180" s="442"/>
      <c r="X180" s="442"/>
      <c r="Y180" s="442"/>
      <c r="Z180" s="442"/>
    </row>
    <row r="181" spans="1:26" ht="12.75" customHeight="1">
      <c r="A181" s="442"/>
      <c r="B181" s="442"/>
      <c r="C181" s="442"/>
      <c r="D181" s="540"/>
      <c r="E181" s="540"/>
      <c r="F181" s="540"/>
      <c r="G181" s="540"/>
      <c r="H181" s="540"/>
      <c r="I181" s="442"/>
      <c r="J181" s="440"/>
      <c r="K181" s="441"/>
      <c r="L181" s="440"/>
      <c r="M181" s="440"/>
      <c r="N181" s="442"/>
      <c r="O181" s="442"/>
      <c r="P181" s="442"/>
      <c r="Q181" s="442"/>
      <c r="R181" s="442"/>
      <c r="S181" s="442"/>
      <c r="T181" s="442"/>
      <c r="U181" s="442"/>
      <c r="V181" s="442"/>
      <c r="W181" s="442"/>
      <c r="X181" s="442"/>
      <c r="Y181" s="442"/>
      <c r="Z181" s="442"/>
    </row>
    <row r="182" spans="1:26" ht="12.75" customHeight="1">
      <c r="A182" s="442"/>
      <c r="B182" s="442"/>
      <c r="C182" s="442"/>
      <c r="D182" s="540"/>
      <c r="E182" s="540"/>
      <c r="F182" s="540"/>
      <c r="G182" s="540"/>
      <c r="H182" s="540"/>
      <c r="I182" s="442"/>
      <c r="J182" s="440"/>
      <c r="K182" s="441"/>
      <c r="L182" s="440"/>
      <c r="M182" s="440"/>
      <c r="N182" s="442"/>
      <c r="O182" s="442"/>
      <c r="P182" s="442"/>
      <c r="Q182" s="442"/>
      <c r="R182" s="442"/>
      <c r="S182" s="442"/>
      <c r="T182" s="442"/>
      <c r="U182" s="442"/>
      <c r="V182" s="442"/>
      <c r="W182" s="442"/>
      <c r="X182" s="442"/>
      <c r="Y182" s="442"/>
      <c r="Z182" s="442"/>
    </row>
    <row r="183" spans="1:26" ht="12.75" customHeight="1">
      <c r="A183" s="442"/>
      <c r="B183" s="442"/>
      <c r="C183" s="442"/>
      <c r="D183" s="540"/>
      <c r="E183" s="540"/>
      <c r="F183" s="540"/>
      <c r="G183" s="540"/>
      <c r="H183" s="540"/>
      <c r="I183" s="442"/>
      <c r="J183" s="440"/>
      <c r="K183" s="441"/>
      <c r="L183" s="440"/>
      <c r="M183" s="440"/>
      <c r="N183" s="442"/>
      <c r="O183" s="442"/>
      <c r="P183" s="442"/>
      <c r="Q183" s="442"/>
      <c r="R183" s="442"/>
      <c r="S183" s="442"/>
      <c r="T183" s="442"/>
      <c r="U183" s="442"/>
      <c r="V183" s="442"/>
      <c r="W183" s="442"/>
      <c r="X183" s="442"/>
      <c r="Y183" s="442"/>
      <c r="Z183" s="442"/>
    </row>
    <row r="184" spans="1:26" ht="12.75" customHeight="1">
      <c r="A184" s="442"/>
      <c r="B184" s="442"/>
      <c r="C184" s="442"/>
      <c r="D184" s="540"/>
      <c r="E184" s="540"/>
      <c r="F184" s="540"/>
      <c r="G184" s="540"/>
      <c r="H184" s="540"/>
      <c r="I184" s="442"/>
      <c r="J184" s="440"/>
      <c r="K184" s="441"/>
      <c r="L184" s="440"/>
      <c r="M184" s="440"/>
      <c r="N184" s="442"/>
      <c r="O184" s="442"/>
      <c r="P184" s="442"/>
      <c r="Q184" s="442"/>
      <c r="R184" s="442"/>
      <c r="S184" s="442"/>
      <c r="T184" s="442"/>
      <c r="U184" s="442"/>
      <c r="V184" s="442"/>
      <c r="W184" s="442"/>
      <c r="X184" s="442"/>
      <c r="Y184" s="442"/>
      <c r="Z184" s="442"/>
    </row>
    <row r="185" spans="1:26" ht="12.75" customHeight="1">
      <c r="A185" s="442"/>
      <c r="B185" s="442"/>
      <c r="C185" s="442"/>
      <c r="D185" s="540"/>
      <c r="E185" s="540"/>
      <c r="F185" s="540"/>
      <c r="G185" s="540"/>
      <c r="H185" s="540"/>
      <c r="I185" s="442"/>
      <c r="J185" s="440"/>
      <c r="K185" s="441"/>
      <c r="L185" s="440"/>
      <c r="M185" s="440"/>
      <c r="N185" s="442"/>
      <c r="O185" s="442"/>
      <c r="P185" s="442"/>
      <c r="Q185" s="442"/>
      <c r="R185" s="442"/>
      <c r="S185" s="442"/>
      <c r="T185" s="442"/>
      <c r="U185" s="442"/>
      <c r="V185" s="442"/>
      <c r="W185" s="442"/>
      <c r="X185" s="442"/>
      <c r="Y185" s="442"/>
      <c r="Z185" s="442"/>
    </row>
    <row r="186" spans="1:26" ht="12.75" customHeight="1">
      <c r="A186" s="442"/>
      <c r="B186" s="442"/>
      <c r="C186" s="442"/>
      <c r="D186" s="540"/>
      <c r="E186" s="540"/>
      <c r="F186" s="540"/>
      <c r="G186" s="540"/>
      <c r="H186" s="540"/>
      <c r="I186" s="442"/>
      <c r="J186" s="440"/>
      <c r="K186" s="441"/>
      <c r="L186" s="440"/>
      <c r="M186" s="440"/>
      <c r="N186" s="442"/>
      <c r="O186" s="442"/>
      <c r="P186" s="442"/>
      <c r="Q186" s="442"/>
      <c r="R186" s="442"/>
      <c r="S186" s="442"/>
      <c r="T186" s="442"/>
      <c r="U186" s="442"/>
      <c r="V186" s="442"/>
      <c r="W186" s="442"/>
      <c r="X186" s="442"/>
      <c r="Y186" s="442"/>
      <c r="Z186" s="442"/>
    </row>
    <row r="187" spans="1:26" ht="12.75" customHeight="1">
      <c r="A187" s="442"/>
      <c r="B187" s="442"/>
      <c r="C187" s="442"/>
      <c r="D187" s="540"/>
      <c r="E187" s="540"/>
      <c r="F187" s="540"/>
      <c r="G187" s="540"/>
      <c r="H187" s="540"/>
      <c r="I187" s="442"/>
      <c r="J187" s="440"/>
      <c r="K187" s="441"/>
      <c r="L187" s="440"/>
      <c r="M187" s="440"/>
      <c r="N187" s="442"/>
      <c r="O187" s="442"/>
      <c r="P187" s="442"/>
      <c r="Q187" s="442"/>
      <c r="R187" s="442"/>
      <c r="S187" s="442"/>
      <c r="T187" s="442"/>
      <c r="U187" s="442"/>
      <c r="V187" s="442"/>
      <c r="W187" s="442"/>
      <c r="X187" s="442"/>
      <c r="Y187" s="442"/>
      <c r="Z187" s="442"/>
    </row>
    <row r="188" spans="1:26" ht="12.75" customHeight="1">
      <c r="A188" s="442"/>
      <c r="B188" s="442"/>
      <c r="C188" s="442"/>
      <c r="D188" s="540"/>
      <c r="E188" s="540"/>
      <c r="F188" s="540"/>
      <c r="G188" s="540"/>
      <c r="H188" s="540"/>
      <c r="I188" s="442"/>
      <c r="J188" s="440"/>
      <c r="K188" s="441"/>
      <c r="L188" s="440"/>
      <c r="M188" s="440"/>
      <c r="N188" s="442"/>
      <c r="O188" s="442"/>
      <c r="P188" s="442"/>
      <c r="Q188" s="442"/>
      <c r="R188" s="442"/>
      <c r="S188" s="442"/>
      <c r="T188" s="442"/>
      <c r="U188" s="442"/>
      <c r="V188" s="442"/>
      <c r="W188" s="442"/>
      <c r="X188" s="442"/>
      <c r="Y188" s="442"/>
      <c r="Z188" s="442"/>
    </row>
    <row r="189" spans="1:26" ht="12.75" customHeight="1">
      <c r="A189" s="442"/>
      <c r="B189" s="442"/>
      <c r="C189" s="442"/>
      <c r="D189" s="540"/>
      <c r="E189" s="540"/>
      <c r="F189" s="540"/>
      <c r="G189" s="540"/>
      <c r="H189" s="540"/>
      <c r="I189" s="442"/>
      <c r="J189" s="440"/>
      <c r="K189" s="441"/>
      <c r="L189" s="440"/>
      <c r="M189" s="440"/>
      <c r="N189" s="442"/>
      <c r="O189" s="442"/>
      <c r="P189" s="442"/>
      <c r="Q189" s="442"/>
      <c r="R189" s="442"/>
      <c r="S189" s="442"/>
      <c r="T189" s="442"/>
      <c r="U189" s="442"/>
      <c r="V189" s="442"/>
      <c r="W189" s="442"/>
      <c r="X189" s="442"/>
      <c r="Y189" s="442"/>
      <c r="Z189" s="442"/>
    </row>
    <row r="190" spans="1:26" ht="12.75" customHeight="1">
      <c r="A190" s="442"/>
      <c r="B190" s="442"/>
      <c r="C190" s="442"/>
      <c r="D190" s="540"/>
      <c r="E190" s="540"/>
      <c r="F190" s="540"/>
      <c r="G190" s="540"/>
      <c r="H190" s="540"/>
      <c r="I190" s="442"/>
      <c r="J190" s="440"/>
      <c r="K190" s="441"/>
      <c r="L190" s="440"/>
      <c r="M190" s="440"/>
      <c r="N190" s="442"/>
      <c r="O190" s="442"/>
      <c r="P190" s="442"/>
      <c r="Q190" s="442"/>
      <c r="R190" s="442"/>
      <c r="S190" s="442"/>
      <c r="T190" s="442"/>
      <c r="U190" s="442"/>
      <c r="V190" s="442"/>
      <c r="W190" s="442"/>
      <c r="X190" s="442"/>
      <c r="Y190" s="442"/>
      <c r="Z190" s="442"/>
    </row>
    <row r="191" spans="1:26" ht="12.75" customHeight="1">
      <c r="A191" s="442"/>
      <c r="B191" s="442"/>
      <c r="C191" s="442"/>
      <c r="D191" s="540"/>
      <c r="E191" s="540"/>
      <c r="F191" s="540"/>
      <c r="G191" s="540"/>
      <c r="H191" s="540"/>
      <c r="I191" s="442"/>
      <c r="J191" s="440"/>
      <c r="K191" s="441"/>
      <c r="L191" s="440"/>
      <c r="M191" s="440"/>
      <c r="N191" s="442"/>
      <c r="O191" s="442"/>
      <c r="P191" s="442"/>
      <c r="Q191" s="442"/>
      <c r="R191" s="442"/>
      <c r="S191" s="442"/>
      <c r="T191" s="442"/>
      <c r="U191" s="442"/>
      <c r="V191" s="442"/>
      <c r="W191" s="442"/>
      <c r="X191" s="442"/>
      <c r="Y191" s="442"/>
      <c r="Z191" s="442"/>
    </row>
    <row r="192" spans="1:26" ht="12.75" customHeight="1">
      <c r="A192" s="442"/>
      <c r="B192" s="442"/>
      <c r="C192" s="442"/>
      <c r="D192" s="540"/>
      <c r="E192" s="540"/>
      <c r="F192" s="540"/>
      <c r="G192" s="540"/>
      <c r="H192" s="540"/>
      <c r="I192" s="442"/>
      <c r="J192" s="440"/>
      <c r="K192" s="441"/>
      <c r="L192" s="440"/>
      <c r="M192" s="440"/>
      <c r="N192" s="442"/>
      <c r="O192" s="442"/>
      <c r="P192" s="442"/>
      <c r="Q192" s="442"/>
      <c r="R192" s="442"/>
      <c r="S192" s="442"/>
      <c r="T192" s="442"/>
      <c r="U192" s="442"/>
      <c r="V192" s="442"/>
      <c r="W192" s="442"/>
      <c r="X192" s="442"/>
      <c r="Y192" s="442"/>
      <c r="Z192" s="442"/>
    </row>
    <row r="193" spans="1:26" ht="12.75" customHeight="1">
      <c r="A193" s="442"/>
      <c r="B193" s="442"/>
      <c r="C193" s="442"/>
      <c r="D193" s="540"/>
      <c r="E193" s="540"/>
      <c r="F193" s="540"/>
      <c r="G193" s="540"/>
      <c r="H193" s="540"/>
      <c r="I193" s="442"/>
      <c r="J193" s="440"/>
      <c r="K193" s="441"/>
      <c r="L193" s="440"/>
      <c r="M193" s="440"/>
      <c r="N193" s="442"/>
      <c r="O193" s="442"/>
      <c r="P193" s="442"/>
      <c r="Q193" s="442"/>
      <c r="R193" s="442"/>
      <c r="S193" s="442"/>
      <c r="T193" s="442"/>
      <c r="U193" s="442"/>
      <c r="V193" s="442"/>
      <c r="W193" s="442"/>
      <c r="X193" s="442"/>
      <c r="Y193" s="442"/>
      <c r="Z193" s="442"/>
    </row>
    <row r="194" spans="1:26" ht="12.75" customHeight="1">
      <c r="A194" s="442"/>
      <c r="B194" s="442"/>
      <c r="C194" s="442"/>
      <c r="D194" s="540"/>
      <c r="E194" s="540"/>
      <c r="F194" s="540"/>
      <c r="G194" s="540"/>
      <c r="H194" s="540"/>
      <c r="I194" s="442"/>
      <c r="J194" s="440"/>
      <c r="K194" s="441"/>
      <c r="L194" s="440"/>
      <c r="M194" s="440"/>
      <c r="N194" s="442"/>
      <c r="O194" s="442"/>
      <c r="P194" s="442"/>
      <c r="Q194" s="442"/>
      <c r="R194" s="442"/>
      <c r="S194" s="442"/>
      <c r="T194" s="442"/>
      <c r="U194" s="442"/>
      <c r="V194" s="442"/>
      <c r="W194" s="442"/>
      <c r="X194" s="442"/>
      <c r="Y194" s="442"/>
      <c r="Z194" s="442"/>
    </row>
    <row r="195" spans="1:26" ht="12.75" customHeight="1">
      <c r="A195" s="442"/>
      <c r="B195" s="442"/>
      <c r="C195" s="442"/>
      <c r="D195" s="540"/>
      <c r="E195" s="540"/>
      <c r="F195" s="540"/>
      <c r="G195" s="540"/>
      <c r="H195" s="540"/>
      <c r="I195" s="442"/>
      <c r="J195" s="440"/>
      <c r="K195" s="441"/>
      <c r="L195" s="440"/>
      <c r="M195" s="440"/>
      <c r="N195" s="442"/>
      <c r="O195" s="442"/>
      <c r="P195" s="442"/>
      <c r="Q195" s="442"/>
      <c r="R195" s="442"/>
      <c r="S195" s="442"/>
      <c r="T195" s="442"/>
      <c r="U195" s="442"/>
      <c r="V195" s="442"/>
      <c r="W195" s="442"/>
      <c r="X195" s="442"/>
      <c r="Y195" s="442"/>
      <c r="Z195" s="442"/>
    </row>
    <row r="196" spans="1:26" ht="12.75" customHeight="1">
      <c r="A196" s="442"/>
      <c r="B196" s="442"/>
      <c r="C196" s="442"/>
      <c r="D196" s="540"/>
      <c r="E196" s="540"/>
      <c r="F196" s="540"/>
      <c r="G196" s="540"/>
      <c r="H196" s="540"/>
      <c r="I196" s="442"/>
      <c r="J196" s="440"/>
      <c r="K196" s="441"/>
      <c r="L196" s="440"/>
      <c r="M196" s="440"/>
      <c r="N196" s="442"/>
      <c r="O196" s="442"/>
      <c r="P196" s="442"/>
      <c r="Q196" s="442"/>
      <c r="R196" s="442"/>
      <c r="S196" s="442"/>
      <c r="T196" s="442"/>
      <c r="U196" s="442"/>
      <c r="V196" s="442"/>
      <c r="W196" s="442"/>
      <c r="X196" s="442"/>
      <c r="Y196" s="442"/>
      <c r="Z196" s="442"/>
    </row>
    <row r="197" spans="1:26" ht="12.75" customHeight="1">
      <c r="A197" s="442"/>
      <c r="B197" s="442"/>
      <c r="C197" s="442"/>
      <c r="D197" s="540"/>
      <c r="E197" s="540"/>
      <c r="F197" s="540"/>
      <c r="G197" s="540"/>
      <c r="H197" s="540"/>
      <c r="I197" s="442"/>
      <c r="J197" s="440"/>
      <c r="K197" s="441"/>
      <c r="L197" s="440"/>
      <c r="M197" s="440"/>
      <c r="N197" s="442"/>
      <c r="O197" s="442"/>
      <c r="P197" s="442"/>
      <c r="Q197" s="442"/>
      <c r="R197" s="442"/>
      <c r="S197" s="442"/>
      <c r="T197" s="442"/>
      <c r="U197" s="442"/>
      <c r="V197" s="442"/>
      <c r="W197" s="442"/>
      <c r="X197" s="442"/>
      <c r="Y197" s="442"/>
      <c r="Z197" s="442"/>
    </row>
    <row r="198" spans="1:26" ht="12.75" customHeight="1">
      <c r="A198" s="442"/>
      <c r="B198" s="442"/>
      <c r="C198" s="442"/>
      <c r="D198" s="540"/>
      <c r="E198" s="540"/>
      <c r="F198" s="540"/>
      <c r="G198" s="540"/>
      <c r="H198" s="540"/>
      <c r="I198" s="442"/>
      <c r="J198" s="440"/>
      <c r="K198" s="441"/>
      <c r="L198" s="440"/>
      <c r="M198" s="440"/>
      <c r="N198" s="442"/>
      <c r="O198" s="442"/>
      <c r="P198" s="442"/>
      <c r="Q198" s="442"/>
      <c r="R198" s="442"/>
      <c r="S198" s="442"/>
      <c r="T198" s="442"/>
      <c r="U198" s="442"/>
      <c r="V198" s="442"/>
      <c r="W198" s="442"/>
      <c r="X198" s="442"/>
      <c r="Y198" s="442"/>
      <c r="Z198" s="442"/>
    </row>
    <row r="199" spans="1:26" ht="12.75" customHeight="1">
      <c r="A199" s="442"/>
      <c r="B199" s="442"/>
      <c r="C199" s="442"/>
      <c r="D199" s="540"/>
      <c r="E199" s="540"/>
      <c r="F199" s="540"/>
      <c r="G199" s="540"/>
      <c r="H199" s="540"/>
      <c r="I199" s="442"/>
      <c r="J199" s="440"/>
      <c r="K199" s="441"/>
      <c r="L199" s="440"/>
      <c r="M199" s="440"/>
      <c r="N199" s="442"/>
      <c r="O199" s="442"/>
      <c r="P199" s="442"/>
      <c r="Q199" s="442"/>
      <c r="R199" s="442"/>
      <c r="S199" s="442"/>
      <c r="T199" s="442"/>
      <c r="U199" s="442"/>
      <c r="V199" s="442"/>
      <c r="W199" s="442"/>
      <c r="X199" s="442"/>
      <c r="Y199" s="442"/>
      <c r="Z199" s="442"/>
    </row>
    <row r="200" spans="1:26" ht="12.75" customHeight="1">
      <c r="A200" s="442"/>
      <c r="B200" s="442"/>
      <c r="C200" s="442"/>
      <c r="D200" s="540"/>
      <c r="E200" s="540"/>
      <c r="F200" s="540"/>
      <c r="G200" s="540"/>
      <c r="H200" s="540"/>
      <c r="I200" s="442"/>
      <c r="J200" s="440"/>
      <c r="K200" s="441"/>
      <c r="L200" s="440"/>
      <c r="M200" s="440"/>
      <c r="N200" s="442"/>
      <c r="O200" s="442"/>
      <c r="P200" s="442"/>
      <c r="Q200" s="442"/>
      <c r="R200" s="442"/>
      <c r="S200" s="442"/>
      <c r="T200" s="442"/>
      <c r="U200" s="442"/>
      <c r="V200" s="442"/>
      <c r="W200" s="442"/>
      <c r="X200" s="442"/>
      <c r="Y200" s="442"/>
      <c r="Z200" s="442"/>
    </row>
    <row r="201" spans="1:26" ht="12.75" customHeight="1">
      <c r="A201" s="442"/>
      <c r="B201" s="442"/>
      <c r="C201" s="442"/>
      <c r="D201" s="540"/>
      <c r="E201" s="540"/>
      <c r="F201" s="540"/>
      <c r="G201" s="540"/>
      <c r="H201" s="540"/>
      <c r="I201" s="442"/>
      <c r="J201" s="440"/>
      <c r="K201" s="441"/>
      <c r="L201" s="440"/>
      <c r="M201" s="440"/>
      <c r="N201" s="442"/>
      <c r="O201" s="442"/>
      <c r="P201" s="442"/>
      <c r="Q201" s="442"/>
      <c r="R201" s="442"/>
      <c r="S201" s="442"/>
      <c r="T201" s="442"/>
      <c r="U201" s="442"/>
      <c r="V201" s="442"/>
      <c r="W201" s="442"/>
      <c r="X201" s="442"/>
      <c r="Y201" s="442"/>
      <c r="Z201" s="442"/>
    </row>
    <row r="202" spans="1:26" ht="12.75" customHeight="1">
      <c r="A202" s="442"/>
      <c r="B202" s="442"/>
      <c r="C202" s="442"/>
      <c r="D202" s="540"/>
      <c r="E202" s="540"/>
      <c r="F202" s="540"/>
      <c r="G202" s="540"/>
      <c r="H202" s="540"/>
      <c r="I202" s="442"/>
      <c r="J202" s="440"/>
      <c r="K202" s="441"/>
      <c r="L202" s="440"/>
      <c r="M202" s="440"/>
      <c r="N202" s="442"/>
      <c r="O202" s="442"/>
      <c r="P202" s="442"/>
      <c r="Q202" s="442"/>
      <c r="R202" s="442"/>
      <c r="S202" s="442"/>
      <c r="T202" s="442"/>
      <c r="U202" s="442"/>
      <c r="V202" s="442"/>
      <c r="W202" s="442"/>
      <c r="X202" s="442"/>
      <c r="Y202" s="442"/>
      <c r="Z202" s="442"/>
    </row>
    <row r="203" spans="1:26" ht="12.75" customHeight="1">
      <c r="A203" s="442"/>
      <c r="B203" s="442"/>
      <c r="C203" s="442"/>
      <c r="D203" s="540"/>
      <c r="E203" s="540"/>
      <c r="F203" s="540"/>
      <c r="G203" s="540"/>
      <c r="H203" s="540"/>
      <c r="I203" s="442"/>
      <c r="J203" s="440"/>
      <c r="K203" s="441"/>
      <c r="L203" s="440"/>
      <c r="M203" s="440"/>
      <c r="N203" s="442"/>
      <c r="O203" s="442"/>
      <c r="P203" s="442"/>
      <c r="Q203" s="442"/>
      <c r="R203" s="442"/>
      <c r="S203" s="442"/>
      <c r="T203" s="442"/>
      <c r="U203" s="442"/>
      <c r="V203" s="442"/>
      <c r="W203" s="442"/>
      <c r="X203" s="442"/>
      <c r="Y203" s="442"/>
      <c r="Z203" s="442"/>
    </row>
    <row r="204" spans="1:26" ht="12.75" customHeight="1">
      <c r="A204" s="442"/>
      <c r="B204" s="442"/>
      <c r="C204" s="442"/>
      <c r="D204" s="540"/>
      <c r="E204" s="540"/>
      <c r="F204" s="540"/>
      <c r="G204" s="540"/>
      <c r="H204" s="540"/>
      <c r="I204" s="442"/>
      <c r="J204" s="440"/>
      <c r="K204" s="441"/>
      <c r="L204" s="440"/>
      <c r="M204" s="440"/>
      <c r="N204" s="442"/>
      <c r="O204" s="442"/>
      <c r="P204" s="442"/>
      <c r="Q204" s="442"/>
      <c r="R204" s="442"/>
      <c r="S204" s="442"/>
      <c r="T204" s="442"/>
      <c r="U204" s="442"/>
      <c r="V204" s="442"/>
      <c r="W204" s="442"/>
      <c r="X204" s="442"/>
      <c r="Y204" s="442"/>
      <c r="Z204" s="442"/>
    </row>
    <row r="205" spans="1:26" ht="12.75" customHeight="1">
      <c r="A205" s="442"/>
      <c r="B205" s="442"/>
      <c r="C205" s="442"/>
      <c r="D205" s="540"/>
      <c r="E205" s="540"/>
      <c r="F205" s="540"/>
      <c r="G205" s="540"/>
      <c r="H205" s="540"/>
      <c r="I205" s="442"/>
      <c r="J205" s="440"/>
      <c r="K205" s="441"/>
      <c r="L205" s="440"/>
      <c r="M205" s="440"/>
      <c r="N205" s="442"/>
      <c r="O205" s="442"/>
      <c r="P205" s="442"/>
      <c r="Q205" s="442"/>
      <c r="R205" s="442"/>
      <c r="S205" s="442"/>
      <c r="T205" s="442"/>
      <c r="U205" s="442"/>
      <c r="V205" s="442"/>
      <c r="W205" s="442"/>
      <c r="X205" s="442"/>
      <c r="Y205" s="442"/>
      <c r="Z205" s="442"/>
    </row>
    <row r="206" spans="1:26" ht="12.75" customHeight="1">
      <c r="A206" s="442"/>
      <c r="B206" s="442"/>
      <c r="C206" s="442"/>
      <c r="D206" s="540"/>
      <c r="E206" s="540"/>
      <c r="F206" s="540"/>
      <c r="G206" s="540"/>
      <c r="H206" s="540"/>
      <c r="I206" s="442"/>
      <c r="J206" s="440"/>
      <c r="K206" s="441"/>
      <c r="L206" s="440"/>
      <c r="M206" s="440"/>
      <c r="N206" s="442"/>
      <c r="O206" s="442"/>
      <c r="P206" s="442"/>
      <c r="Q206" s="442"/>
      <c r="R206" s="442"/>
      <c r="S206" s="442"/>
      <c r="T206" s="442"/>
      <c r="U206" s="442"/>
      <c r="V206" s="442"/>
      <c r="W206" s="442"/>
      <c r="X206" s="442"/>
      <c r="Y206" s="442"/>
      <c r="Z206" s="442"/>
    </row>
    <row r="207" spans="1:26" ht="12.75" customHeight="1">
      <c r="A207" s="442"/>
      <c r="B207" s="442"/>
      <c r="C207" s="442"/>
      <c r="D207" s="540"/>
      <c r="E207" s="540"/>
      <c r="F207" s="540"/>
      <c r="G207" s="540"/>
      <c r="H207" s="540"/>
      <c r="I207" s="442"/>
      <c r="J207" s="440"/>
      <c r="K207" s="441"/>
      <c r="L207" s="440"/>
      <c r="M207" s="440"/>
      <c r="N207" s="442"/>
      <c r="O207" s="442"/>
      <c r="P207" s="442"/>
      <c r="Q207" s="442"/>
      <c r="R207" s="442"/>
      <c r="S207" s="442"/>
      <c r="T207" s="442"/>
      <c r="U207" s="442"/>
      <c r="V207" s="442"/>
      <c r="W207" s="442"/>
      <c r="X207" s="442"/>
      <c r="Y207" s="442"/>
      <c r="Z207" s="442"/>
    </row>
    <row r="208" spans="1:26" ht="12.75" customHeight="1">
      <c r="A208" s="442"/>
      <c r="B208" s="442"/>
      <c r="C208" s="442"/>
      <c r="D208" s="540"/>
      <c r="E208" s="540"/>
      <c r="F208" s="540"/>
      <c r="G208" s="540"/>
      <c r="H208" s="540"/>
      <c r="I208" s="442"/>
      <c r="J208" s="440"/>
      <c r="K208" s="441"/>
      <c r="L208" s="440"/>
      <c r="M208" s="440"/>
      <c r="N208" s="442"/>
      <c r="O208" s="442"/>
      <c r="P208" s="442"/>
      <c r="Q208" s="442"/>
      <c r="R208" s="442"/>
      <c r="S208" s="442"/>
      <c r="T208" s="442"/>
      <c r="U208" s="442"/>
      <c r="V208" s="442"/>
      <c r="W208" s="442"/>
      <c r="X208" s="442"/>
      <c r="Y208" s="442"/>
      <c r="Z208" s="442"/>
    </row>
    <row r="209" spans="1:26" ht="12.75" customHeight="1">
      <c r="A209" s="442"/>
      <c r="B209" s="442"/>
      <c r="C209" s="442"/>
      <c r="D209" s="540"/>
      <c r="E209" s="540"/>
      <c r="F209" s="540"/>
      <c r="G209" s="540"/>
      <c r="H209" s="540"/>
      <c r="I209" s="442"/>
      <c r="J209" s="440"/>
      <c r="K209" s="441"/>
      <c r="L209" s="440"/>
      <c r="M209" s="440"/>
      <c r="N209" s="442"/>
      <c r="O209" s="442"/>
      <c r="P209" s="442"/>
      <c r="Q209" s="442"/>
      <c r="R209" s="442"/>
      <c r="S209" s="442"/>
      <c r="T209" s="442"/>
      <c r="U209" s="442"/>
      <c r="V209" s="442"/>
      <c r="W209" s="442"/>
      <c r="X209" s="442"/>
      <c r="Y209" s="442"/>
      <c r="Z209" s="442"/>
    </row>
    <row r="210" spans="1:26" ht="12.75" customHeight="1">
      <c r="A210" s="442"/>
      <c r="B210" s="442"/>
      <c r="C210" s="442"/>
      <c r="D210" s="540"/>
      <c r="E210" s="540"/>
      <c r="F210" s="540"/>
      <c r="G210" s="540"/>
      <c r="H210" s="540"/>
      <c r="I210" s="442"/>
      <c r="J210" s="440"/>
      <c r="K210" s="441"/>
      <c r="L210" s="440"/>
      <c r="M210" s="440"/>
      <c r="N210" s="442"/>
      <c r="O210" s="442"/>
      <c r="P210" s="442"/>
      <c r="Q210" s="442"/>
      <c r="R210" s="442"/>
      <c r="S210" s="442"/>
      <c r="T210" s="442"/>
      <c r="U210" s="442"/>
      <c r="V210" s="442"/>
      <c r="W210" s="442"/>
      <c r="X210" s="442"/>
      <c r="Y210" s="442"/>
      <c r="Z210" s="442"/>
    </row>
    <row r="211" spans="1:26" ht="12.75" customHeight="1">
      <c r="A211" s="442"/>
      <c r="B211" s="442"/>
      <c r="C211" s="442"/>
      <c r="D211" s="540"/>
      <c r="E211" s="540"/>
      <c r="F211" s="540"/>
      <c r="G211" s="540"/>
      <c r="H211" s="540"/>
      <c r="I211" s="442"/>
      <c r="J211" s="440"/>
      <c r="K211" s="441"/>
      <c r="L211" s="440"/>
      <c r="M211" s="440"/>
      <c r="N211" s="442"/>
      <c r="O211" s="442"/>
      <c r="P211" s="442"/>
      <c r="Q211" s="442"/>
      <c r="R211" s="442"/>
      <c r="S211" s="442"/>
      <c r="T211" s="442"/>
      <c r="U211" s="442"/>
      <c r="V211" s="442"/>
      <c r="W211" s="442"/>
      <c r="X211" s="442"/>
      <c r="Y211" s="442"/>
      <c r="Z211" s="442"/>
    </row>
    <row r="212" spans="1:26" ht="12.75" customHeight="1">
      <c r="A212" s="442"/>
      <c r="B212" s="442"/>
      <c r="C212" s="442"/>
      <c r="D212" s="540"/>
      <c r="E212" s="540"/>
      <c r="F212" s="540"/>
      <c r="G212" s="540"/>
      <c r="H212" s="540"/>
      <c r="I212" s="442"/>
      <c r="J212" s="440"/>
      <c r="K212" s="441"/>
      <c r="L212" s="440"/>
      <c r="M212" s="440"/>
      <c r="N212" s="442"/>
      <c r="O212" s="442"/>
      <c r="P212" s="442"/>
      <c r="Q212" s="442"/>
      <c r="R212" s="442"/>
      <c r="S212" s="442"/>
      <c r="T212" s="442"/>
      <c r="U212" s="442"/>
      <c r="V212" s="442"/>
      <c r="W212" s="442"/>
      <c r="X212" s="442"/>
      <c r="Y212" s="442"/>
      <c r="Z212" s="442"/>
    </row>
    <row r="213" spans="1:26" ht="12.75" customHeight="1">
      <c r="A213" s="442"/>
      <c r="B213" s="442"/>
      <c r="C213" s="442"/>
      <c r="D213" s="540"/>
      <c r="E213" s="540"/>
      <c r="F213" s="540"/>
      <c r="G213" s="540"/>
      <c r="H213" s="540"/>
      <c r="I213" s="442"/>
      <c r="J213" s="440"/>
      <c r="K213" s="441"/>
      <c r="L213" s="440"/>
      <c r="M213" s="440"/>
      <c r="N213" s="442"/>
      <c r="O213" s="442"/>
      <c r="P213" s="442"/>
      <c r="Q213" s="442"/>
      <c r="R213" s="442"/>
      <c r="S213" s="442"/>
      <c r="T213" s="442"/>
      <c r="U213" s="442"/>
      <c r="V213" s="442"/>
      <c r="W213" s="442"/>
      <c r="X213" s="442"/>
      <c r="Y213" s="442"/>
      <c r="Z213" s="442"/>
    </row>
    <row r="214" spans="1:26" ht="12.75" customHeight="1">
      <c r="A214" s="442"/>
      <c r="B214" s="442"/>
      <c r="C214" s="442"/>
      <c r="D214" s="540"/>
      <c r="E214" s="540"/>
      <c r="F214" s="540"/>
      <c r="G214" s="540"/>
      <c r="H214" s="540"/>
      <c r="I214" s="442"/>
      <c r="J214" s="440"/>
      <c r="K214" s="441"/>
      <c r="L214" s="440"/>
      <c r="M214" s="440"/>
      <c r="N214" s="442"/>
      <c r="O214" s="442"/>
      <c r="P214" s="442"/>
      <c r="Q214" s="442"/>
      <c r="R214" s="442"/>
      <c r="S214" s="442"/>
      <c r="T214" s="442"/>
      <c r="U214" s="442"/>
      <c r="V214" s="442"/>
      <c r="W214" s="442"/>
      <c r="X214" s="442"/>
      <c r="Y214" s="442"/>
      <c r="Z214" s="442"/>
    </row>
    <row r="215" spans="1:26" ht="12.75" customHeight="1">
      <c r="A215" s="442"/>
      <c r="B215" s="442"/>
      <c r="C215" s="442"/>
      <c r="D215" s="540"/>
      <c r="E215" s="540"/>
      <c r="F215" s="540"/>
      <c r="G215" s="540"/>
      <c r="H215" s="540"/>
      <c r="I215" s="442"/>
      <c r="J215" s="440"/>
      <c r="K215" s="441"/>
      <c r="L215" s="440"/>
      <c r="M215" s="440"/>
      <c r="N215" s="442"/>
      <c r="O215" s="442"/>
      <c r="P215" s="442"/>
      <c r="Q215" s="442"/>
      <c r="R215" s="442"/>
      <c r="S215" s="442"/>
      <c r="T215" s="442"/>
      <c r="U215" s="442"/>
      <c r="V215" s="442"/>
      <c r="W215" s="442"/>
      <c r="X215" s="442"/>
      <c r="Y215" s="442"/>
      <c r="Z215" s="442"/>
    </row>
    <row r="216" spans="1:26" ht="12.75" customHeight="1">
      <c r="A216" s="442"/>
      <c r="B216" s="442"/>
      <c r="C216" s="442"/>
      <c r="D216" s="540"/>
      <c r="E216" s="540"/>
      <c r="F216" s="540"/>
      <c r="G216" s="540"/>
      <c r="H216" s="540"/>
      <c r="I216" s="442"/>
      <c r="J216" s="440"/>
      <c r="K216" s="441"/>
      <c r="L216" s="440"/>
      <c r="M216" s="440"/>
      <c r="N216" s="442"/>
      <c r="O216" s="442"/>
      <c r="P216" s="442"/>
      <c r="Q216" s="442"/>
      <c r="R216" s="442"/>
      <c r="S216" s="442"/>
      <c r="T216" s="442"/>
      <c r="U216" s="442"/>
      <c r="V216" s="442"/>
      <c r="W216" s="442"/>
      <c r="X216" s="442"/>
      <c r="Y216" s="442"/>
      <c r="Z216" s="442"/>
    </row>
    <row r="217" spans="1:26" ht="12.75" customHeight="1">
      <c r="A217" s="442"/>
      <c r="B217" s="442"/>
      <c r="C217" s="442"/>
      <c r="D217" s="540"/>
      <c r="E217" s="540"/>
      <c r="F217" s="540"/>
      <c r="G217" s="540"/>
      <c r="H217" s="540"/>
      <c r="I217" s="442"/>
      <c r="J217" s="440"/>
      <c r="K217" s="441"/>
      <c r="L217" s="440"/>
      <c r="M217" s="440"/>
      <c r="N217" s="442"/>
      <c r="O217" s="442"/>
      <c r="P217" s="442"/>
      <c r="Q217" s="442"/>
      <c r="R217" s="442"/>
      <c r="S217" s="442"/>
      <c r="T217" s="442"/>
      <c r="U217" s="442"/>
      <c r="V217" s="442"/>
      <c r="W217" s="442"/>
      <c r="X217" s="442"/>
      <c r="Y217" s="442"/>
      <c r="Z217" s="442"/>
    </row>
    <row r="218" spans="1:26" ht="12.75" customHeight="1">
      <c r="A218" s="442"/>
      <c r="B218" s="442"/>
      <c r="C218" s="442"/>
      <c r="D218" s="540"/>
      <c r="E218" s="540"/>
      <c r="F218" s="540"/>
      <c r="G218" s="540"/>
      <c r="H218" s="540"/>
      <c r="I218" s="442"/>
      <c r="J218" s="440"/>
      <c r="K218" s="441"/>
      <c r="L218" s="440"/>
      <c r="M218" s="440"/>
      <c r="N218" s="442"/>
      <c r="O218" s="442"/>
      <c r="P218" s="442"/>
      <c r="Q218" s="442"/>
      <c r="R218" s="442"/>
      <c r="S218" s="442"/>
      <c r="T218" s="442"/>
      <c r="U218" s="442"/>
      <c r="V218" s="442"/>
      <c r="W218" s="442"/>
      <c r="X218" s="442"/>
      <c r="Y218" s="442"/>
      <c r="Z218" s="442"/>
    </row>
    <row r="219" spans="1:26" ht="12.75" customHeight="1">
      <c r="A219" s="442"/>
      <c r="B219" s="442"/>
      <c r="C219" s="442"/>
      <c r="D219" s="540"/>
      <c r="E219" s="540"/>
      <c r="F219" s="540"/>
      <c r="G219" s="540"/>
      <c r="H219" s="540"/>
      <c r="I219" s="442"/>
      <c r="J219" s="440"/>
      <c r="K219" s="441"/>
      <c r="L219" s="440"/>
      <c r="M219" s="440"/>
      <c r="N219" s="442"/>
      <c r="O219" s="442"/>
      <c r="P219" s="442"/>
      <c r="Q219" s="442"/>
      <c r="R219" s="442"/>
      <c r="S219" s="442"/>
      <c r="T219" s="442"/>
      <c r="U219" s="442"/>
      <c r="V219" s="442"/>
      <c r="W219" s="442"/>
      <c r="X219" s="442"/>
      <c r="Y219" s="442"/>
      <c r="Z219" s="442"/>
    </row>
    <row r="220" spans="1:26" ht="12.75" customHeight="1">
      <c r="A220" s="442"/>
      <c r="B220" s="442"/>
      <c r="C220" s="442"/>
      <c r="D220" s="540"/>
      <c r="E220" s="540"/>
      <c r="F220" s="540"/>
      <c r="G220" s="540"/>
      <c r="H220" s="540"/>
      <c r="I220" s="442"/>
      <c r="J220" s="440"/>
      <c r="K220" s="441"/>
      <c r="L220" s="440"/>
      <c r="M220" s="440"/>
      <c r="N220" s="442"/>
      <c r="O220" s="442"/>
      <c r="P220" s="442"/>
      <c r="Q220" s="442"/>
      <c r="R220" s="442"/>
      <c r="S220" s="442"/>
      <c r="T220" s="442"/>
      <c r="U220" s="442"/>
      <c r="V220" s="442"/>
      <c r="W220" s="442"/>
      <c r="X220" s="442"/>
      <c r="Y220" s="442"/>
      <c r="Z220" s="442"/>
    </row>
    <row r="221" spans="1:26" ht="12.75" customHeight="1">
      <c r="A221" s="442"/>
      <c r="B221" s="442"/>
      <c r="C221" s="442"/>
      <c r="D221" s="540"/>
      <c r="E221" s="540"/>
      <c r="F221" s="540"/>
      <c r="G221" s="540"/>
      <c r="H221" s="540"/>
      <c r="I221" s="442"/>
      <c r="J221" s="440"/>
      <c r="K221" s="441"/>
      <c r="L221" s="440"/>
      <c r="M221" s="440"/>
      <c r="N221" s="442"/>
      <c r="O221" s="442"/>
      <c r="P221" s="442"/>
      <c r="Q221" s="442"/>
      <c r="R221" s="442"/>
      <c r="S221" s="442"/>
      <c r="T221" s="442"/>
      <c r="U221" s="442"/>
      <c r="V221" s="442"/>
      <c r="W221" s="442"/>
      <c r="X221" s="442"/>
      <c r="Y221" s="442"/>
      <c r="Z221" s="442"/>
    </row>
    <row r="222" spans="1:26" ht="12.75" customHeight="1">
      <c r="A222" s="442"/>
      <c r="B222" s="442"/>
      <c r="C222" s="442"/>
      <c r="D222" s="540"/>
      <c r="E222" s="540"/>
      <c r="F222" s="540"/>
      <c r="G222" s="540"/>
      <c r="H222" s="540"/>
      <c r="I222" s="442"/>
      <c r="J222" s="440"/>
      <c r="K222" s="441"/>
      <c r="L222" s="440"/>
      <c r="M222" s="440"/>
      <c r="N222" s="442"/>
      <c r="O222" s="442"/>
      <c r="P222" s="442"/>
      <c r="Q222" s="442"/>
      <c r="R222" s="442"/>
      <c r="S222" s="442"/>
      <c r="T222" s="442"/>
      <c r="U222" s="442"/>
      <c r="V222" s="442"/>
      <c r="W222" s="442"/>
      <c r="X222" s="442"/>
      <c r="Y222" s="442"/>
      <c r="Z222" s="442"/>
    </row>
    <row r="223" spans="1:26" ht="12.75" customHeight="1">
      <c r="A223" s="442"/>
      <c r="B223" s="442"/>
      <c r="C223" s="442"/>
      <c r="D223" s="540"/>
      <c r="E223" s="540"/>
      <c r="F223" s="540"/>
      <c r="G223" s="540"/>
      <c r="H223" s="540"/>
      <c r="I223" s="442"/>
      <c r="J223" s="440"/>
      <c r="K223" s="441"/>
      <c r="L223" s="440"/>
      <c r="M223" s="440"/>
      <c r="N223" s="442"/>
      <c r="O223" s="442"/>
      <c r="P223" s="442"/>
      <c r="Q223" s="442"/>
      <c r="R223" s="442"/>
      <c r="S223" s="442"/>
      <c r="T223" s="442"/>
      <c r="U223" s="442"/>
      <c r="V223" s="442"/>
      <c r="W223" s="442"/>
      <c r="X223" s="442"/>
      <c r="Y223" s="442"/>
      <c r="Z223" s="442"/>
    </row>
    <row r="224" spans="1:26" ht="12.75" customHeight="1">
      <c r="A224" s="442"/>
      <c r="B224" s="442"/>
      <c r="C224" s="442"/>
      <c r="D224" s="540"/>
      <c r="E224" s="540"/>
      <c r="F224" s="540"/>
      <c r="G224" s="540"/>
      <c r="H224" s="540"/>
      <c r="I224" s="442"/>
      <c r="J224" s="440"/>
      <c r="K224" s="441"/>
      <c r="L224" s="440"/>
      <c r="M224" s="440"/>
      <c r="N224" s="442"/>
      <c r="O224" s="442"/>
      <c r="P224" s="442"/>
      <c r="Q224" s="442"/>
      <c r="R224" s="442"/>
      <c r="S224" s="442"/>
      <c r="T224" s="442"/>
      <c r="U224" s="442"/>
      <c r="V224" s="442"/>
      <c r="W224" s="442"/>
      <c r="X224" s="442"/>
      <c r="Y224" s="442"/>
      <c r="Z224" s="442"/>
    </row>
    <row r="225" spans="1:26" ht="12.75" customHeight="1">
      <c r="A225" s="442"/>
      <c r="B225" s="442"/>
      <c r="C225" s="442"/>
      <c r="D225" s="540"/>
      <c r="E225" s="540"/>
      <c r="F225" s="540"/>
      <c r="G225" s="540"/>
      <c r="H225" s="540"/>
      <c r="I225" s="442"/>
      <c r="J225" s="440"/>
      <c r="K225" s="441"/>
      <c r="L225" s="440"/>
      <c r="M225" s="440"/>
      <c r="N225" s="442"/>
      <c r="O225" s="442"/>
      <c r="P225" s="442"/>
      <c r="Q225" s="442"/>
      <c r="R225" s="442"/>
      <c r="S225" s="442"/>
      <c r="T225" s="442"/>
      <c r="U225" s="442"/>
      <c r="V225" s="442"/>
      <c r="W225" s="442"/>
      <c r="X225" s="442"/>
      <c r="Y225" s="442"/>
      <c r="Z225" s="442"/>
    </row>
    <row r="226" spans="1:26" ht="12.75" customHeight="1">
      <c r="A226" s="442"/>
      <c r="B226" s="442"/>
      <c r="C226" s="442"/>
      <c r="D226" s="540"/>
      <c r="E226" s="540"/>
      <c r="F226" s="540"/>
      <c r="G226" s="540"/>
      <c r="H226" s="540"/>
      <c r="I226" s="442"/>
      <c r="J226" s="440"/>
      <c r="K226" s="441"/>
      <c r="L226" s="440"/>
      <c r="M226" s="440"/>
      <c r="N226" s="442"/>
      <c r="O226" s="442"/>
      <c r="P226" s="442"/>
      <c r="Q226" s="442"/>
      <c r="R226" s="442"/>
      <c r="S226" s="442"/>
      <c r="T226" s="442"/>
      <c r="U226" s="442"/>
      <c r="V226" s="442"/>
      <c r="W226" s="442"/>
      <c r="X226" s="442"/>
      <c r="Y226" s="442"/>
      <c r="Z226" s="442"/>
    </row>
    <row r="227" spans="1:26" ht="12.75" customHeight="1">
      <c r="A227" s="442"/>
      <c r="B227" s="442"/>
      <c r="C227" s="442"/>
      <c r="D227" s="540"/>
      <c r="E227" s="540"/>
      <c r="F227" s="540"/>
      <c r="G227" s="540"/>
      <c r="H227" s="540"/>
      <c r="I227" s="442"/>
      <c r="J227" s="440"/>
      <c r="K227" s="441"/>
      <c r="L227" s="440"/>
      <c r="M227" s="440"/>
      <c r="N227" s="442"/>
      <c r="O227" s="442"/>
      <c r="P227" s="442"/>
      <c r="Q227" s="442"/>
      <c r="R227" s="442"/>
      <c r="S227" s="442"/>
      <c r="T227" s="442"/>
      <c r="U227" s="442"/>
      <c r="V227" s="442"/>
      <c r="W227" s="442"/>
      <c r="X227" s="442"/>
      <c r="Y227" s="442"/>
      <c r="Z227" s="442"/>
    </row>
    <row r="228" spans="1:26" ht="12.75" customHeight="1">
      <c r="A228" s="442"/>
      <c r="B228" s="442"/>
      <c r="C228" s="442"/>
      <c r="D228" s="540"/>
      <c r="E228" s="540"/>
      <c r="F228" s="540"/>
      <c r="G228" s="540"/>
      <c r="H228" s="540"/>
      <c r="I228" s="442"/>
      <c r="J228" s="440"/>
      <c r="K228" s="441"/>
      <c r="L228" s="440"/>
      <c r="M228" s="440"/>
      <c r="N228" s="442"/>
      <c r="O228" s="442"/>
      <c r="P228" s="442"/>
      <c r="Q228" s="442"/>
      <c r="R228" s="442"/>
      <c r="S228" s="442"/>
      <c r="T228" s="442"/>
      <c r="U228" s="442"/>
      <c r="V228" s="442"/>
      <c r="W228" s="442"/>
      <c r="X228" s="442"/>
      <c r="Y228" s="442"/>
      <c r="Z228" s="442"/>
    </row>
    <row r="229" spans="1:26" ht="12.75" customHeight="1">
      <c r="A229" s="442"/>
      <c r="B229" s="442"/>
      <c r="C229" s="442"/>
      <c r="D229" s="540"/>
      <c r="E229" s="540"/>
      <c r="F229" s="540"/>
      <c r="G229" s="540"/>
      <c r="H229" s="540"/>
      <c r="I229" s="442"/>
      <c r="J229" s="440"/>
      <c r="K229" s="441"/>
      <c r="L229" s="440"/>
      <c r="M229" s="440"/>
      <c r="N229" s="442"/>
      <c r="O229" s="442"/>
      <c r="P229" s="442"/>
      <c r="Q229" s="442"/>
      <c r="R229" s="442"/>
      <c r="S229" s="442"/>
      <c r="T229" s="442"/>
      <c r="U229" s="442"/>
      <c r="V229" s="442"/>
      <c r="W229" s="442"/>
      <c r="X229" s="442"/>
      <c r="Y229" s="442"/>
      <c r="Z229" s="442"/>
    </row>
    <row r="230" spans="1:26" ht="12.75" customHeight="1">
      <c r="A230" s="442"/>
      <c r="B230" s="442"/>
      <c r="C230" s="442"/>
      <c r="D230" s="540"/>
      <c r="E230" s="540"/>
      <c r="F230" s="540"/>
      <c r="G230" s="540"/>
      <c r="H230" s="540"/>
      <c r="I230" s="442"/>
      <c r="J230" s="440"/>
      <c r="K230" s="441"/>
      <c r="L230" s="440"/>
      <c r="M230" s="440"/>
      <c r="N230" s="442"/>
      <c r="O230" s="442"/>
      <c r="P230" s="442"/>
      <c r="Q230" s="442"/>
      <c r="R230" s="442"/>
      <c r="S230" s="442"/>
      <c r="T230" s="442"/>
      <c r="U230" s="442"/>
      <c r="V230" s="442"/>
      <c r="W230" s="442"/>
      <c r="X230" s="442"/>
      <c r="Y230" s="442"/>
      <c r="Z230" s="442"/>
    </row>
    <row r="231" spans="1:26" ht="12.75" customHeight="1">
      <c r="A231" s="442"/>
      <c r="B231" s="442"/>
      <c r="C231" s="442"/>
      <c r="D231" s="540"/>
      <c r="E231" s="540"/>
      <c r="F231" s="540"/>
      <c r="G231" s="540"/>
      <c r="H231" s="540"/>
      <c r="I231" s="442"/>
      <c r="J231" s="440"/>
      <c r="K231" s="441"/>
      <c r="L231" s="440"/>
      <c r="M231" s="440"/>
      <c r="N231" s="442"/>
      <c r="O231" s="442"/>
      <c r="P231" s="442"/>
      <c r="Q231" s="442"/>
      <c r="R231" s="442"/>
      <c r="S231" s="442"/>
      <c r="T231" s="442"/>
      <c r="U231" s="442"/>
      <c r="V231" s="442"/>
      <c r="W231" s="442"/>
      <c r="X231" s="442"/>
      <c r="Y231" s="442"/>
      <c r="Z231" s="442"/>
    </row>
    <row r="232" spans="1:26" ht="12.75" customHeight="1">
      <c r="A232" s="442"/>
      <c r="B232" s="442"/>
      <c r="C232" s="442"/>
      <c r="D232" s="540"/>
      <c r="E232" s="540"/>
      <c r="F232" s="540"/>
      <c r="G232" s="540"/>
      <c r="H232" s="540"/>
      <c r="I232" s="442"/>
      <c r="J232" s="440"/>
      <c r="K232" s="441"/>
      <c r="L232" s="440"/>
      <c r="M232" s="440"/>
      <c r="N232" s="442"/>
      <c r="O232" s="442"/>
      <c r="P232" s="442"/>
      <c r="Q232" s="442"/>
      <c r="R232" s="442"/>
      <c r="S232" s="442"/>
      <c r="T232" s="442"/>
      <c r="U232" s="442"/>
      <c r="V232" s="442"/>
      <c r="W232" s="442"/>
      <c r="X232" s="442"/>
      <c r="Y232" s="442"/>
      <c r="Z232" s="442"/>
    </row>
    <row r="233" spans="1:26" ht="12.75" customHeight="1">
      <c r="A233" s="442"/>
      <c r="B233" s="442"/>
      <c r="C233" s="442"/>
      <c r="D233" s="540"/>
      <c r="E233" s="540"/>
      <c r="F233" s="540"/>
      <c r="G233" s="540"/>
      <c r="H233" s="540"/>
      <c r="I233" s="442"/>
      <c r="J233" s="440"/>
      <c r="K233" s="441"/>
      <c r="L233" s="440"/>
      <c r="M233" s="440"/>
      <c r="N233" s="442"/>
      <c r="O233" s="442"/>
      <c r="P233" s="442"/>
      <c r="Q233" s="442"/>
      <c r="R233" s="442"/>
      <c r="S233" s="442"/>
      <c r="T233" s="442"/>
      <c r="U233" s="442"/>
      <c r="V233" s="442"/>
      <c r="W233" s="442"/>
      <c r="X233" s="442"/>
      <c r="Y233" s="442"/>
      <c r="Z233" s="442"/>
    </row>
    <row r="234" spans="1:26" ht="12.75" customHeight="1">
      <c r="A234" s="442"/>
      <c r="B234" s="442"/>
      <c r="C234" s="442"/>
      <c r="D234" s="540"/>
      <c r="E234" s="540"/>
      <c r="F234" s="540"/>
      <c r="G234" s="540"/>
      <c r="H234" s="540"/>
      <c r="I234" s="442"/>
      <c r="J234" s="440"/>
      <c r="K234" s="441"/>
      <c r="L234" s="440"/>
      <c r="M234" s="440"/>
      <c r="N234" s="442"/>
      <c r="O234" s="442"/>
      <c r="P234" s="442"/>
      <c r="Q234" s="442"/>
      <c r="R234" s="442"/>
      <c r="S234" s="442"/>
      <c r="T234" s="442"/>
      <c r="U234" s="442"/>
      <c r="V234" s="442"/>
      <c r="W234" s="442"/>
      <c r="X234" s="442"/>
      <c r="Y234" s="442"/>
      <c r="Z234" s="442"/>
    </row>
    <row r="235" spans="1:26" ht="12.75" customHeight="1">
      <c r="A235" s="442"/>
      <c r="B235" s="442"/>
      <c r="C235" s="442"/>
      <c r="D235" s="540"/>
      <c r="E235" s="540"/>
      <c r="F235" s="540"/>
      <c r="G235" s="540"/>
      <c r="H235" s="540"/>
      <c r="I235" s="442"/>
      <c r="J235" s="440"/>
      <c r="K235" s="441"/>
      <c r="L235" s="440"/>
      <c r="M235" s="440"/>
      <c r="N235" s="442"/>
      <c r="O235" s="442"/>
      <c r="P235" s="442"/>
      <c r="Q235" s="442"/>
      <c r="R235" s="442"/>
      <c r="S235" s="442"/>
      <c r="T235" s="442"/>
      <c r="U235" s="442"/>
      <c r="V235" s="442"/>
      <c r="W235" s="442"/>
      <c r="X235" s="442"/>
      <c r="Y235" s="442"/>
      <c r="Z235" s="442"/>
    </row>
    <row r="236" spans="1:26" ht="12.75" customHeight="1">
      <c r="A236" s="442"/>
      <c r="B236" s="442"/>
      <c r="C236" s="442"/>
      <c r="D236" s="540"/>
      <c r="E236" s="540"/>
      <c r="F236" s="540"/>
      <c r="G236" s="540"/>
      <c r="H236" s="540"/>
      <c r="I236" s="442"/>
      <c r="J236" s="440"/>
      <c r="K236" s="441"/>
      <c r="L236" s="440"/>
      <c r="M236" s="440"/>
      <c r="N236" s="442"/>
      <c r="O236" s="442"/>
      <c r="P236" s="442"/>
      <c r="Q236" s="442"/>
      <c r="R236" s="442"/>
      <c r="S236" s="442"/>
      <c r="T236" s="442"/>
      <c r="U236" s="442"/>
      <c r="V236" s="442"/>
      <c r="W236" s="442"/>
      <c r="X236" s="442"/>
      <c r="Y236" s="442"/>
      <c r="Z236" s="442"/>
    </row>
    <row r="237" spans="1:26" ht="12.75" customHeight="1">
      <c r="A237" s="442"/>
      <c r="B237" s="442"/>
      <c r="C237" s="442"/>
      <c r="D237" s="540"/>
      <c r="E237" s="540"/>
      <c r="F237" s="540"/>
      <c r="G237" s="540"/>
      <c r="H237" s="540"/>
      <c r="I237" s="442"/>
      <c r="J237" s="440"/>
      <c r="K237" s="441"/>
      <c r="L237" s="440"/>
      <c r="M237" s="440"/>
      <c r="N237" s="442"/>
      <c r="O237" s="442"/>
      <c r="P237" s="442"/>
      <c r="Q237" s="442"/>
      <c r="R237" s="442"/>
      <c r="S237" s="442"/>
      <c r="T237" s="442"/>
      <c r="U237" s="442"/>
      <c r="V237" s="442"/>
      <c r="W237" s="442"/>
      <c r="X237" s="442"/>
      <c r="Y237" s="442"/>
      <c r="Z237" s="442"/>
    </row>
    <row r="238" spans="1:26" ht="12.75" customHeight="1">
      <c r="A238" s="442"/>
      <c r="B238" s="442"/>
      <c r="C238" s="442"/>
      <c r="D238" s="540"/>
      <c r="E238" s="540"/>
      <c r="F238" s="540"/>
      <c r="G238" s="540"/>
      <c r="H238" s="540"/>
      <c r="I238" s="442"/>
      <c r="J238" s="440"/>
      <c r="K238" s="441"/>
      <c r="L238" s="440"/>
      <c r="M238" s="440"/>
      <c r="N238" s="442"/>
      <c r="O238" s="442"/>
      <c r="P238" s="442"/>
      <c r="Q238" s="442"/>
      <c r="R238" s="442"/>
      <c r="S238" s="442"/>
      <c r="T238" s="442"/>
      <c r="U238" s="442"/>
      <c r="V238" s="442"/>
      <c r="W238" s="442"/>
      <c r="X238" s="442"/>
      <c r="Y238" s="442"/>
      <c r="Z238" s="442"/>
    </row>
    <row r="239" spans="1:26" ht="12.75" customHeight="1">
      <c r="A239" s="442"/>
      <c r="B239" s="442"/>
      <c r="C239" s="442"/>
      <c r="D239" s="540"/>
      <c r="E239" s="540"/>
      <c r="F239" s="540"/>
      <c r="G239" s="540"/>
      <c r="H239" s="540"/>
      <c r="I239" s="442"/>
      <c r="J239" s="440"/>
      <c r="K239" s="441"/>
      <c r="L239" s="440"/>
      <c r="M239" s="440"/>
      <c r="N239" s="442"/>
      <c r="O239" s="442"/>
      <c r="P239" s="442"/>
      <c r="Q239" s="442"/>
      <c r="R239" s="442"/>
      <c r="S239" s="442"/>
      <c r="T239" s="442"/>
      <c r="U239" s="442"/>
      <c r="V239" s="442"/>
      <c r="W239" s="442"/>
      <c r="X239" s="442"/>
      <c r="Y239" s="442"/>
      <c r="Z239" s="442"/>
    </row>
    <row r="240" spans="1:26" ht="12.75" customHeight="1">
      <c r="A240" s="442"/>
      <c r="B240" s="442"/>
      <c r="C240" s="442"/>
      <c r="D240" s="540"/>
      <c r="E240" s="540"/>
      <c r="F240" s="540"/>
      <c r="G240" s="540"/>
      <c r="H240" s="540"/>
      <c r="I240" s="442"/>
      <c r="J240" s="440"/>
      <c r="K240" s="441"/>
      <c r="L240" s="440"/>
      <c r="M240" s="440"/>
      <c r="N240" s="442"/>
      <c r="O240" s="442"/>
      <c r="P240" s="442"/>
      <c r="Q240" s="442"/>
      <c r="R240" s="442"/>
      <c r="S240" s="442"/>
      <c r="T240" s="442"/>
      <c r="U240" s="442"/>
      <c r="V240" s="442"/>
      <c r="W240" s="442"/>
      <c r="X240" s="442"/>
      <c r="Y240" s="442"/>
      <c r="Z240" s="442"/>
    </row>
    <row r="241" spans="1:26" ht="12.75" customHeight="1">
      <c r="A241" s="442"/>
      <c r="B241" s="442"/>
      <c r="C241" s="442"/>
      <c r="D241" s="540"/>
      <c r="E241" s="540"/>
      <c r="F241" s="540"/>
      <c r="G241" s="540"/>
      <c r="H241" s="540"/>
      <c r="I241" s="442"/>
      <c r="J241" s="440"/>
      <c r="K241" s="441"/>
      <c r="L241" s="440"/>
      <c r="M241" s="440"/>
      <c r="N241" s="442"/>
      <c r="O241" s="442"/>
      <c r="P241" s="442"/>
      <c r="Q241" s="442"/>
      <c r="R241" s="442"/>
      <c r="S241" s="442"/>
      <c r="T241" s="442"/>
      <c r="U241" s="442"/>
      <c r="V241" s="442"/>
      <c r="W241" s="442"/>
      <c r="X241" s="442"/>
      <c r="Y241" s="442"/>
      <c r="Z241" s="442"/>
    </row>
    <row r="242" spans="1:26" ht="12.75" customHeight="1">
      <c r="A242" s="442"/>
      <c r="B242" s="442"/>
      <c r="C242" s="442"/>
      <c r="D242" s="540"/>
      <c r="E242" s="540"/>
      <c r="F242" s="540"/>
      <c r="G242" s="540"/>
      <c r="H242" s="540"/>
      <c r="I242" s="442"/>
      <c r="J242" s="440"/>
      <c r="K242" s="441"/>
      <c r="L242" s="440"/>
      <c r="M242" s="440"/>
      <c r="N242" s="442"/>
      <c r="O242" s="442"/>
      <c r="P242" s="442"/>
      <c r="Q242" s="442"/>
      <c r="R242" s="442"/>
      <c r="S242" s="442"/>
      <c r="T242" s="442"/>
      <c r="U242" s="442"/>
      <c r="V242" s="442"/>
      <c r="W242" s="442"/>
      <c r="X242" s="442"/>
      <c r="Y242" s="442"/>
      <c r="Z242" s="442"/>
    </row>
    <row r="243" spans="1:26" ht="12.75" customHeight="1">
      <c r="A243" s="442"/>
      <c r="B243" s="442"/>
      <c r="C243" s="442"/>
      <c r="D243" s="540"/>
      <c r="E243" s="540"/>
      <c r="F243" s="540"/>
      <c r="G243" s="540"/>
      <c r="H243" s="540"/>
      <c r="I243" s="442"/>
      <c r="J243" s="440"/>
      <c r="K243" s="441"/>
      <c r="L243" s="440"/>
      <c r="M243" s="440"/>
      <c r="N243" s="442"/>
      <c r="O243" s="442"/>
      <c r="P243" s="442"/>
      <c r="Q243" s="442"/>
      <c r="R243" s="442"/>
      <c r="S243" s="442"/>
      <c r="T243" s="442"/>
      <c r="U243" s="442"/>
      <c r="V243" s="442"/>
      <c r="W243" s="442"/>
      <c r="X243" s="442"/>
      <c r="Y243" s="442"/>
      <c r="Z243" s="442"/>
    </row>
    <row r="244" spans="1:26" ht="12.75" customHeight="1">
      <c r="A244" s="442"/>
      <c r="B244" s="442"/>
      <c r="C244" s="442"/>
      <c r="D244" s="540"/>
      <c r="E244" s="540"/>
      <c r="F244" s="540"/>
      <c r="G244" s="540"/>
      <c r="H244" s="540"/>
      <c r="I244" s="442"/>
      <c r="J244" s="440"/>
      <c r="K244" s="441"/>
      <c r="L244" s="440"/>
      <c r="M244" s="440"/>
      <c r="N244" s="442"/>
      <c r="O244" s="442"/>
      <c r="P244" s="442"/>
      <c r="Q244" s="442"/>
      <c r="R244" s="442"/>
      <c r="S244" s="442"/>
      <c r="T244" s="442"/>
      <c r="U244" s="442"/>
      <c r="V244" s="442"/>
      <c r="W244" s="442"/>
      <c r="X244" s="442"/>
      <c r="Y244" s="442"/>
      <c r="Z244" s="442"/>
    </row>
    <row r="245" spans="1:26" ht="12.75" customHeight="1">
      <c r="A245" s="442"/>
      <c r="B245" s="442"/>
      <c r="C245" s="442"/>
      <c r="D245" s="540"/>
      <c r="E245" s="540"/>
      <c r="F245" s="540"/>
      <c r="G245" s="540"/>
      <c r="H245" s="540"/>
      <c r="I245" s="442"/>
      <c r="J245" s="440"/>
      <c r="K245" s="441"/>
      <c r="L245" s="440"/>
      <c r="M245" s="440"/>
      <c r="N245" s="442"/>
      <c r="O245" s="442"/>
      <c r="P245" s="442"/>
      <c r="Q245" s="442"/>
      <c r="R245" s="442"/>
      <c r="S245" s="442"/>
      <c r="T245" s="442"/>
      <c r="U245" s="442"/>
      <c r="V245" s="442"/>
      <c r="W245" s="442"/>
      <c r="X245" s="442"/>
      <c r="Y245" s="442"/>
      <c r="Z245" s="442"/>
    </row>
    <row r="246" spans="1:26" ht="12.75" customHeight="1">
      <c r="A246" s="442"/>
      <c r="B246" s="442"/>
      <c r="C246" s="442"/>
      <c r="D246" s="540"/>
      <c r="E246" s="540"/>
      <c r="F246" s="540"/>
      <c r="G246" s="540"/>
      <c r="H246" s="540"/>
      <c r="I246" s="442"/>
      <c r="J246" s="440"/>
      <c r="K246" s="441"/>
      <c r="L246" s="440"/>
      <c r="M246" s="440"/>
      <c r="N246" s="442"/>
      <c r="O246" s="442"/>
      <c r="P246" s="442"/>
      <c r="Q246" s="442"/>
      <c r="R246" s="442"/>
      <c r="S246" s="442"/>
      <c r="T246" s="442"/>
      <c r="U246" s="442"/>
      <c r="V246" s="442"/>
      <c r="W246" s="442"/>
      <c r="X246" s="442"/>
      <c r="Y246" s="442"/>
      <c r="Z246" s="442"/>
    </row>
    <row r="247" spans="1:26" ht="12.75" customHeight="1">
      <c r="A247" s="442"/>
      <c r="B247" s="442"/>
      <c r="C247" s="442"/>
      <c r="D247" s="540"/>
      <c r="E247" s="540"/>
      <c r="F247" s="540"/>
      <c r="G247" s="540"/>
      <c r="H247" s="540"/>
      <c r="I247" s="442"/>
      <c r="J247" s="440"/>
      <c r="K247" s="441"/>
      <c r="L247" s="440"/>
      <c r="M247" s="440"/>
      <c r="N247" s="442"/>
      <c r="O247" s="442"/>
      <c r="P247" s="442"/>
      <c r="Q247" s="442"/>
      <c r="R247" s="442"/>
      <c r="S247" s="442"/>
      <c r="T247" s="442"/>
      <c r="U247" s="442"/>
      <c r="V247" s="442"/>
      <c r="W247" s="442"/>
      <c r="X247" s="442"/>
      <c r="Y247" s="442"/>
      <c r="Z247" s="442"/>
    </row>
    <row r="248" spans="1:26" ht="12.75" customHeight="1">
      <c r="A248" s="442"/>
      <c r="B248" s="442"/>
      <c r="C248" s="442"/>
      <c r="D248" s="540"/>
      <c r="E248" s="540"/>
      <c r="F248" s="540"/>
      <c r="G248" s="540"/>
      <c r="H248" s="540"/>
      <c r="I248" s="442"/>
      <c r="J248" s="440"/>
      <c r="K248" s="441"/>
      <c r="L248" s="440"/>
      <c r="M248" s="440"/>
      <c r="N248" s="442"/>
      <c r="O248" s="442"/>
      <c r="P248" s="442"/>
      <c r="Q248" s="442"/>
      <c r="R248" s="442"/>
      <c r="S248" s="442"/>
      <c r="T248" s="442"/>
      <c r="U248" s="442"/>
      <c r="V248" s="442"/>
      <c r="W248" s="442"/>
      <c r="X248" s="442"/>
      <c r="Y248" s="442"/>
      <c r="Z248" s="442"/>
    </row>
    <row r="249" spans="1:26" ht="12.75" customHeight="1">
      <c r="A249" s="442"/>
      <c r="B249" s="442"/>
      <c r="C249" s="442"/>
      <c r="D249" s="540"/>
      <c r="E249" s="540"/>
      <c r="F249" s="540"/>
      <c r="G249" s="540"/>
      <c r="H249" s="540"/>
      <c r="I249" s="442"/>
      <c r="J249" s="440"/>
      <c r="K249" s="441"/>
      <c r="L249" s="440"/>
      <c r="M249" s="440"/>
      <c r="N249" s="442"/>
      <c r="O249" s="442"/>
      <c r="P249" s="442"/>
      <c r="Q249" s="442"/>
      <c r="R249" s="442"/>
      <c r="S249" s="442"/>
      <c r="T249" s="442"/>
      <c r="U249" s="442"/>
      <c r="V249" s="442"/>
      <c r="W249" s="442"/>
      <c r="X249" s="442"/>
      <c r="Y249" s="442"/>
      <c r="Z249" s="442"/>
    </row>
    <row r="250" spans="1:26" ht="12.75" customHeight="1">
      <c r="A250" s="442"/>
      <c r="B250" s="442"/>
      <c r="C250" s="442"/>
      <c r="D250" s="540"/>
      <c r="E250" s="540"/>
      <c r="F250" s="540"/>
      <c r="G250" s="540"/>
      <c r="H250" s="540"/>
      <c r="I250" s="442"/>
      <c r="J250" s="440"/>
      <c r="K250" s="441"/>
      <c r="L250" s="440"/>
      <c r="M250" s="440"/>
      <c r="N250" s="442"/>
      <c r="O250" s="442"/>
      <c r="P250" s="442"/>
      <c r="Q250" s="442"/>
      <c r="R250" s="442"/>
      <c r="S250" s="442"/>
      <c r="T250" s="442"/>
      <c r="U250" s="442"/>
      <c r="V250" s="442"/>
      <c r="W250" s="442"/>
      <c r="X250" s="442"/>
      <c r="Y250" s="442"/>
      <c r="Z250" s="442"/>
    </row>
    <row r="251" spans="1:26" ht="12.75" customHeight="1">
      <c r="A251" s="442"/>
      <c r="B251" s="442"/>
      <c r="C251" s="442"/>
      <c r="D251" s="540"/>
      <c r="E251" s="540"/>
      <c r="F251" s="540"/>
      <c r="G251" s="540"/>
      <c r="H251" s="540"/>
      <c r="I251" s="442"/>
      <c r="J251" s="440"/>
      <c r="K251" s="441"/>
      <c r="L251" s="440"/>
      <c r="M251" s="440"/>
      <c r="N251" s="442"/>
      <c r="O251" s="442"/>
      <c r="P251" s="442"/>
      <c r="Q251" s="442"/>
      <c r="R251" s="442"/>
      <c r="S251" s="442"/>
      <c r="T251" s="442"/>
      <c r="U251" s="442"/>
      <c r="V251" s="442"/>
      <c r="W251" s="442"/>
      <c r="X251" s="442"/>
      <c r="Y251" s="442"/>
      <c r="Z251" s="442"/>
    </row>
    <row r="252" spans="1:26" ht="12.75" customHeight="1">
      <c r="A252" s="442"/>
      <c r="B252" s="442"/>
      <c r="C252" s="442"/>
      <c r="D252" s="540"/>
      <c r="E252" s="540"/>
      <c r="F252" s="540"/>
      <c r="G252" s="540"/>
      <c r="H252" s="540"/>
      <c r="I252" s="442"/>
      <c r="J252" s="440"/>
      <c r="K252" s="441"/>
      <c r="L252" s="440"/>
      <c r="M252" s="440"/>
      <c r="N252" s="442"/>
      <c r="O252" s="442"/>
      <c r="P252" s="442"/>
      <c r="Q252" s="442"/>
      <c r="R252" s="442"/>
      <c r="S252" s="442"/>
      <c r="T252" s="442"/>
      <c r="U252" s="442"/>
      <c r="V252" s="442"/>
      <c r="W252" s="442"/>
      <c r="X252" s="442"/>
      <c r="Y252" s="442"/>
      <c r="Z252" s="442"/>
    </row>
    <row r="253" spans="1:26" ht="12.75" customHeight="1">
      <c r="A253" s="442"/>
      <c r="B253" s="442"/>
      <c r="C253" s="442"/>
      <c r="D253" s="540"/>
      <c r="E253" s="540"/>
      <c r="F253" s="540"/>
      <c r="G253" s="540"/>
      <c r="H253" s="540"/>
      <c r="I253" s="442"/>
      <c r="J253" s="440"/>
      <c r="K253" s="441"/>
      <c r="L253" s="440"/>
      <c r="M253" s="440"/>
      <c r="N253" s="442"/>
      <c r="O253" s="442"/>
      <c r="P253" s="442"/>
      <c r="Q253" s="442"/>
      <c r="R253" s="442"/>
      <c r="S253" s="442"/>
      <c r="T253" s="442"/>
      <c r="U253" s="442"/>
      <c r="V253" s="442"/>
      <c r="W253" s="442"/>
      <c r="X253" s="442"/>
      <c r="Y253" s="442"/>
      <c r="Z253" s="442"/>
    </row>
    <row r="254" spans="1:26" ht="12.75" customHeight="1">
      <c r="A254" s="442"/>
      <c r="B254" s="442"/>
      <c r="C254" s="442"/>
      <c r="D254" s="540"/>
      <c r="E254" s="540"/>
      <c r="F254" s="540"/>
      <c r="G254" s="540"/>
      <c r="H254" s="540"/>
      <c r="I254" s="442"/>
      <c r="J254" s="440"/>
      <c r="K254" s="441"/>
      <c r="L254" s="440"/>
      <c r="M254" s="440"/>
      <c r="N254" s="442"/>
      <c r="O254" s="442"/>
      <c r="P254" s="442"/>
      <c r="Q254" s="442"/>
      <c r="R254" s="442"/>
      <c r="S254" s="442"/>
      <c r="T254" s="442"/>
      <c r="U254" s="442"/>
      <c r="V254" s="442"/>
      <c r="W254" s="442"/>
      <c r="X254" s="442"/>
      <c r="Y254" s="442"/>
      <c r="Z254" s="442"/>
    </row>
    <row r="255" spans="1:26" ht="12.75" customHeight="1">
      <c r="A255" s="442"/>
      <c r="B255" s="442"/>
      <c r="C255" s="442"/>
      <c r="D255" s="540"/>
      <c r="E255" s="540"/>
      <c r="F255" s="540"/>
      <c r="G255" s="540"/>
      <c r="H255" s="540"/>
      <c r="I255" s="442"/>
      <c r="J255" s="440"/>
      <c r="K255" s="441"/>
      <c r="L255" s="440"/>
      <c r="M255" s="440"/>
      <c r="N255" s="442"/>
      <c r="O255" s="442"/>
      <c r="P255" s="442"/>
      <c r="Q255" s="442"/>
      <c r="R255" s="442"/>
      <c r="S255" s="442"/>
      <c r="T255" s="442"/>
      <c r="U255" s="442"/>
      <c r="V255" s="442"/>
      <c r="W255" s="442"/>
      <c r="X255" s="442"/>
      <c r="Y255" s="442"/>
      <c r="Z255" s="442"/>
    </row>
    <row r="256" spans="1:26" ht="12.75" customHeight="1">
      <c r="A256" s="442"/>
      <c r="B256" s="442"/>
      <c r="C256" s="442"/>
      <c r="D256" s="540"/>
      <c r="E256" s="540"/>
      <c r="F256" s="540"/>
      <c r="G256" s="540"/>
      <c r="H256" s="540"/>
      <c r="I256" s="442"/>
      <c r="J256" s="440"/>
      <c r="K256" s="441"/>
      <c r="L256" s="440"/>
      <c r="M256" s="440"/>
      <c r="N256" s="442"/>
      <c r="O256" s="442"/>
      <c r="P256" s="442"/>
      <c r="Q256" s="442"/>
      <c r="R256" s="442"/>
      <c r="S256" s="442"/>
      <c r="T256" s="442"/>
      <c r="U256" s="442"/>
      <c r="V256" s="442"/>
      <c r="W256" s="442"/>
      <c r="X256" s="442"/>
      <c r="Y256" s="442"/>
      <c r="Z256" s="442"/>
    </row>
    <row r="257" spans="1:26" ht="12.75" customHeight="1">
      <c r="A257" s="442"/>
      <c r="B257" s="442"/>
      <c r="C257" s="442"/>
      <c r="D257" s="540"/>
      <c r="E257" s="540"/>
      <c r="F257" s="540"/>
      <c r="G257" s="540"/>
      <c r="H257" s="540"/>
      <c r="I257" s="442"/>
      <c r="J257" s="440"/>
      <c r="K257" s="441"/>
      <c r="L257" s="440"/>
      <c r="M257" s="440"/>
      <c r="N257" s="442"/>
      <c r="O257" s="442"/>
      <c r="P257" s="442"/>
      <c r="Q257" s="442"/>
      <c r="R257" s="442"/>
      <c r="S257" s="442"/>
      <c r="T257" s="442"/>
      <c r="U257" s="442"/>
      <c r="V257" s="442"/>
      <c r="W257" s="442"/>
      <c r="X257" s="442"/>
      <c r="Y257" s="442"/>
      <c r="Z257" s="442"/>
    </row>
    <row r="258" spans="1:26" ht="12.75" customHeight="1">
      <c r="A258" s="442"/>
      <c r="B258" s="442"/>
      <c r="C258" s="442"/>
      <c r="D258" s="540"/>
      <c r="E258" s="540"/>
      <c r="F258" s="540"/>
      <c r="G258" s="540"/>
      <c r="H258" s="540"/>
      <c r="I258" s="442"/>
      <c r="J258" s="440"/>
      <c r="K258" s="441"/>
      <c r="L258" s="440"/>
      <c r="M258" s="440"/>
      <c r="N258" s="442"/>
      <c r="O258" s="442"/>
      <c r="P258" s="442"/>
      <c r="Q258" s="442"/>
      <c r="R258" s="442"/>
      <c r="S258" s="442"/>
      <c r="T258" s="442"/>
      <c r="U258" s="442"/>
      <c r="V258" s="442"/>
      <c r="W258" s="442"/>
      <c r="X258" s="442"/>
      <c r="Y258" s="442"/>
      <c r="Z258" s="442"/>
    </row>
    <row r="259" spans="1:26" ht="12.75" customHeight="1">
      <c r="A259" s="442"/>
      <c r="B259" s="442"/>
      <c r="C259" s="442"/>
      <c r="D259" s="540"/>
      <c r="E259" s="540"/>
      <c r="F259" s="540"/>
      <c r="G259" s="540"/>
      <c r="H259" s="540"/>
      <c r="I259" s="442"/>
      <c r="J259" s="440"/>
      <c r="K259" s="441"/>
      <c r="L259" s="440"/>
      <c r="M259" s="440"/>
      <c r="N259" s="442"/>
      <c r="O259" s="442"/>
      <c r="P259" s="442"/>
      <c r="Q259" s="442"/>
      <c r="R259" s="442"/>
      <c r="S259" s="442"/>
      <c r="T259" s="442"/>
      <c r="U259" s="442"/>
      <c r="V259" s="442"/>
      <c r="W259" s="442"/>
      <c r="X259" s="442"/>
      <c r="Y259" s="442"/>
      <c r="Z259" s="442"/>
    </row>
    <row r="260" spans="1:26" ht="12.75" customHeight="1">
      <c r="A260" s="442"/>
      <c r="B260" s="442"/>
      <c r="C260" s="442"/>
      <c r="D260" s="540"/>
      <c r="E260" s="540"/>
      <c r="F260" s="540"/>
      <c r="G260" s="540"/>
      <c r="H260" s="540"/>
      <c r="I260" s="442"/>
      <c r="J260" s="440"/>
      <c r="K260" s="441"/>
      <c r="L260" s="440"/>
      <c r="M260" s="440"/>
      <c r="N260" s="442"/>
      <c r="O260" s="442"/>
      <c r="P260" s="442"/>
      <c r="Q260" s="442"/>
      <c r="R260" s="442"/>
      <c r="S260" s="442"/>
      <c r="T260" s="442"/>
      <c r="U260" s="442"/>
      <c r="V260" s="442"/>
      <c r="W260" s="442"/>
      <c r="X260" s="442"/>
      <c r="Y260" s="442"/>
      <c r="Z260" s="442"/>
    </row>
    <row r="261" spans="1:26" ht="12.75" customHeight="1">
      <c r="A261" s="442"/>
      <c r="B261" s="442"/>
      <c r="C261" s="442"/>
      <c r="D261" s="540"/>
      <c r="E261" s="540"/>
      <c r="F261" s="540"/>
      <c r="G261" s="540"/>
      <c r="H261" s="540"/>
      <c r="I261" s="442"/>
      <c r="J261" s="440"/>
      <c r="K261" s="441"/>
      <c r="L261" s="440"/>
      <c r="M261" s="440"/>
      <c r="N261" s="442"/>
      <c r="O261" s="442"/>
      <c r="P261" s="442"/>
      <c r="Q261" s="442"/>
      <c r="R261" s="442"/>
      <c r="S261" s="442"/>
      <c r="T261" s="442"/>
      <c r="U261" s="442"/>
      <c r="V261" s="442"/>
      <c r="W261" s="442"/>
      <c r="X261" s="442"/>
      <c r="Y261" s="442"/>
      <c r="Z261" s="442"/>
    </row>
    <row r="262" spans="1:26" ht="12.75" customHeight="1">
      <c r="A262" s="442"/>
      <c r="B262" s="442"/>
      <c r="C262" s="442"/>
      <c r="D262" s="540"/>
      <c r="E262" s="540"/>
      <c r="F262" s="540"/>
      <c r="G262" s="540"/>
      <c r="H262" s="540"/>
      <c r="I262" s="442"/>
      <c r="J262" s="440"/>
      <c r="K262" s="441"/>
      <c r="L262" s="440"/>
      <c r="M262" s="440"/>
      <c r="N262" s="442"/>
      <c r="O262" s="442"/>
      <c r="P262" s="442"/>
      <c r="Q262" s="442"/>
      <c r="R262" s="442"/>
      <c r="S262" s="442"/>
      <c r="T262" s="442"/>
      <c r="U262" s="442"/>
      <c r="V262" s="442"/>
      <c r="W262" s="442"/>
      <c r="X262" s="442"/>
      <c r="Y262" s="442"/>
      <c r="Z262" s="442"/>
    </row>
    <row r="263" spans="1:26" ht="12.75" customHeight="1">
      <c r="A263" s="442"/>
      <c r="B263" s="442"/>
      <c r="C263" s="442"/>
      <c r="D263" s="540"/>
      <c r="E263" s="540"/>
      <c r="F263" s="540"/>
      <c r="G263" s="540"/>
      <c r="H263" s="540"/>
      <c r="I263" s="442"/>
      <c r="J263" s="440"/>
      <c r="K263" s="441"/>
      <c r="L263" s="440"/>
      <c r="M263" s="440"/>
      <c r="N263" s="442"/>
      <c r="O263" s="442"/>
      <c r="P263" s="442"/>
      <c r="Q263" s="442"/>
      <c r="R263" s="442"/>
      <c r="S263" s="442"/>
      <c r="T263" s="442"/>
      <c r="U263" s="442"/>
      <c r="V263" s="442"/>
      <c r="W263" s="442"/>
      <c r="X263" s="442"/>
      <c r="Y263" s="442"/>
      <c r="Z263" s="442"/>
    </row>
    <row r="264" spans="1:26" ht="12.75" customHeight="1">
      <c r="A264" s="442"/>
      <c r="B264" s="442"/>
      <c r="C264" s="442"/>
      <c r="D264" s="540"/>
      <c r="E264" s="540"/>
      <c r="F264" s="540"/>
      <c r="G264" s="540"/>
      <c r="H264" s="540"/>
      <c r="I264" s="442"/>
      <c r="J264" s="440"/>
      <c r="K264" s="441"/>
      <c r="L264" s="440"/>
      <c r="M264" s="440"/>
      <c r="N264" s="442"/>
      <c r="O264" s="442"/>
      <c r="P264" s="442"/>
      <c r="Q264" s="442"/>
      <c r="R264" s="442"/>
      <c r="S264" s="442"/>
      <c r="T264" s="442"/>
      <c r="U264" s="442"/>
      <c r="V264" s="442"/>
      <c r="W264" s="442"/>
      <c r="X264" s="442"/>
      <c r="Y264" s="442"/>
      <c r="Z264" s="442"/>
    </row>
    <row r="265" spans="1:26" ht="12.75" customHeight="1">
      <c r="A265" s="442"/>
      <c r="B265" s="442"/>
      <c r="C265" s="442"/>
      <c r="D265" s="540"/>
      <c r="E265" s="540"/>
      <c r="F265" s="540"/>
      <c r="G265" s="540"/>
      <c r="H265" s="540"/>
      <c r="I265" s="442"/>
      <c r="J265" s="440"/>
      <c r="K265" s="441"/>
      <c r="L265" s="440"/>
      <c r="M265" s="440"/>
      <c r="N265" s="442"/>
      <c r="O265" s="442"/>
      <c r="P265" s="442"/>
      <c r="Q265" s="442"/>
      <c r="R265" s="442"/>
      <c r="S265" s="442"/>
      <c r="T265" s="442"/>
      <c r="U265" s="442"/>
      <c r="V265" s="442"/>
      <c r="W265" s="442"/>
      <c r="X265" s="442"/>
      <c r="Y265" s="442"/>
      <c r="Z265" s="442"/>
    </row>
    <row r="266" spans="1:26" ht="12.75" customHeight="1">
      <c r="A266" s="442"/>
      <c r="B266" s="442"/>
      <c r="C266" s="442"/>
      <c r="D266" s="540"/>
      <c r="E266" s="540"/>
      <c r="F266" s="540"/>
      <c r="G266" s="540"/>
      <c r="H266" s="540"/>
      <c r="I266" s="442"/>
      <c r="J266" s="440"/>
      <c r="K266" s="441"/>
      <c r="L266" s="440"/>
      <c r="M266" s="440"/>
      <c r="N266" s="442"/>
      <c r="O266" s="442"/>
      <c r="P266" s="442"/>
      <c r="Q266" s="442"/>
      <c r="R266" s="442"/>
      <c r="S266" s="442"/>
      <c r="T266" s="442"/>
      <c r="U266" s="442"/>
      <c r="V266" s="442"/>
      <c r="W266" s="442"/>
      <c r="X266" s="442"/>
      <c r="Y266" s="442"/>
      <c r="Z266" s="442"/>
    </row>
    <row r="267" spans="1:26" ht="12.75" customHeight="1">
      <c r="A267" s="442"/>
      <c r="B267" s="442"/>
      <c r="C267" s="442"/>
      <c r="D267" s="540"/>
      <c r="E267" s="540"/>
      <c r="F267" s="540"/>
      <c r="G267" s="540"/>
      <c r="H267" s="540"/>
      <c r="I267" s="442"/>
      <c r="J267" s="440"/>
      <c r="K267" s="441"/>
      <c r="L267" s="440"/>
      <c r="M267" s="440"/>
      <c r="N267" s="442"/>
      <c r="O267" s="442"/>
      <c r="P267" s="442"/>
      <c r="Q267" s="442"/>
      <c r="R267" s="442"/>
      <c r="S267" s="442"/>
      <c r="T267" s="442"/>
      <c r="U267" s="442"/>
      <c r="V267" s="442"/>
      <c r="W267" s="442"/>
      <c r="X267" s="442"/>
      <c r="Y267" s="442"/>
      <c r="Z267" s="442"/>
    </row>
    <row r="268" spans="1:26" ht="12.75" customHeight="1">
      <c r="A268" s="442"/>
      <c r="B268" s="442"/>
      <c r="C268" s="442"/>
      <c r="D268" s="540"/>
      <c r="E268" s="540"/>
      <c r="F268" s="540"/>
      <c r="G268" s="540"/>
      <c r="H268" s="540"/>
      <c r="I268" s="442"/>
      <c r="J268" s="440"/>
      <c r="K268" s="441"/>
      <c r="L268" s="440"/>
      <c r="M268" s="440"/>
      <c r="N268" s="442"/>
      <c r="O268" s="442"/>
      <c r="P268" s="442"/>
      <c r="Q268" s="442"/>
      <c r="R268" s="442"/>
      <c r="S268" s="442"/>
      <c r="T268" s="442"/>
      <c r="U268" s="442"/>
      <c r="V268" s="442"/>
      <c r="W268" s="442"/>
      <c r="X268" s="442"/>
      <c r="Y268" s="442"/>
      <c r="Z268" s="442"/>
    </row>
    <row r="269" spans="1:26" ht="12.75" customHeight="1">
      <c r="A269" s="442"/>
      <c r="B269" s="442"/>
      <c r="C269" s="442"/>
      <c r="D269" s="540"/>
      <c r="E269" s="540"/>
      <c r="F269" s="540"/>
      <c r="G269" s="540"/>
      <c r="H269" s="540"/>
      <c r="I269" s="442"/>
      <c r="J269" s="440"/>
      <c r="K269" s="441"/>
      <c r="L269" s="440"/>
      <c r="M269" s="440"/>
      <c r="N269" s="442"/>
      <c r="O269" s="442"/>
      <c r="P269" s="442"/>
      <c r="Q269" s="442"/>
      <c r="R269" s="442"/>
      <c r="S269" s="442"/>
      <c r="T269" s="442"/>
      <c r="U269" s="442"/>
      <c r="V269" s="442"/>
      <c r="W269" s="442"/>
      <c r="X269" s="442"/>
      <c r="Y269" s="442"/>
      <c r="Z269" s="442"/>
    </row>
    <row r="270" spans="1:26" ht="12.75" customHeight="1">
      <c r="A270" s="442"/>
      <c r="B270" s="442"/>
      <c r="C270" s="442"/>
      <c r="D270" s="540"/>
      <c r="E270" s="540"/>
      <c r="F270" s="540"/>
      <c r="G270" s="540"/>
      <c r="H270" s="540"/>
      <c r="I270" s="442"/>
      <c r="J270" s="440"/>
      <c r="K270" s="441"/>
      <c r="L270" s="440"/>
      <c r="M270" s="440"/>
      <c r="N270" s="442"/>
      <c r="O270" s="442"/>
      <c r="P270" s="442"/>
      <c r="Q270" s="442"/>
      <c r="R270" s="442"/>
      <c r="S270" s="442"/>
      <c r="T270" s="442"/>
      <c r="U270" s="442"/>
      <c r="V270" s="442"/>
      <c r="W270" s="442"/>
      <c r="X270" s="442"/>
      <c r="Y270" s="442"/>
      <c r="Z270" s="442"/>
    </row>
    <row r="271" spans="1:26" ht="12.75" customHeight="1">
      <c r="A271" s="442"/>
      <c r="B271" s="442"/>
      <c r="C271" s="442"/>
      <c r="D271" s="540"/>
      <c r="E271" s="540"/>
      <c r="F271" s="540"/>
      <c r="G271" s="540"/>
      <c r="H271" s="540"/>
      <c r="I271" s="442"/>
      <c r="J271" s="440"/>
      <c r="K271" s="441"/>
      <c r="L271" s="440"/>
      <c r="M271" s="440"/>
      <c r="N271" s="442"/>
      <c r="O271" s="442"/>
      <c r="P271" s="442"/>
      <c r="Q271" s="442"/>
      <c r="R271" s="442"/>
      <c r="S271" s="442"/>
      <c r="T271" s="442"/>
      <c r="U271" s="442"/>
      <c r="V271" s="442"/>
      <c r="W271" s="442"/>
      <c r="X271" s="442"/>
      <c r="Y271" s="442"/>
      <c r="Z271" s="442"/>
    </row>
    <row r="272" spans="1:26" ht="12.75" customHeight="1">
      <c r="A272" s="442"/>
      <c r="B272" s="442"/>
      <c r="C272" s="442"/>
      <c r="D272" s="540"/>
      <c r="E272" s="540"/>
      <c r="F272" s="540"/>
      <c r="G272" s="540"/>
      <c r="H272" s="540"/>
      <c r="I272" s="442"/>
      <c r="J272" s="440"/>
      <c r="K272" s="441"/>
      <c r="L272" s="440"/>
      <c r="M272" s="440"/>
      <c r="N272" s="442"/>
      <c r="O272" s="442"/>
      <c r="P272" s="442"/>
      <c r="Q272" s="442"/>
      <c r="R272" s="442"/>
      <c r="S272" s="442"/>
      <c r="T272" s="442"/>
      <c r="U272" s="442"/>
      <c r="V272" s="442"/>
      <c r="W272" s="442"/>
      <c r="X272" s="442"/>
      <c r="Y272" s="442"/>
      <c r="Z272" s="442"/>
    </row>
    <row r="273" spans="1:26" ht="12.75" customHeight="1">
      <c r="A273" s="442"/>
      <c r="B273" s="442"/>
      <c r="C273" s="442"/>
      <c r="D273" s="540"/>
      <c r="E273" s="540"/>
      <c r="F273" s="540"/>
      <c r="G273" s="540"/>
      <c r="H273" s="540"/>
      <c r="I273" s="442"/>
      <c r="J273" s="440"/>
      <c r="K273" s="441"/>
      <c r="L273" s="440"/>
      <c r="M273" s="440"/>
      <c r="N273" s="442"/>
      <c r="O273" s="442"/>
      <c r="P273" s="442"/>
      <c r="Q273" s="442"/>
      <c r="R273" s="442"/>
      <c r="S273" s="442"/>
      <c r="T273" s="442"/>
      <c r="U273" s="442"/>
      <c r="V273" s="442"/>
      <c r="W273" s="442"/>
      <c r="X273" s="442"/>
      <c r="Y273" s="442"/>
      <c r="Z273" s="442"/>
    </row>
    <row r="274" spans="1:26" ht="12.75" customHeight="1">
      <c r="A274" s="442"/>
      <c r="B274" s="442"/>
      <c r="C274" s="442"/>
      <c r="D274" s="540"/>
      <c r="E274" s="540"/>
      <c r="F274" s="540"/>
      <c r="G274" s="540"/>
      <c r="H274" s="540"/>
      <c r="I274" s="442"/>
      <c r="J274" s="440"/>
      <c r="K274" s="441"/>
      <c r="L274" s="440"/>
      <c r="M274" s="440"/>
      <c r="N274" s="442"/>
      <c r="O274" s="442"/>
      <c r="P274" s="442"/>
      <c r="Q274" s="442"/>
      <c r="R274" s="442"/>
      <c r="S274" s="442"/>
      <c r="T274" s="442"/>
      <c r="U274" s="442"/>
      <c r="V274" s="442"/>
      <c r="W274" s="442"/>
      <c r="X274" s="442"/>
      <c r="Y274" s="442"/>
      <c r="Z274" s="442"/>
    </row>
    <row r="275" spans="1:26" ht="12.75" customHeight="1">
      <c r="A275" s="442"/>
      <c r="B275" s="442"/>
      <c r="C275" s="442"/>
      <c r="D275" s="540"/>
      <c r="E275" s="540"/>
      <c r="F275" s="540"/>
      <c r="G275" s="540"/>
      <c r="H275" s="540"/>
      <c r="I275" s="442"/>
      <c r="J275" s="440"/>
      <c r="K275" s="441"/>
      <c r="L275" s="440"/>
      <c r="M275" s="440"/>
      <c r="N275" s="442"/>
      <c r="O275" s="442"/>
      <c r="P275" s="442"/>
      <c r="Q275" s="442"/>
      <c r="R275" s="442"/>
      <c r="S275" s="442"/>
      <c r="T275" s="442"/>
      <c r="U275" s="442"/>
      <c r="V275" s="442"/>
      <c r="W275" s="442"/>
      <c r="X275" s="442"/>
      <c r="Y275" s="442"/>
      <c r="Z275" s="442"/>
    </row>
    <row r="276" spans="1:26" ht="12.75" customHeight="1">
      <c r="A276" s="442"/>
      <c r="B276" s="442"/>
      <c r="C276" s="442"/>
      <c r="D276" s="540"/>
      <c r="E276" s="540"/>
      <c r="F276" s="540"/>
      <c r="G276" s="540"/>
      <c r="H276" s="540"/>
      <c r="I276" s="442"/>
      <c r="J276" s="440"/>
      <c r="K276" s="441"/>
      <c r="L276" s="440"/>
      <c r="M276" s="440"/>
      <c r="N276" s="442"/>
      <c r="O276" s="442"/>
      <c r="P276" s="442"/>
      <c r="Q276" s="442"/>
      <c r="R276" s="442"/>
      <c r="S276" s="442"/>
      <c r="T276" s="442"/>
      <c r="U276" s="442"/>
      <c r="V276" s="442"/>
      <c r="W276" s="442"/>
      <c r="X276" s="442"/>
      <c r="Y276" s="442"/>
      <c r="Z276" s="442"/>
    </row>
    <row r="277" spans="1:26" ht="12.75" customHeight="1">
      <c r="A277" s="442"/>
      <c r="B277" s="442"/>
      <c r="C277" s="442"/>
      <c r="D277" s="540"/>
      <c r="E277" s="540"/>
      <c r="F277" s="540"/>
      <c r="G277" s="540"/>
      <c r="H277" s="540"/>
      <c r="I277" s="442"/>
      <c r="J277" s="440"/>
      <c r="K277" s="441"/>
      <c r="L277" s="440"/>
      <c r="M277" s="440"/>
      <c r="N277" s="442"/>
      <c r="O277" s="442"/>
      <c r="P277" s="442"/>
      <c r="Q277" s="442"/>
      <c r="R277" s="442"/>
      <c r="S277" s="442"/>
      <c r="T277" s="442"/>
      <c r="U277" s="442"/>
      <c r="V277" s="442"/>
      <c r="W277" s="442"/>
      <c r="X277" s="442"/>
      <c r="Y277" s="442"/>
      <c r="Z277" s="442"/>
    </row>
    <row r="278" spans="1:26" ht="12.75" customHeight="1">
      <c r="A278" s="442"/>
      <c r="B278" s="442"/>
      <c r="C278" s="442"/>
      <c r="D278" s="540"/>
      <c r="E278" s="540"/>
      <c r="F278" s="540"/>
      <c r="G278" s="540"/>
      <c r="H278" s="540"/>
      <c r="I278" s="442"/>
      <c r="J278" s="440"/>
      <c r="K278" s="441"/>
      <c r="L278" s="440"/>
      <c r="M278" s="440"/>
      <c r="N278" s="442"/>
      <c r="O278" s="442"/>
      <c r="P278" s="442"/>
      <c r="Q278" s="442"/>
      <c r="R278" s="442"/>
      <c r="S278" s="442"/>
      <c r="T278" s="442"/>
      <c r="U278" s="442"/>
      <c r="V278" s="442"/>
      <c r="W278" s="442"/>
      <c r="X278" s="442"/>
      <c r="Y278" s="442"/>
      <c r="Z278" s="442"/>
    </row>
    <row r="279" spans="1:26" ht="12.75" customHeight="1">
      <c r="A279" s="442"/>
      <c r="B279" s="442"/>
      <c r="C279" s="442"/>
      <c r="D279" s="540"/>
      <c r="E279" s="540"/>
      <c r="F279" s="540"/>
      <c r="G279" s="540"/>
      <c r="H279" s="540"/>
      <c r="I279" s="442"/>
      <c r="J279" s="440"/>
      <c r="K279" s="441"/>
      <c r="L279" s="440"/>
      <c r="M279" s="440"/>
      <c r="N279" s="442"/>
      <c r="O279" s="442"/>
      <c r="P279" s="442"/>
      <c r="Q279" s="442"/>
      <c r="R279" s="442"/>
      <c r="S279" s="442"/>
      <c r="T279" s="442"/>
      <c r="U279" s="442"/>
      <c r="V279" s="442"/>
      <c r="W279" s="442"/>
      <c r="X279" s="442"/>
      <c r="Y279" s="442"/>
      <c r="Z279" s="442"/>
    </row>
    <row r="280" spans="1:26" ht="12.75" customHeight="1">
      <c r="A280" s="442"/>
      <c r="B280" s="442"/>
      <c r="C280" s="442"/>
      <c r="D280" s="540"/>
      <c r="E280" s="540"/>
      <c r="F280" s="540"/>
      <c r="G280" s="540"/>
      <c r="H280" s="540"/>
      <c r="I280" s="442"/>
      <c r="J280" s="440"/>
      <c r="K280" s="441"/>
      <c r="L280" s="440"/>
      <c r="M280" s="440"/>
      <c r="N280" s="442"/>
      <c r="O280" s="442"/>
      <c r="P280" s="442"/>
      <c r="Q280" s="442"/>
      <c r="R280" s="442"/>
      <c r="S280" s="442"/>
      <c r="T280" s="442"/>
      <c r="U280" s="442"/>
      <c r="V280" s="442"/>
      <c r="W280" s="442"/>
      <c r="X280" s="442"/>
      <c r="Y280" s="442"/>
      <c r="Z280" s="442"/>
    </row>
    <row r="281" spans="1:26" ht="12.75" customHeight="1">
      <c r="A281" s="442"/>
      <c r="B281" s="442"/>
      <c r="C281" s="442"/>
      <c r="D281" s="540"/>
      <c r="E281" s="540"/>
      <c r="F281" s="540"/>
      <c r="G281" s="540"/>
      <c r="H281" s="540"/>
      <c r="I281" s="442"/>
      <c r="J281" s="440"/>
      <c r="K281" s="441"/>
      <c r="L281" s="440"/>
      <c r="M281" s="440"/>
      <c r="N281" s="442"/>
      <c r="O281" s="442"/>
      <c r="P281" s="442"/>
      <c r="Q281" s="442"/>
      <c r="R281" s="442"/>
      <c r="S281" s="442"/>
      <c r="T281" s="442"/>
      <c r="U281" s="442"/>
      <c r="V281" s="442"/>
      <c r="W281" s="442"/>
      <c r="X281" s="442"/>
      <c r="Y281" s="442"/>
      <c r="Z281" s="442"/>
    </row>
    <row r="282" spans="1:26" ht="12.75" customHeight="1">
      <c r="A282" s="442"/>
      <c r="B282" s="442"/>
      <c r="C282" s="442"/>
      <c r="D282" s="540"/>
      <c r="E282" s="540"/>
      <c r="F282" s="540"/>
      <c r="G282" s="540"/>
      <c r="H282" s="540"/>
      <c r="I282" s="442"/>
      <c r="J282" s="440"/>
      <c r="K282" s="441"/>
      <c r="L282" s="440"/>
      <c r="M282" s="440"/>
      <c r="N282" s="442"/>
      <c r="O282" s="442"/>
      <c r="P282" s="442"/>
      <c r="Q282" s="442"/>
      <c r="R282" s="442"/>
      <c r="S282" s="442"/>
      <c r="T282" s="442"/>
      <c r="U282" s="442"/>
      <c r="V282" s="442"/>
      <c r="W282" s="442"/>
      <c r="X282" s="442"/>
      <c r="Y282" s="442"/>
      <c r="Z282" s="442"/>
    </row>
    <row r="283" spans="1:26" ht="12.75" customHeight="1">
      <c r="A283" s="442"/>
      <c r="B283" s="442"/>
      <c r="C283" s="442"/>
      <c r="D283" s="540"/>
      <c r="E283" s="540"/>
      <c r="F283" s="540"/>
      <c r="G283" s="540"/>
      <c r="H283" s="540"/>
      <c r="I283" s="442"/>
      <c r="J283" s="440"/>
      <c r="K283" s="441"/>
      <c r="L283" s="440"/>
      <c r="M283" s="440"/>
      <c r="N283" s="442"/>
      <c r="O283" s="442"/>
      <c r="P283" s="442"/>
      <c r="Q283" s="442"/>
      <c r="R283" s="442"/>
      <c r="S283" s="442"/>
      <c r="T283" s="442"/>
      <c r="U283" s="442"/>
      <c r="V283" s="442"/>
      <c r="W283" s="442"/>
      <c r="X283" s="442"/>
      <c r="Y283" s="442"/>
      <c r="Z283" s="442"/>
    </row>
    <row r="284" spans="1:26" ht="12.75" customHeight="1">
      <c r="A284" s="442"/>
      <c r="B284" s="442"/>
      <c r="C284" s="442"/>
      <c r="D284" s="540"/>
      <c r="E284" s="540"/>
      <c r="F284" s="540"/>
      <c r="G284" s="540"/>
      <c r="H284" s="540"/>
      <c r="I284" s="442"/>
      <c r="J284" s="440"/>
      <c r="K284" s="441"/>
      <c r="L284" s="440"/>
      <c r="M284" s="440"/>
      <c r="N284" s="442"/>
      <c r="O284" s="442"/>
      <c r="P284" s="442"/>
      <c r="Q284" s="442"/>
      <c r="R284" s="442"/>
      <c r="S284" s="442"/>
      <c r="T284" s="442"/>
      <c r="U284" s="442"/>
      <c r="V284" s="442"/>
      <c r="W284" s="442"/>
      <c r="X284" s="442"/>
      <c r="Y284" s="442"/>
      <c r="Z284" s="442"/>
    </row>
    <row r="285" spans="1:26" ht="12.75" customHeight="1">
      <c r="A285" s="442"/>
      <c r="B285" s="442"/>
      <c r="C285" s="442"/>
      <c r="D285" s="540"/>
      <c r="E285" s="540"/>
      <c r="F285" s="540"/>
      <c r="G285" s="540"/>
      <c r="H285" s="540"/>
      <c r="I285" s="442"/>
      <c r="J285" s="440"/>
      <c r="K285" s="441"/>
      <c r="L285" s="440"/>
      <c r="M285" s="440"/>
      <c r="N285" s="442"/>
      <c r="O285" s="442"/>
      <c r="P285" s="442"/>
      <c r="Q285" s="442"/>
      <c r="R285" s="442"/>
      <c r="S285" s="442"/>
      <c r="T285" s="442"/>
      <c r="U285" s="442"/>
      <c r="V285" s="442"/>
      <c r="W285" s="442"/>
      <c r="X285" s="442"/>
      <c r="Y285" s="442"/>
      <c r="Z285" s="442"/>
    </row>
    <row r="286" spans="1:26" ht="12.75" customHeight="1">
      <c r="A286" s="442"/>
      <c r="B286" s="442"/>
      <c r="C286" s="442"/>
      <c r="D286" s="540"/>
      <c r="E286" s="540"/>
      <c r="F286" s="540"/>
      <c r="G286" s="540"/>
      <c r="H286" s="540"/>
      <c r="I286" s="442"/>
      <c r="J286" s="440"/>
      <c r="K286" s="441"/>
      <c r="L286" s="440"/>
      <c r="M286" s="440"/>
      <c r="N286" s="442"/>
      <c r="O286" s="442"/>
      <c r="P286" s="442"/>
      <c r="Q286" s="442"/>
      <c r="R286" s="442"/>
      <c r="S286" s="442"/>
      <c r="T286" s="442"/>
      <c r="U286" s="442"/>
      <c r="V286" s="442"/>
      <c r="W286" s="442"/>
      <c r="X286" s="442"/>
      <c r="Y286" s="442"/>
      <c r="Z286" s="442"/>
    </row>
    <row r="287" spans="1:26" ht="12.75" customHeight="1">
      <c r="A287" s="442"/>
      <c r="B287" s="442"/>
      <c r="C287" s="442"/>
      <c r="D287" s="540"/>
      <c r="E287" s="540"/>
      <c r="F287" s="540"/>
      <c r="G287" s="540"/>
      <c r="H287" s="540"/>
      <c r="I287" s="442"/>
      <c r="J287" s="440"/>
      <c r="K287" s="441"/>
      <c r="L287" s="440"/>
      <c r="M287" s="440"/>
      <c r="N287" s="442"/>
      <c r="O287" s="442"/>
      <c r="P287" s="442"/>
      <c r="Q287" s="442"/>
      <c r="R287" s="442"/>
      <c r="S287" s="442"/>
      <c r="T287" s="442"/>
      <c r="U287" s="442"/>
      <c r="V287" s="442"/>
      <c r="W287" s="442"/>
      <c r="X287" s="442"/>
      <c r="Y287" s="442"/>
      <c r="Z287" s="442"/>
    </row>
    <row r="288" spans="1:26" ht="12.75" customHeight="1">
      <c r="A288" s="442"/>
      <c r="B288" s="442"/>
      <c r="C288" s="442"/>
      <c r="D288" s="540"/>
      <c r="E288" s="540"/>
      <c r="F288" s="540"/>
      <c r="G288" s="540"/>
      <c r="H288" s="540"/>
      <c r="I288" s="442"/>
      <c r="J288" s="440"/>
      <c r="K288" s="441"/>
      <c r="L288" s="440"/>
      <c r="M288" s="440"/>
      <c r="N288" s="442"/>
      <c r="O288" s="442"/>
      <c r="P288" s="442"/>
      <c r="Q288" s="442"/>
      <c r="R288" s="442"/>
      <c r="S288" s="442"/>
      <c r="T288" s="442"/>
      <c r="U288" s="442"/>
      <c r="V288" s="442"/>
      <c r="W288" s="442"/>
      <c r="X288" s="442"/>
      <c r="Y288" s="442"/>
      <c r="Z288" s="442"/>
    </row>
    <row r="289" spans="1:26" ht="12.75" customHeight="1">
      <c r="A289" s="442"/>
      <c r="B289" s="442"/>
      <c r="C289" s="442"/>
      <c r="D289" s="540"/>
      <c r="E289" s="540"/>
      <c r="F289" s="540"/>
      <c r="G289" s="540"/>
      <c r="H289" s="540"/>
      <c r="I289" s="442"/>
      <c r="J289" s="440"/>
      <c r="K289" s="441"/>
      <c r="L289" s="440"/>
      <c r="M289" s="440"/>
      <c r="N289" s="442"/>
      <c r="O289" s="442"/>
      <c r="P289" s="442"/>
      <c r="Q289" s="442"/>
      <c r="R289" s="442"/>
      <c r="S289" s="442"/>
      <c r="T289" s="442"/>
      <c r="U289" s="442"/>
      <c r="V289" s="442"/>
      <c r="W289" s="442"/>
      <c r="X289" s="442"/>
      <c r="Y289" s="442"/>
      <c r="Z289" s="442"/>
    </row>
    <row r="290" spans="1:26" ht="12.75" customHeight="1">
      <c r="A290" s="442"/>
      <c r="B290" s="442"/>
      <c r="C290" s="442"/>
      <c r="D290" s="540"/>
      <c r="E290" s="540"/>
      <c r="F290" s="540"/>
      <c r="G290" s="540"/>
      <c r="H290" s="540"/>
      <c r="I290" s="442"/>
      <c r="J290" s="440"/>
      <c r="K290" s="441"/>
      <c r="L290" s="440"/>
      <c r="M290" s="440"/>
      <c r="N290" s="442"/>
      <c r="O290" s="442"/>
      <c r="P290" s="442"/>
      <c r="Q290" s="442"/>
      <c r="R290" s="442"/>
      <c r="S290" s="442"/>
      <c r="T290" s="442"/>
      <c r="U290" s="442"/>
      <c r="V290" s="442"/>
      <c r="W290" s="442"/>
      <c r="X290" s="442"/>
      <c r="Y290" s="442"/>
      <c r="Z290" s="442"/>
    </row>
    <row r="291" spans="1:26" ht="12.75" customHeight="1">
      <c r="A291" s="442"/>
      <c r="B291" s="442"/>
      <c r="C291" s="442"/>
      <c r="D291" s="540"/>
      <c r="E291" s="540"/>
      <c r="F291" s="540"/>
      <c r="G291" s="540"/>
      <c r="H291" s="540"/>
      <c r="I291" s="442"/>
      <c r="J291" s="440"/>
      <c r="K291" s="441"/>
      <c r="L291" s="440"/>
      <c r="M291" s="440"/>
      <c r="N291" s="442"/>
      <c r="O291" s="442"/>
      <c r="P291" s="442"/>
      <c r="Q291" s="442"/>
      <c r="R291" s="442"/>
      <c r="S291" s="442"/>
      <c r="T291" s="442"/>
      <c r="U291" s="442"/>
      <c r="V291" s="442"/>
      <c r="W291" s="442"/>
      <c r="X291" s="442"/>
      <c r="Y291" s="442"/>
      <c r="Z291" s="442"/>
    </row>
    <row r="292" spans="1:26" ht="12.75" customHeight="1">
      <c r="A292" s="442"/>
      <c r="B292" s="442"/>
      <c r="C292" s="442"/>
      <c r="D292" s="540"/>
      <c r="E292" s="540"/>
      <c r="F292" s="540"/>
      <c r="G292" s="540"/>
      <c r="H292" s="540"/>
      <c r="I292" s="442"/>
      <c r="J292" s="440"/>
      <c r="K292" s="441"/>
      <c r="L292" s="440"/>
      <c r="M292" s="440"/>
      <c r="N292" s="442"/>
      <c r="O292" s="442"/>
      <c r="P292" s="442"/>
      <c r="Q292" s="442"/>
      <c r="R292" s="442"/>
      <c r="S292" s="442"/>
      <c r="T292" s="442"/>
      <c r="U292" s="442"/>
      <c r="V292" s="442"/>
      <c r="W292" s="442"/>
      <c r="X292" s="442"/>
      <c r="Y292" s="442"/>
      <c r="Z292" s="442"/>
    </row>
    <row r="293" spans="1:26" ht="12.75" customHeight="1">
      <c r="A293" s="442"/>
      <c r="B293" s="442"/>
      <c r="C293" s="442"/>
      <c r="D293" s="540"/>
      <c r="E293" s="540"/>
      <c r="F293" s="540"/>
      <c r="G293" s="540"/>
      <c r="H293" s="540"/>
      <c r="I293" s="442"/>
      <c r="J293" s="440"/>
      <c r="K293" s="441"/>
      <c r="L293" s="440"/>
      <c r="M293" s="440"/>
      <c r="N293" s="442"/>
      <c r="O293" s="442"/>
      <c r="P293" s="442"/>
      <c r="Q293" s="442"/>
      <c r="R293" s="442"/>
      <c r="S293" s="442"/>
      <c r="T293" s="442"/>
      <c r="U293" s="442"/>
      <c r="V293" s="442"/>
      <c r="W293" s="442"/>
      <c r="X293" s="442"/>
      <c r="Y293" s="442"/>
      <c r="Z293" s="442"/>
    </row>
    <row r="294" spans="1:26" ht="12.75" customHeight="1">
      <c r="A294" s="442"/>
      <c r="B294" s="442"/>
      <c r="C294" s="442"/>
      <c r="D294" s="540"/>
      <c r="E294" s="540"/>
      <c r="F294" s="540"/>
      <c r="G294" s="540"/>
      <c r="H294" s="540"/>
      <c r="I294" s="442"/>
      <c r="J294" s="440"/>
      <c r="K294" s="441"/>
      <c r="L294" s="440"/>
      <c r="M294" s="440"/>
      <c r="N294" s="442"/>
      <c r="O294" s="442"/>
      <c r="P294" s="442"/>
      <c r="Q294" s="442"/>
      <c r="R294" s="442"/>
      <c r="S294" s="442"/>
      <c r="T294" s="442"/>
      <c r="U294" s="442"/>
      <c r="V294" s="442"/>
      <c r="W294" s="442"/>
      <c r="X294" s="442"/>
      <c r="Y294" s="442"/>
      <c r="Z294" s="442"/>
    </row>
    <row r="295" spans="1:26" ht="12.75" customHeight="1">
      <c r="A295" s="442"/>
      <c r="B295" s="442"/>
      <c r="C295" s="442"/>
      <c r="D295" s="540"/>
      <c r="E295" s="540"/>
      <c r="F295" s="540"/>
      <c r="G295" s="540"/>
      <c r="H295" s="540"/>
      <c r="I295" s="442"/>
      <c r="J295" s="440"/>
      <c r="K295" s="441"/>
      <c r="L295" s="440"/>
      <c r="M295" s="440"/>
      <c r="N295" s="442"/>
      <c r="O295" s="442"/>
      <c r="P295" s="442"/>
      <c r="Q295" s="442"/>
      <c r="R295" s="442"/>
      <c r="S295" s="442"/>
      <c r="T295" s="442"/>
      <c r="U295" s="442"/>
      <c r="V295" s="442"/>
      <c r="W295" s="442"/>
      <c r="X295" s="442"/>
      <c r="Y295" s="442"/>
      <c r="Z295" s="442"/>
    </row>
    <row r="296" spans="1:26" ht="12.75" customHeight="1">
      <c r="A296" s="442"/>
      <c r="B296" s="442"/>
      <c r="C296" s="442"/>
      <c r="D296" s="540"/>
      <c r="E296" s="540"/>
      <c r="F296" s="540"/>
      <c r="G296" s="540"/>
      <c r="H296" s="540"/>
      <c r="I296" s="442"/>
      <c r="J296" s="440"/>
      <c r="K296" s="441"/>
      <c r="L296" s="440"/>
      <c r="M296" s="440"/>
      <c r="N296" s="442"/>
      <c r="O296" s="442"/>
      <c r="P296" s="442"/>
      <c r="Q296" s="442"/>
      <c r="R296" s="442"/>
      <c r="S296" s="442"/>
      <c r="T296" s="442"/>
      <c r="U296" s="442"/>
      <c r="V296" s="442"/>
      <c r="W296" s="442"/>
      <c r="X296" s="442"/>
      <c r="Y296" s="442"/>
      <c r="Z296" s="442"/>
    </row>
    <row r="297" spans="1:26" ht="12.75" customHeight="1">
      <c r="A297" s="442"/>
      <c r="B297" s="442"/>
      <c r="C297" s="442"/>
      <c r="D297" s="540"/>
      <c r="E297" s="540"/>
      <c r="F297" s="540"/>
      <c r="G297" s="540"/>
      <c r="H297" s="540"/>
      <c r="I297" s="442"/>
      <c r="J297" s="440"/>
      <c r="K297" s="441"/>
      <c r="L297" s="440"/>
      <c r="M297" s="440"/>
      <c r="N297" s="442"/>
      <c r="O297" s="442"/>
      <c r="P297" s="442"/>
      <c r="Q297" s="442"/>
      <c r="R297" s="442"/>
      <c r="S297" s="442"/>
      <c r="T297" s="442"/>
      <c r="U297" s="442"/>
      <c r="V297" s="442"/>
      <c r="W297" s="442"/>
      <c r="X297" s="442"/>
      <c r="Y297" s="442"/>
      <c r="Z297" s="442"/>
    </row>
    <row r="298" spans="1:26" ht="12.75" customHeight="1">
      <c r="A298" s="442"/>
      <c r="B298" s="442"/>
      <c r="C298" s="442"/>
      <c r="D298" s="540"/>
      <c r="E298" s="540"/>
      <c r="F298" s="540"/>
      <c r="G298" s="540"/>
      <c r="H298" s="540"/>
      <c r="I298" s="442"/>
      <c r="J298" s="440"/>
      <c r="K298" s="441"/>
      <c r="L298" s="440"/>
      <c r="M298" s="440"/>
      <c r="N298" s="442"/>
      <c r="O298" s="442"/>
      <c r="P298" s="442"/>
      <c r="Q298" s="442"/>
      <c r="R298" s="442"/>
      <c r="S298" s="442"/>
      <c r="T298" s="442"/>
      <c r="U298" s="442"/>
      <c r="V298" s="442"/>
      <c r="W298" s="442"/>
      <c r="X298" s="442"/>
      <c r="Y298" s="442"/>
      <c r="Z298" s="442"/>
    </row>
    <row r="299" spans="1:26" ht="12.75" customHeight="1">
      <c r="A299" s="442"/>
      <c r="B299" s="442"/>
      <c r="C299" s="442"/>
      <c r="D299" s="540"/>
      <c r="E299" s="540"/>
      <c r="F299" s="540"/>
      <c r="G299" s="540"/>
      <c r="H299" s="540"/>
      <c r="I299" s="442"/>
      <c r="J299" s="440"/>
      <c r="K299" s="441"/>
      <c r="L299" s="440"/>
      <c r="M299" s="440"/>
      <c r="N299" s="442"/>
      <c r="O299" s="442"/>
      <c r="P299" s="442"/>
      <c r="Q299" s="442"/>
      <c r="R299" s="442"/>
      <c r="S299" s="442"/>
      <c r="T299" s="442"/>
      <c r="U299" s="442"/>
      <c r="V299" s="442"/>
      <c r="W299" s="442"/>
      <c r="X299" s="442"/>
      <c r="Y299" s="442"/>
      <c r="Z299" s="442"/>
    </row>
    <row r="300" spans="1:26" ht="12.75" customHeight="1">
      <c r="A300" s="442"/>
      <c r="B300" s="442"/>
      <c r="C300" s="442"/>
      <c r="D300" s="540"/>
      <c r="E300" s="540"/>
      <c r="F300" s="540"/>
      <c r="G300" s="540"/>
      <c r="H300" s="540"/>
      <c r="I300" s="442"/>
      <c r="J300" s="440"/>
      <c r="K300" s="441"/>
      <c r="L300" s="440"/>
      <c r="M300" s="440"/>
      <c r="N300" s="442"/>
      <c r="O300" s="442"/>
      <c r="P300" s="442"/>
      <c r="Q300" s="442"/>
      <c r="R300" s="442"/>
      <c r="S300" s="442"/>
      <c r="T300" s="442"/>
      <c r="U300" s="442"/>
      <c r="V300" s="442"/>
      <c r="W300" s="442"/>
      <c r="X300" s="442"/>
      <c r="Y300" s="442"/>
      <c r="Z300" s="442"/>
    </row>
    <row r="301" spans="1:26" ht="12.75" customHeight="1">
      <c r="A301" s="442"/>
      <c r="B301" s="442"/>
      <c r="C301" s="442"/>
      <c r="D301" s="540"/>
      <c r="E301" s="540"/>
      <c r="F301" s="540"/>
      <c r="G301" s="540"/>
      <c r="H301" s="540"/>
      <c r="I301" s="442"/>
      <c r="J301" s="440"/>
      <c r="K301" s="441"/>
      <c r="L301" s="440"/>
      <c r="M301" s="440"/>
      <c r="N301" s="442"/>
      <c r="O301" s="442"/>
      <c r="P301" s="442"/>
      <c r="Q301" s="442"/>
      <c r="R301" s="442"/>
      <c r="S301" s="442"/>
      <c r="T301" s="442"/>
      <c r="U301" s="442"/>
      <c r="V301" s="442"/>
      <c r="W301" s="442"/>
      <c r="X301" s="442"/>
      <c r="Y301" s="442"/>
      <c r="Z301" s="442"/>
    </row>
    <row r="302" spans="1:26" ht="12.75" customHeight="1">
      <c r="A302" s="442"/>
      <c r="B302" s="442"/>
      <c r="C302" s="442"/>
      <c r="D302" s="540"/>
      <c r="E302" s="540"/>
      <c r="F302" s="540"/>
      <c r="G302" s="540"/>
      <c r="H302" s="540"/>
      <c r="I302" s="442"/>
      <c r="J302" s="440"/>
      <c r="K302" s="441"/>
      <c r="L302" s="440"/>
      <c r="M302" s="440"/>
      <c r="N302" s="442"/>
      <c r="O302" s="442"/>
      <c r="P302" s="442"/>
      <c r="Q302" s="442"/>
      <c r="R302" s="442"/>
      <c r="S302" s="442"/>
      <c r="T302" s="442"/>
      <c r="U302" s="442"/>
      <c r="V302" s="442"/>
      <c r="W302" s="442"/>
      <c r="X302" s="442"/>
      <c r="Y302" s="442"/>
      <c r="Z302" s="442"/>
    </row>
    <row r="303" spans="1:26" ht="12.75" customHeight="1">
      <c r="A303" s="442"/>
      <c r="B303" s="442"/>
      <c r="C303" s="442"/>
      <c r="D303" s="540"/>
      <c r="E303" s="540"/>
      <c r="F303" s="540"/>
      <c r="G303" s="540"/>
      <c r="H303" s="540"/>
      <c r="I303" s="442"/>
      <c r="J303" s="440"/>
      <c r="K303" s="441"/>
      <c r="L303" s="440"/>
      <c r="M303" s="440"/>
      <c r="N303" s="442"/>
      <c r="O303" s="442"/>
      <c r="P303" s="442"/>
      <c r="Q303" s="442"/>
      <c r="R303" s="442"/>
      <c r="S303" s="442"/>
      <c r="T303" s="442"/>
      <c r="U303" s="442"/>
      <c r="V303" s="442"/>
      <c r="W303" s="442"/>
      <c r="X303" s="442"/>
      <c r="Y303" s="442"/>
      <c r="Z303" s="442"/>
    </row>
    <row r="304" spans="1:26" ht="12.75" customHeight="1">
      <c r="A304" s="442"/>
      <c r="B304" s="442"/>
      <c r="C304" s="442"/>
      <c r="D304" s="540"/>
      <c r="E304" s="540"/>
      <c r="F304" s="540"/>
      <c r="G304" s="540"/>
      <c r="H304" s="540"/>
      <c r="I304" s="442"/>
      <c r="J304" s="440"/>
      <c r="K304" s="441"/>
      <c r="L304" s="440"/>
      <c r="M304" s="440"/>
      <c r="N304" s="442"/>
      <c r="O304" s="442"/>
      <c r="P304" s="442"/>
      <c r="Q304" s="442"/>
      <c r="R304" s="442"/>
      <c r="S304" s="442"/>
      <c r="T304" s="442"/>
      <c r="U304" s="442"/>
      <c r="V304" s="442"/>
      <c r="W304" s="442"/>
      <c r="X304" s="442"/>
      <c r="Y304" s="442"/>
      <c r="Z304" s="442"/>
    </row>
    <row r="305" spans="1:26" ht="12.75" customHeight="1">
      <c r="A305" s="442"/>
      <c r="B305" s="442"/>
      <c r="C305" s="442"/>
      <c r="D305" s="540"/>
      <c r="E305" s="540"/>
      <c r="F305" s="540"/>
      <c r="G305" s="540"/>
      <c r="H305" s="540"/>
      <c r="I305" s="442"/>
      <c r="J305" s="440"/>
      <c r="K305" s="441"/>
      <c r="L305" s="440"/>
      <c r="M305" s="440"/>
      <c r="N305" s="442"/>
      <c r="O305" s="442"/>
      <c r="P305" s="442"/>
      <c r="Q305" s="442"/>
      <c r="R305" s="442"/>
      <c r="S305" s="442"/>
      <c r="T305" s="442"/>
      <c r="U305" s="442"/>
      <c r="V305" s="442"/>
      <c r="W305" s="442"/>
      <c r="X305" s="442"/>
      <c r="Y305" s="442"/>
      <c r="Z305" s="442"/>
    </row>
    <row r="306" spans="1:26" ht="12.75" customHeight="1">
      <c r="A306" s="442"/>
      <c r="B306" s="442"/>
      <c r="C306" s="442"/>
      <c r="D306" s="540"/>
      <c r="E306" s="540"/>
      <c r="F306" s="540"/>
      <c r="G306" s="540"/>
      <c r="H306" s="540"/>
      <c r="I306" s="442"/>
      <c r="J306" s="440"/>
      <c r="K306" s="441"/>
      <c r="L306" s="440"/>
      <c r="M306" s="440"/>
      <c r="N306" s="442"/>
      <c r="O306" s="442"/>
      <c r="P306" s="442"/>
      <c r="Q306" s="442"/>
      <c r="R306" s="442"/>
      <c r="S306" s="442"/>
      <c r="T306" s="442"/>
      <c r="U306" s="442"/>
      <c r="V306" s="442"/>
      <c r="W306" s="442"/>
      <c r="X306" s="442"/>
      <c r="Y306" s="442"/>
      <c r="Z306" s="442"/>
    </row>
    <row r="307" spans="1:26" ht="12.75" customHeight="1">
      <c r="A307" s="442"/>
      <c r="B307" s="442"/>
      <c r="C307" s="442"/>
      <c r="D307" s="540"/>
      <c r="E307" s="540"/>
      <c r="F307" s="540"/>
      <c r="G307" s="540"/>
      <c r="H307" s="540"/>
      <c r="I307" s="442"/>
      <c r="J307" s="440"/>
      <c r="K307" s="441"/>
      <c r="L307" s="440"/>
      <c r="M307" s="440"/>
      <c r="N307" s="442"/>
      <c r="O307" s="442"/>
      <c r="P307" s="442"/>
      <c r="Q307" s="442"/>
      <c r="R307" s="442"/>
      <c r="S307" s="442"/>
      <c r="T307" s="442"/>
      <c r="U307" s="442"/>
      <c r="V307" s="442"/>
      <c r="W307" s="442"/>
      <c r="X307" s="442"/>
      <c r="Y307" s="442"/>
      <c r="Z307" s="442"/>
    </row>
    <row r="308" spans="1:26" ht="12.75" customHeight="1">
      <c r="A308" s="442"/>
      <c r="B308" s="442"/>
      <c r="C308" s="442"/>
      <c r="D308" s="540"/>
      <c r="E308" s="540"/>
      <c r="F308" s="540"/>
      <c r="G308" s="540"/>
      <c r="H308" s="540"/>
      <c r="I308" s="442"/>
      <c r="J308" s="440"/>
      <c r="K308" s="441"/>
      <c r="L308" s="440"/>
      <c r="M308" s="440"/>
      <c r="N308" s="442"/>
      <c r="O308" s="442"/>
      <c r="P308" s="442"/>
      <c r="Q308" s="442"/>
      <c r="R308" s="442"/>
      <c r="S308" s="442"/>
      <c r="T308" s="442"/>
      <c r="U308" s="442"/>
      <c r="V308" s="442"/>
      <c r="W308" s="442"/>
      <c r="X308" s="442"/>
      <c r="Y308" s="442"/>
      <c r="Z308" s="442"/>
    </row>
    <row r="309" spans="1:26" ht="12.75" customHeight="1">
      <c r="A309" s="442"/>
      <c r="B309" s="442"/>
      <c r="C309" s="442"/>
      <c r="D309" s="540"/>
      <c r="E309" s="540"/>
      <c r="F309" s="540"/>
      <c r="G309" s="540"/>
      <c r="H309" s="540"/>
      <c r="I309" s="442"/>
      <c r="J309" s="440"/>
      <c r="K309" s="441"/>
      <c r="L309" s="440"/>
      <c r="M309" s="440"/>
      <c r="N309" s="442"/>
      <c r="O309" s="442"/>
      <c r="P309" s="442"/>
      <c r="Q309" s="442"/>
      <c r="R309" s="442"/>
      <c r="S309" s="442"/>
      <c r="T309" s="442"/>
      <c r="U309" s="442"/>
      <c r="V309" s="442"/>
      <c r="W309" s="442"/>
      <c r="X309" s="442"/>
      <c r="Y309" s="442"/>
      <c r="Z309" s="442"/>
    </row>
    <row r="310" spans="1:26" ht="12.75" customHeight="1">
      <c r="A310" s="442"/>
      <c r="B310" s="442"/>
      <c r="C310" s="442"/>
      <c r="D310" s="540"/>
      <c r="E310" s="540"/>
      <c r="F310" s="540"/>
      <c r="G310" s="540"/>
      <c r="H310" s="540"/>
      <c r="I310" s="442"/>
      <c r="J310" s="440"/>
      <c r="K310" s="441"/>
      <c r="L310" s="440"/>
      <c r="M310" s="440"/>
      <c r="N310" s="442"/>
      <c r="O310" s="442"/>
      <c r="P310" s="442"/>
      <c r="Q310" s="442"/>
      <c r="R310" s="442"/>
      <c r="S310" s="442"/>
      <c r="T310" s="442"/>
      <c r="U310" s="442"/>
      <c r="V310" s="442"/>
      <c r="W310" s="442"/>
      <c r="X310" s="442"/>
      <c r="Y310" s="442"/>
      <c r="Z310" s="442"/>
    </row>
    <row r="311" spans="1:26" ht="12.75" customHeight="1">
      <c r="A311" s="442"/>
      <c r="B311" s="442"/>
      <c r="C311" s="442"/>
      <c r="D311" s="540"/>
      <c r="E311" s="540"/>
      <c r="F311" s="540"/>
      <c r="G311" s="540"/>
      <c r="H311" s="540"/>
      <c r="I311" s="442"/>
      <c r="J311" s="440"/>
      <c r="K311" s="441"/>
      <c r="L311" s="440"/>
      <c r="M311" s="440"/>
      <c r="N311" s="442"/>
      <c r="O311" s="442"/>
      <c r="P311" s="442"/>
      <c r="Q311" s="442"/>
      <c r="R311" s="442"/>
      <c r="S311" s="442"/>
      <c r="T311" s="442"/>
      <c r="U311" s="442"/>
      <c r="V311" s="442"/>
      <c r="W311" s="442"/>
      <c r="X311" s="442"/>
      <c r="Y311" s="442"/>
      <c r="Z311" s="442"/>
    </row>
    <row r="312" spans="1:26" ht="12.75" customHeight="1">
      <c r="A312" s="442"/>
      <c r="B312" s="442"/>
      <c r="C312" s="442"/>
      <c r="D312" s="540"/>
      <c r="E312" s="540"/>
      <c r="F312" s="540"/>
      <c r="G312" s="540"/>
      <c r="H312" s="540"/>
      <c r="I312" s="442"/>
      <c r="J312" s="440"/>
      <c r="K312" s="441"/>
      <c r="L312" s="440"/>
      <c r="M312" s="440"/>
      <c r="N312" s="442"/>
      <c r="O312" s="442"/>
      <c r="P312" s="442"/>
      <c r="Q312" s="442"/>
      <c r="R312" s="442"/>
      <c r="S312" s="442"/>
      <c r="T312" s="442"/>
      <c r="U312" s="442"/>
      <c r="V312" s="442"/>
      <c r="W312" s="442"/>
      <c r="X312" s="442"/>
      <c r="Y312" s="442"/>
      <c r="Z312" s="442"/>
    </row>
    <row r="313" spans="1:26" ht="12.75" customHeight="1">
      <c r="A313" s="442"/>
      <c r="B313" s="442"/>
      <c r="C313" s="442"/>
      <c r="D313" s="540"/>
      <c r="E313" s="540"/>
      <c r="F313" s="540"/>
      <c r="G313" s="540"/>
      <c r="H313" s="540"/>
      <c r="I313" s="442"/>
      <c r="J313" s="440"/>
      <c r="K313" s="441"/>
      <c r="L313" s="440"/>
      <c r="M313" s="440"/>
      <c r="N313" s="442"/>
      <c r="O313" s="442"/>
      <c r="P313" s="442"/>
      <c r="Q313" s="442"/>
      <c r="R313" s="442"/>
      <c r="S313" s="442"/>
      <c r="T313" s="442"/>
      <c r="U313" s="442"/>
      <c r="V313" s="442"/>
      <c r="W313" s="442"/>
      <c r="X313" s="442"/>
      <c r="Y313" s="442"/>
      <c r="Z313" s="442"/>
    </row>
    <row r="314" spans="1:26" ht="12.75" customHeight="1">
      <c r="A314" s="442"/>
      <c r="B314" s="442"/>
      <c r="C314" s="442"/>
      <c r="D314" s="540"/>
      <c r="E314" s="540"/>
      <c r="F314" s="540"/>
      <c r="G314" s="540"/>
      <c r="H314" s="540"/>
      <c r="I314" s="442"/>
      <c r="J314" s="440"/>
      <c r="K314" s="441"/>
      <c r="L314" s="440"/>
      <c r="M314" s="440"/>
      <c r="N314" s="442"/>
      <c r="O314" s="442"/>
      <c r="P314" s="442"/>
      <c r="Q314" s="442"/>
      <c r="R314" s="442"/>
      <c r="S314" s="442"/>
      <c r="T314" s="442"/>
      <c r="U314" s="442"/>
      <c r="V314" s="442"/>
      <c r="W314" s="442"/>
      <c r="X314" s="442"/>
      <c r="Y314" s="442"/>
      <c r="Z314" s="442"/>
    </row>
    <row r="315" spans="1:26" ht="12.75" customHeight="1">
      <c r="A315" s="442"/>
      <c r="B315" s="442"/>
      <c r="C315" s="442"/>
      <c r="D315" s="540"/>
      <c r="E315" s="540"/>
      <c r="F315" s="540"/>
      <c r="G315" s="540"/>
      <c r="H315" s="540"/>
      <c r="I315" s="442"/>
      <c r="J315" s="440"/>
      <c r="K315" s="441"/>
      <c r="L315" s="440"/>
      <c r="M315" s="440"/>
      <c r="N315" s="442"/>
      <c r="O315" s="442"/>
      <c r="P315" s="442"/>
      <c r="Q315" s="442"/>
      <c r="R315" s="442"/>
      <c r="S315" s="442"/>
      <c r="T315" s="442"/>
      <c r="U315" s="442"/>
      <c r="V315" s="442"/>
      <c r="W315" s="442"/>
      <c r="X315" s="442"/>
      <c r="Y315" s="442"/>
      <c r="Z315" s="442"/>
    </row>
    <row r="316" spans="1:26" ht="12.75" customHeight="1">
      <c r="A316" s="442"/>
      <c r="B316" s="442"/>
      <c r="C316" s="442"/>
      <c r="D316" s="540"/>
      <c r="E316" s="540"/>
      <c r="F316" s="540"/>
      <c r="G316" s="540"/>
      <c r="H316" s="540"/>
      <c r="I316" s="442"/>
      <c r="J316" s="440"/>
      <c r="K316" s="441"/>
      <c r="L316" s="440"/>
      <c r="M316" s="440"/>
      <c r="N316" s="442"/>
      <c r="O316" s="442"/>
      <c r="P316" s="442"/>
      <c r="Q316" s="442"/>
      <c r="R316" s="442"/>
      <c r="S316" s="442"/>
      <c r="T316" s="442"/>
      <c r="U316" s="442"/>
      <c r="V316" s="442"/>
      <c r="W316" s="442"/>
      <c r="X316" s="442"/>
      <c r="Y316" s="442"/>
      <c r="Z316" s="442"/>
    </row>
    <row r="317" spans="1:26" ht="12.75" customHeight="1">
      <c r="A317" s="442"/>
      <c r="B317" s="442"/>
      <c r="C317" s="442"/>
      <c r="D317" s="540"/>
      <c r="E317" s="540"/>
      <c r="F317" s="540"/>
      <c r="G317" s="540"/>
      <c r="H317" s="540"/>
      <c r="I317" s="442"/>
      <c r="J317" s="440"/>
      <c r="K317" s="441"/>
      <c r="L317" s="440"/>
      <c r="M317" s="440"/>
      <c r="N317" s="442"/>
      <c r="O317" s="442"/>
      <c r="P317" s="442"/>
      <c r="Q317" s="442"/>
      <c r="R317" s="442"/>
      <c r="S317" s="442"/>
      <c r="T317" s="442"/>
      <c r="U317" s="442"/>
      <c r="V317" s="442"/>
      <c r="W317" s="442"/>
      <c r="X317" s="442"/>
      <c r="Y317" s="442"/>
      <c r="Z317" s="442"/>
    </row>
    <row r="318" spans="1:26" ht="12.75" customHeight="1">
      <c r="A318" s="442"/>
      <c r="B318" s="442"/>
      <c r="C318" s="442"/>
      <c r="D318" s="540"/>
      <c r="E318" s="540"/>
      <c r="F318" s="540"/>
      <c r="G318" s="540"/>
      <c r="H318" s="540"/>
      <c r="I318" s="442"/>
      <c r="J318" s="440"/>
      <c r="K318" s="441"/>
      <c r="L318" s="440"/>
      <c r="M318" s="440"/>
      <c r="N318" s="442"/>
      <c r="O318" s="442"/>
      <c r="P318" s="442"/>
      <c r="Q318" s="442"/>
      <c r="R318" s="442"/>
      <c r="S318" s="442"/>
      <c r="T318" s="442"/>
      <c r="U318" s="442"/>
      <c r="V318" s="442"/>
      <c r="W318" s="442"/>
      <c r="X318" s="442"/>
      <c r="Y318" s="442"/>
      <c r="Z318" s="442"/>
    </row>
    <row r="319" spans="1:26" ht="12.75" customHeight="1">
      <c r="A319" s="442"/>
      <c r="B319" s="442"/>
      <c r="C319" s="442"/>
      <c r="D319" s="540"/>
      <c r="E319" s="540"/>
      <c r="F319" s="540"/>
      <c r="G319" s="540"/>
      <c r="H319" s="540"/>
      <c r="I319" s="442"/>
      <c r="J319" s="440"/>
      <c r="K319" s="441"/>
      <c r="L319" s="440"/>
      <c r="M319" s="440"/>
      <c r="N319" s="442"/>
      <c r="O319" s="442"/>
      <c r="P319" s="442"/>
      <c r="Q319" s="442"/>
      <c r="R319" s="442"/>
      <c r="S319" s="442"/>
      <c r="T319" s="442"/>
      <c r="U319" s="442"/>
      <c r="V319" s="442"/>
      <c r="W319" s="442"/>
      <c r="X319" s="442"/>
      <c r="Y319" s="442"/>
      <c r="Z319" s="442"/>
    </row>
    <row r="320" spans="1:26" ht="12.75" customHeight="1">
      <c r="A320" s="442"/>
      <c r="B320" s="442"/>
      <c r="C320" s="442"/>
      <c r="D320" s="540"/>
      <c r="E320" s="540"/>
      <c r="F320" s="540"/>
      <c r="G320" s="540"/>
      <c r="H320" s="540"/>
      <c r="I320" s="442"/>
      <c r="J320" s="440"/>
      <c r="K320" s="441"/>
      <c r="L320" s="440"/>
      <c r="M320" s="440"/>
      <c r="N320" s="442"/>
      <c r="O320" s="442"/>
      <c r="P320" s="442"/>
      <c r="Q320" s="442"/>
      <c r="R320" s="442"/>
      <c r="S320" s="442"/>
      <c r="T320" s="442"/>
      <c r="U320" s="442"/>
      <c r="V320" s="442"/>
      <c r="W320" s="442"/>
      <c r="X320" s="442"/>
      <c r="Y320" s="442"/>
      <c r="Z320" s="442"/>
    </row>
    <row r="321" spans="1:26" ht="12.75" customHeight="1">
      <c r="A321" s="442"/>
      <c r="B321" s="442"/>
      <c r="C321" s="442"/>
      <c r="D321" s="540"/>
      <c r="E321" s="540"/>
      <c r="F321" s="540"/>
      <c r="G321" s="540"/>
      <c r="H321" s="540"/>
      <c r="I321" s="442"/>
      <c r="J321" s="440"/>
      <c r="K321" s="441"/>
      <c r="L321" s="440"/>
      <c r="M321" s="440"/>
      <c r="N321" s="442"/>
      <c r="O321" s="442"/>
      <c r="P321" s="442"/>
      <c r="Q321" s="442"/>
      <c r="R321" s="442"/>
      <c r="S321" s="442"/>
      <c r="T321" s="442"/>
      <c r="U321" s="442"/>
      <c r="V321" s="442"/>
      <c r="W321" s="442"/>
      <c r="X321" s="442"/>
      <c r="Y321" s="442"/>
      <c r="Z321" s="442"/>
    </row>
    <row r="322" spans="1:26" ht="12.75" customHeight="1">
      <c r="A322" s="442"/>
      <c r="B322" s="442"/>
      <c r="C322" s="442"/>
      <c r="D322" s="540"/>
      <c r="E322" s="540"/>
      <c r="F322" s="540"/>
      <c r="G322" s="540"/>
      <c r="H322" s="540"/>
      <c r="I322" s="442"/>
      <c r="J322" s="440"/>
      <c r="K322" s="441"/>
      <c r="L322" s="440"/>
      <c r="M322" s="440"/>
      <c r="N322" s="442"/>
      <c r="O322" s="442"/>
      <c r="P322" s="442"/>
      <c r="Q322" s="442"/>
      <c r="R322" s="442"/>
      <c r="S322" s="442"/>
      <c r="T322" s="442"/>
      <c r="U322" s="442"/>
      <c r="V322" s="442"/>
      <c r="W322" s="442"/>
      <c r="X322" s="442"/>
      <c r="Y322" s="442"/>
      <c r="Z322" s="442"/>
    </row>
    <row r="323" spans="1:26" ht="12.75" customHeight="1">
      <c r="A323" s="442"/>
      <c r="B323" s="442"/>
      <c r="C323" s="442"/>
      <c r="D323" s="540"/>
      <c r="E323" s="540"/>
      <c r="F323" s="540"/>
      <c r="G323" s="540"/>
      <c r="H323" s="540"/>
      <c r="I323" s="442"/>
      <c r="J323" s="440"/>
      <c r="K323" s="441"/>
      <c r="L323" s="440"/>
      <c r="M323" s="440"/>
      <c r="N323" s="442"/>
      <c r="O323" s="442"/>
      <c r="P323" s="442"/>
      <c r="Q323" s="442"/>
      <c r="R323" s="442"/>
      <c r="S323" s="442"/>
      <c r="T323" s="442"/>
      <c r="U323" s="442"/>
      <c r="V323" s="442"/>
      <c r="W323" s="442"/>
      <c r="X323" s="442"/>
      <c r="Y323" s="442"/>
      <c r="Z323" s="442"/>
    </row>
    <row r="324" spans="1:26" ht="12.75" customHeight="1">
      <c r="A324" s="442"/>
      <c r="B324" s="442"/>
      <c r="C324" s="442"/>
      <c r="D324" s="540"/>
      <c r="E324" s="540"/>
      <c r="F324" s="540"/>
      <c r="G324" s="540"/>
      <c r="H324" s="540"/>
      <c r="I324" s="442"/>
      <c r="J324" s="440"/>
      <c r="K324" s="441"/>
      <c r="L324" s="440"/>
      <c r="M324" s="440"/>
      <c r="N324" s="442"/>
      <c r="O324" s="442"/>
      <c r="P324" s="442"/>
      <c r="Q324" s="442"/>
      <c r="R324" s="442"/>
      <c r="S324" s="442"/>
      <c r="T324" s="442"/>
      <c r="U324" s="442"/>
      <c r="V324" s="442"/>
      <c r="W324" s="442"/>
      <c r="X324" s="442"/>
      <c r="Y324" s="442"/>
      <c r="Z324" s="442"/>
    </row>
    <row r="325" spans="1:26" ht="12.75" customHeight="1">
      <c r="A325" s="442"/>
      <c r="B325" s="442"/>
      <c r="C325" s="442"/>
      <c r="D325" s="540"/>
      <c r="E325" s="540"/>
      <c r="F325" s="540"/>
      <c r="G325" s="540"/>
      <c r="H325" s="540"/>
      <c r="I325" s="442"/>
      <c r="J325" s="440"/>
      <c r="K325" s="441"/>
      <c r="L325" s="440"/>
      <c r="M325" s="440"/>
      <c r="N325" s="442"/>
      <c r="O325" s="442"/>
      <c r="P325" s="442"/>
      <c r="Q325" s="442"/>
      <c r="R325" s="442"/>
      <c r="S325" s="442"/>
      <c r="T325" s="442"/>
      <c r="U325" s="442"/>
      <c r="V325" s="442"/>
      <c r="W325" s="442"/>
      <c r="X325" s="442"/>
      <c r="Y325" s="442"/>
      <c r="Z325" s="442"/>
    </row>
    <row r="326" spans="1:26" ht="12.75" customHeight="1">
      <c r="A326" s="442"/>
      <c r="B326" s="442"/>
      <c r="C326" s="442"/>
      <c r="D326" s="540"/>
      <c r="E326" s="540"/>
      <c r="F326" s="540"/>
      <c r="G326" s="540"/>
      <c r="H326" s="540"/>
      <c r="I326" s="442"/>
      <c r="J326" s="440"/>
      <c r="K326" s="441"/>
      <c r="L326" s="440"/>
      <c r="M326" s="440"/>
      <c r="N326" s="442"/>
      <c r="O326" s="442"/>
      <c r="P326" s="442"/>
      <c r="Q326" s="442"/>
      <c r="R326" s="442"/>
      <c r="S326" s="442"/>
      <c r="T326" s="442"/>
      <c r="U326" s="442"/>
      <c r="V326" s="442"/>
      <c r="W326" s="442"/>
      <c r="X326" s="442"/>
      <c r="Y326" s="442"/>
      <c r="Z326" s="442"/>
    </row>
    <row r="327" spans="1:26" ht="12.75" customHeight="1">
      <c r="A327" s="442"/>
      <c r="B327" s="442"/>
      <c r="C327" s="442"/>
      <c r="D327" s="540"/>
      <c r="E327" s="540"/>
      <c r="F327" s="540"/>
      <c r="G327" s="540"/>
      <c r="H327" s="540"/>
      <c r="I327" s="442"/>
      <c r="J327" s="440"/>
      <c r="K327" s="441"/>
      <c r="L327" s="440"/>
      <c r="M327" s="440"/>
      <c r="N327" s="442"/>
      <c r="O327" s="442"/>
      <c r="P327" s="442"/>
      <c r="Q327" s="442"/>
      <c r="R327" s="442"/>
      <c r="S327" s="442"/>
      <c r="T327" s="442"/>
      <c r="U327" s="442"/>
      <c r="V327" s="442"/>
      <c r="W327" s="442"/>
      <c r="X327" s="442"/>
      <c r="Y327" s="442"/>
      <c r="Z327" s="442"/>
    </row>
    <row r="328" spans="1:26" ht="12.75" customHeight="1">
      <c r="A328" s="442"/>
      <c r="B328" s="442"/>
      <c r="C328" s="442"/>
      <c r="D328" s="540"/>
      <c r="E328" s="540"/>
      <c r="F328" s="540"/>
      <c r="G328" s="540"/>
      <c r="H328" s="540"/>
      <c r="I328" s="442"/>
      <c r="J328" s="440"/>
      <c r="K328" s="441"/>
      <c r="L328" s="440"/>
      <c r="M328" s="440"/>
      <c r="N328" s="442"/>
      <c r="O328" s="442"/>
      <c r="P328" s="442"/>
      <c r="Q328" s="442"/>
      <c r="R328" s="442"/>
      <c r="S328" s="442"/>
      <c r="T328" s="442"/>
      <c r="U328" s="442"/>
      <c r="V328" s="442"/>
      <c r="W328" s="442"/>
      <c r="X328" s="442"/>
      <c r="Y328" s="442"/>
      <c r="Z328" s="442"/>
    </row>
    <row r="329" spans="1:26" ht="12.75" customHeight="1">
      <c r="A329" s="442"/>
      <c r="B329" s="442"/>
      <c r="C329" s="442"/>
      <c r="D329" s="540"/>
      <c r="E329" s="540"/>
      <c r="F329" s="540"/>
      <c r="G329" s="540"/>
      <c r="H329" s="540"/>
      <c r="I329" s="442"/>
      <c r="J329" s="440"/>
      <c r="K329" s="441"/>
      <c r="L329" s="440"/>
      <c r="M329" s="440"/>
      <c r="N329" s="442"/>
      <c r="O329" s="442"/>
      <c r="P329" s="442"/>
      <c r="Q329" s="442"/>
      <c r="R329" s="442"/>
      <c r="S329" s="442"/>
      <c r="T329" s="442"/>
      <c r="U329" s="442"/>
      <c r="V329" s="442"/>
      <c r="W329" s="442"/>
      <c r="X329" s="442"/>
      <c r="Y329" s="442"/>
      <c r="Z329" s="442"/>
    </row>
    <row r="330" spans="1:26" ht="12.75" customHeight="1">
      <c r="A330" s="442"/>
      <c r="B330" s="442"/>
      <c r="C330" s="442"/>
      <c r="D330" s="540"/>
      <c r="E330" s="540"/>
      <c r="F330" s="540"/>
      <c r="G330" s="540"/>
      <c r="H330" s="540"/>
      <c r="I330" s="442"/>
      <c r="J330" s="440"/>
      <c r="K330" s="441"/>
      <c r="L330" s="440"/>
      <c r="M330" s="440"/>
      <c r="N330" s="442"/>
      <c r="O330" s="442"/>
      <c r="P330" s="442"/>
      <c r="Q330" s="442"/>
      <c r="R330" s="442"/>
      <c r="S330" s="442"/>
      <c r="T330" s="442"/>
      <c r="U330" s="442"/>
      <c r="V330" s="442"/>
      <c r="W330" s="442"/>
      <c r="X330" s="442"/>
      <c r="Y330" s="442"/>
      <c r="Z330" s="442"/>
    </row>
    <row r="331" spans="1:26" ht="12.75" customHeight="1">
      <c r="A331" s="442"/>
      <c r="B331" s="442"/>
      <c r="C331" s="442"/>
      <c r="D331" s="540"/>
      <c r="E331" s="540"/>
      <c r="F331" s="540"/>
      <c r="G331" s="540"/>
      <c r="H331" s="540"/>
      <c r="I331" s="442"/>
      <c r="J331" s="440"/>
      <c r="K331" s="441"/>
      <c r="L331" s="440"/>
      <c r="M331" s="440"/>
      <c r="N331" s="442"/>
      <c r="O331" s="442"/>
      <c r="P331" s="442"/>
      <c r="Q331" s="442"/>
      <c r="R331" s="442"/>
      <c r="S331" s="442"/>
      <c r="T331" s="442"/>
      <c r="U331" s="442"/>
      <c r="V331" s="442"/>
      <c r="W331" s="442"/>
      <c r="X331" s="442"/>
      <c r="Y331" s="442"/>
      <c r="Z331" s="442"/>
    </row>
    <row r="332" spans="1:26" ht="12.75" customHeight="1">
      <c r="A332" s="442"/>
      <c r="B332" s="442"/>
      <c r="C332" s="442"/>
      <c r="D332" s="540"/>
      <c r="E332" s="540"/>
      <c r="F332" s="540"/>
      <c r="G332" s="540"/>
      <c r="H332" s="540"/>
      <c r="I332" s="442"/>
      <c r="J332" s="440"/>
      <c r="K332" s="441"/>
      <c r="L332" s="440"/>
      <c r="M332" s="440"/>
      <c r="N332" s="442"/>
      <c r="O332" s="442"/>
      <c r="P332" s="442"/>
      <c r="Q332" s="442"/>
      <c r="R332" s="442"/>
      <c r="S332" s="442"/>
      <c r="T332" s="442"/>
      <c r="U332" s="442"/>
      <c r="V332" s="442"/>
      <c r="W332" s="442"/>
      <c r="X332" s="442"/>
      <c r="Y332" s="442"/>
      <c r="Z332" s="442"/>
    </row>
    <row r="333" spans="1:26" ht="12.75" customHeight="1">
      <c r="A333" s="442"/>
      <c r="B333" s="442"/>
      <c r="C333" s="442"/>
      <c r="D333" s="540"/>
      <c r="E333" s="540"/>
      <c r="F333" s="540"/>
      <c r="G333" s="540"/>
      <c r="H333" s="540"/>
      <c r="I333" s="442"/>
      <c r="J333" s="440"/>
      <c r="K333" s="441"/>
      <c r="L333" s="440"/>
      <c r="M333" s="440"/>
      <c r="N333" s="442"/>
      <c r="O333" s="442"/>
      <c r="P333" s="442"/>
      <c r="Q333" s="442"/>
      <c r="R333" s="442"/>
      <c r="S333" s="442"/>
      <c r="T333" s="442"/>
      <c r="U333" s="442"/>
      <c r="V333" s="442"/>
      <c r="W333" s="442"/>
      <c r="X333" s="442"/>
      <c r="Y333" s="442"/>
      <c r="Z333" s="442"/>
    </row>
    <row r="334" spans="1:26" ht="12.75" customHeight="1">
      <c r="A334" s="442"/>
      <c r="B334" s="442"/>
      <c r="C334" s="442"/>
      <c r="D334" s="540"/>
      <c r="E334" s="540"/>
      <c r="F334" s="540"/>
      <c r="G334" s="540"/>
      <c r="H334" s="540"/>
      <c r="I334" s="442"/>
      <c r="J334" s="440"/>
      <c r="K334" s="441"/>
      <c r="L334" s="440"/>
      <c r="M334" s="440"/>
      <c r="N334" s="442"/>
      <c r="O334" s="442"/>
      <c r="P334" s="442"/>
      <c r="Q334" s="442"/>
      <c r="R334" s="442"/>
      <c r="S334" s="442"/>
      <c r="T334" s="442"/>
      <c r="U334" s="442"/>
      <c r="V334" s="442"/>
      <c r="W334" s="442"/>
      <c r="X334" s="442"/>
      <c r="Y334" s="442"/>
      <c r="Z334" s="442"/>
    </row>
    <row r="335" spans="1:26" ht="12.75" customHeight="1">
      <c r="A335" s="442"/>
      <c r="B335" s="442"/>
      <c r="C335" s="442"/>
      <c r="D335" s="540"/>
      <c r="E335" s="540"/>
      <c r="F335" s="540"/>
      <c r="G335" s="540"/>
      <c r="H335" s="540"/>
      <c r="I335" s="442"/>
      <c r="J335" s="440"/>
      <c r="K335" s="441"/>
      <c r="L335" s="440"/>
      <c r="M335" s="440"/>
      <c r="N335" s="442"/>
      <c r="O335" s="442"/>
      <c r="P335" s="442"/>
      <c r="Q335" s="442"/>
      <c r="R335" s="442"/>
      <c r="S335" s="442"/>
      <c r="T335" s="442"/>
      <c r="U335" s="442"/>
      <c r="V335" s="442"/>
      <c r="W335" s="442"/>
      <c r="X335" s="442"/>
      <c r="Y335" s="442"/>
      <c r="Z335" s="442"/>
    </row>
    <row r="336" spans="1:26" ht="12.75" customHeight="1">
      <c r="A336" s="442"/>
      <c r="B336" s="442"/>
      <c r="C336" s="442"/>
      <c r="D336" s="540"/>
      <c r="E336" s="540"/>
      <c r="F336" s="540"/>
      <c r="G336" s="540"/>
      <c r="H336" s="540"/>
      <c r="I336" s="442"/>
      <c r="J336" s="440"/>
      <c r="K336" s="441"/>
      <c r="L336" s="440"/>
      <c r="M336" s="440"/>
      <c r="N336" s="442"/>
      <c r="O336" s="442"/>
      <c r="P336" s="442"/>
      <c r="Q336" s="442"/>
      <c r="R336" s="442"/>
      <c r="S336" s="442"/>
      <c r="T336" s="442"/>
      <c r="U336" s="442"/>
      <c r="V336" s="442"/>
      <c r="W336" s="442"/>
      <c r="X336" s="442"/>
      <c r="Y336" s="442"/>
      <c r="Z336" s="442"/>
    </row>
    <row r="337" spans="1:26" ht="12.75" customHeight="1">
      <c r="A337" s="442"/>
      <c r="B337" s="442"/>
      <c r="C337" s="442"/>
      <c r="D337" s="540"/>
      <c r="E337" s="540"/>
      <c r="F337" s="540"/>
      <c r="G337" s="540"/>
      <c r="H337" s="540"/>
      <c r="I337" s="442"/>
      <c r="J337" s="440"/>
      <c r="K337" s="441"/>
      <c r="L337" s="440"/>
      <c r="M337" s="440"/>
      <c r="N337" s="442"/>
      <c r="O337" s="442"/>
      <c r="P337" s="442"/>
      <c r="Q337" s="442"/>
      <c r="R337" s="442"/>
      <c r="S337" s="442"/>
      <c r="T337" s="442"/>
      <c r="U337" s="442"/>
      <c r="V337" s="442"/>
      <c r="W337" s="442"/>
      <c r="X337" s="442"/>
      <c r="Y337" s="442"/>
      <c r="Z337" s="442"/>
    </row>
    <row r="338" spans="1:26" ht="12.75" customHeight="1">
      <c r="A338" s="442"/>
      <c r="B338" s="442"/>
      <c r="C338" s="442"/>
      <c r="D338" s="540"/>
      <c r="E338" s="540"/>
      <c r="F338" s="540"/>
      <c r="G338" s="540"/>
      <c r="H338" s="540"/>
      <c r="I338" s="442"/>
      <c r="J338" s="440"/>
      <c r="K338" s="441"/>
      <c r="L338" s="440"/>
      <c r="M338" s="440"/>
      <c r="N338" s="442"/>
      <c r="O338" s="442"/>
      <c r="P338" s="442"/>
      <c r="Q338" s="442"/>
      <c r="R338" s="442"/>
      <c r="S338" s="442"/>
      <c r="T338" s="442"/>
      <c r="U338" s="442"/>
      <c r="V338" s="442"/>
      <c r="W338" s="442"/>
      <c r="X338" s="442"/>
      <c r="Y338" s="442"/>
      <c r="Z338" s="442"/>
    </row>
    <row r="339" spans="1:26" ht="12.75" customHeight="1">
      <c r="A339" s="442"/>
      <c r="B339" s="442"/>
      <c r="C339" s="442"/>
      <c r="D339" s="540"/>
      <c r="E339" s="540"/>
      <c r="F339" s="540"/>
      <c r="G339" s="540"/>
      <c r="H339" s="540"/>
      <c r="I339" s="442"/>
      <c r="J339" s="440"/>
      <c r="K339" s="441"/>
      <c r="L339" s="440"/>
      <c r="M339" s="440"/>
      <c r="N339" s="442"/>
      <c r="O339" s="442"/>
      <c r="P339" s="442"/>
      <c r="Q339" s="442"/>
      <c r="R339" s="442"/>
      <c r="S339" s="442"/>
      <c r="T339" s="442"/>
      <c r="U339" s="442"/>
      <c r="V339" s="442"/>
      <c r="W339" s="442"/>
      <c r="X339" s="442"/>
      <c r="Y339" s="442"/>
      <c r="Z339" s="442"/>
    </row>
    <row r="340" spans="1:26" ht="12.75" customHeight="1">
      <c r="A340" s="442"/>
      <c r="B340" s="442"/>
      <c r="C340" s="442"/>
      <c r="D340" s="540"/>
      <c r="E340" s="540"/>
      <c r="F340" s="540"/>
      <c r="G340" s="540"/>
      <c r="H340" s="540"/>
      <c r="I340" s="442"/>
      <c r="J340" s="440"/>
      <c r="K340" s="441"/>
      <c r="L340" s="440"/>
      <c r="M340" s="440"/>
      <c r="N340" s="442"/>
      <c r="O340" s="442"/>
      <c r="P340" s="442"/>
      <c r="Q340" s="442"/>
      <c r="R340" s="442"/>
      <c r="S340" s="442"/>
      <c r="T340" s="442"/>
      <c r="U340" s="442"/>
      <c r="V340" s="442"/>
      <c r="W340" s="442"/>
      <c r="X340" s="442"/>
      <c r="Y340" s="442"/>
      <c r="Z340" s="442"/>
    </row>
    <row r="341" spans="1:26" ht="12.75" customHeight="1">
      <c r="A341" s="442"/>
      <c r="B341" s="442"/>
      <c r="C341" s="442"/>
      <c r="D341" s="540"/>
      <c r="E341" s="540"/>
      <c r="F341" s="540"/>
      <c r="G341" s="540"/>
      <c r="H341" s="540"/>
      <c r="I341" s="442"/>
      <c r="J341" s="440"/>
      <c r="K341" s="441"/>
      <c r="L341" s="440"/>
      <c r="M341" s="440"/>
      <c r="N341" s="442"/>
      <c r="O341" s="442"/>
      <c r="P341" s="442"/>
      <c r="Q341" s="442"/>
      <c r="R341" s="442"/>
      <c r="S341" s="442"/>
      <c r="T341" s="442"/>
      <c r="U341" s="442"/>
      <c r="V341" s="442"/>
      <c r="W341" s="442"/>
      <c r="X341" s="442"/>
      <c r="Y341" s="442"/>
      <c r="Z341" s="442"/>
    </row>
    <row r="342" spans="1:26" ht="12.75" customHeight="1">
      <c r="A342" s="442"/>
      <c r="B342" s="442"/>
      <c r="C342" s="442"/>
      <c r="D342" s="540"/>
      <c r="E342" s="540"/>
      <c r="F342" s="540"/>
      <c r="G342" s="540"/>
      <c r="H342" s="540"/>
      <c r="I342" s="442"/>
      <c r="J342" s="440"/>
      <c r="K342" s="441"/>
      <c r="L342" s="440"/>
      <c r="M342" s="440"/>
      <c r="N342" s="442"/>
      <c r="O342" s="442"/>
      <c r="P342" s="442"/>
      <c r="Q342" s="442"/>
      <c r="R342" s="442"/>
      <c r="S342" s="442"/>
      <c r="T342" s="442"/>
      <c r="U342" s="442"/>
      <c r="V342" s="442"/>
      <c r="W342" s="442"/>
      <c r="X342" s="442"/>
      <c r="Y342" s="442"/>
      <c r="Z342" s="442"/>
    </row>
    <row r="343" spans="1:26" ht="12.75" customHeight="1">
      <c r="A343" s="442"/>
      <c r="B343" s="442"/>
      <c r="C343" s="442"/>
      <c r="D343" s="540"/>
      <c r="E343" s="540"/>
      <c r="F343" s="540"/>
      <c r="G343" s="540"/>
      <c r="H343" s="540"/>
      <c r="I343" s="442"/>
      <c r="J343" s="440"/>
      <c r="K343" s="441"/>
      <c r="L343" s="440"/>
      <c r="M343" s="440"/>
      <c r="N343" s="442"/>
      <c r="O343" s="442"/>
      <c r="P343" s="442"/>
      <c r="Q343" s="442"/>
      <c r="R343" s="442"/>
      <c r="S343" s="442"/>
      <c r="T343" s="442"/>
      <c r="U343" s="442"/>
      <c r="V343" s="442"/>
      <c r="W343" s="442"/>
      <c r="X343" s="442"/>
      <c r="Y343" s="442"/>
      <c r="Z343" s="442"/>
    </row>
    <row r="344" spans="1:26" ht="12.75" customHeight="1">
      <c r="A344" s="442"/>
      <c r="B344" s="442"/>
      <c r="C344" s="442"/>
      <c r="D344" s="540"/>
      <c r="E344" s="540"/>
      <c r="F344" s="540"/>
      <c r="G344" s="540"/>
      <c r="H344" s="540"/>
      <c r="I344" s="442"/>
      <c r="J344" s="440"/>
      <c r="K344" s="441"/>
      <c r="L344" s="440"/>
      <c r="M344" s="440"/>
      <c r="N344" s="442"/>
      <c r="O344" s="442"/>
      <c r="P344" s="442"/>
      <c r="Q344" s="442"/>
      <c r="R344" s="442"/>
      <c r="S344" s="442"/>
      <c r="T344" s="442"/>
      <c r="U344" s="442"/>
      <c r="V344" s="442"/>
      <c r="W344" s="442"/>
      <c r="X344" s="442"/>
      <c r="Y344" s="442"/>
      <c r="Z344" s="442"/>
    </row>
    <row r="345" spans="1:26" ht="12.75" customHeight="1">
      <c r="A345" s="442"/>
      <c r="B345" s="442"/>
      <c r="C345" s="442"/>
      <c r="D345" s="540"/>
      <c r="E345" s="540"/>
      <c r="F345" s="540"/>
      <c r="G345" s="540"/>
      <c r="H345" s="540"/>
      <c r="I345" s="442"/>
      <c r="J345" s="440"/>
      <c r="K345" s="441"/>
      <c r="L345" s="440"/>
      <c r="M345" s="440"/>
      <c r="N345" s="442"/>
      <c r="O345" s="442"/>
      <c r="P345" s="442"/>
      <c r="Q345" s="442"/>
      <c r="R345" s="442"/>
      <c r="S345" s="442"/>
      <c r="T345" s="442"/>
      <c r="U345" s="442"/>
      <c r="V345" s="442"/>
      <c r="W345" s="442"/>
      <c r="X345" s="442"/>
      <c r="Y345" s="442"/>
      <c r="Z345" s="442"/>
    </row>
    <row r="346" spans="1:26" ht="12.75" customHeight="1">
      <c r="A346" s="442"/>
      <c r="B346" s="442"/>
      <c r="C346" s="442"/>
      <c r="D346" s="540"/>
      <c r="E346" s="540"/>
      <c r="F346" s="540"/>
      <c r="G346" s="540"/>
      <c r="H346" s="540"/>
      <c r="I346" s="442"/>
      <c r="J346" s="440"/>
      <c r="K346" s="441"/>
      <c r="L346" s="440"/>
      <c r="M346" s="440"/>
      <c r="N346" s="442"/>
      <c r="O346" s="442"/>
      <c r="P346" s="442"/>
      <c r="Q346" s="442"/>
      <c r="R346" s="442"/>
      <c r="S346" s="442"/>
      <c r="T346" s="442"/>
      <c r="U346" s="442"/>
      <c r="V346" s="442"/>
      <c r="W346" s="442"/>
      <c r="X346" s="442"/>
      <c r="Y346" s="442"/>
      <c r="Z346" s="442"/>
    </row>
    <row r="347" spans="1:26" ht="12.75" customHeight="1">
      <c r="A347" s="442"/>
      <c r="B347" s="442"/>
      <c r="C347" s="442"/>
      <c r="D347" s="540"/>
      <c r="E347" s="540"/>
      <c r="F347" s="540"/>
      <c r="G347" s="540"/>
      <c r="H347" s="540"/>
      <c r="I347" s="442"/>
      <c r="J347" s="440"/>
      <c r="K347" s="441"/>
      <c r="L347" s="440"/>
      <c r="M347" s="440"/>
      <c r="N347" s="442"/>
      <c r="O347" s="442"/>
      <c r="P347" s="442"/>
      <c r="Q347" s="442"/>
      <c r="R347" s="442"/>
      <c r="S347" s="442"/>
      <c r="T347" s="442"/>
      <c r="U347" s="442"/>
      <c r="V347" s="442"/>
      <c r="W347" s="442"/>
      <c r="X347" s="442"/>
      <c r="Y347" s="442"/>
      <c r="Z347" s="442"/>
    </row>
    <row r="348" spans="1:26" ht="12.75" customHeight="1">
      <c r="A348" s="442"/>
      <c r="B348" s="442"/>
      <c r="C348" s="442"/>
      <c r="D348" s="540"/>
      <c r="E348" s="540"/>
      <c r="F348" s="540"/>
      <c r="G348" s="540"/>
      <c r="H348" s="540"/>
      <c r="I348" s="442"/>
      <c r="J348" s="440"/>
      <c r="K348" s="441"/>
      <c r="L348" s="440"/>
      <c r="M348" s="440"/>
      <c r="N348" s="442"/>
      <c r="O348" s="442"/>
      <c r="P348" s="442"/>
      <c r="Q348" s="442"/>
      <c r="R348" s="442"/>
      <c r="S348" s="442"/>
      <c r="T348" s="442"/>
      <c r="U348" s="442"/>
      <c r="V348" s="442"/>
      <c r="W348" s="442"/>
      <c r="X348" s="442"/>
      <c r="Y348" s="442"/>
      <c r="Z348" s="442"/>
    </row>
    <row r="349" spans="1:26" ht="12.75" customHeight="1">
      <c r="A349" s="442"/>
      <c r="B349" s="442"/>
      <c r="C349" s="442"/>
      <c r="D349" s="540"/>
      <c r="E349" s="540"/>
      <c r="F349" s="540"/>
      <c r="G349" s="540"/>
      <c r="H349" s="540"/>
      <c r="I349" s="442"/>
      <c r="J349" s="440"/>
      <c r="K349" s="441"/>
      <c r="L349" s="440"/>
      <c r="M349" s="440"/>
      <c r="N349" s="442"/>
      <c r="O349" s="442"/>
      <c r="P349" s="442"/>
      <c r="Q349" s="442"/>
      <c r="R349" s="442"/>
      <c r="S349" s="442"/>
      <c r="T349" s="442"/>
      <c r="U349" s="442"/>
      <c r="V349" s="442"/>
      <c r="W349" s="442"/>
      <c r="X349" s="442"/>
      <c r="Y349" s="442"/>
      <c r="Z349" s="442"/>
    </row>
    <row r="350" spans="1:26" ht="12.75" customHeight="1">
      <c r="A350" s="442"/>
      <c r="B350" s="442"/>
      <c r="C350" s="442"/>
      <c r="D350" s="540"/>
      <c r="E350" s="540"/>
      <c r="F350" s="540"/>
      <c r="G350" s="540"/>
      <c r="H350" s="540"/>
      <c r="I350" s="442"/>
      <c r="J350" s="440"/>
      <c r="K350" s="441"/>
      <c r="L350" s="440"/>
      <c r="M350" s="440"/>
      <c r="N350" s="442"/>
      <c r="O350" s="442"/>
      <c r="P350" s="442"/>
      <c r="Q350" s="442"/>
      <c r="R350" s="442"/>
      <c r="S350" s="442"/>
      <c r="T350" s="442"/>
      <c r="U350" s="442"/>
      <c r="V350" s="442"/>
      <c r="W350" s="442"/>
      <c r="X350" s="442"/>
      <c r="Y350" s="442"/>
      <c r="Z350" s="442"/>
    </row>
    <row r="351" spans="1:26" ht="12.75" customHeight="1">
      <c r="A351" s="442"/>
      <c r="B351" s="442"/>
      <c r="C351" s="442"/>
      <c r="D351" s="540"/>
      <c r="E351" s="540"/>
      <c r="F351" s="540"/>
      <c r="G351" s="540"/>
      <c r="H351" s="540"/>
      <c r="I351" s="442"/>
      <c r="J351" s="440"/>
      <c r="K351" s="441"/>
      <c r="L351" s="440"/>
      <c r="M351" s="440"/>
      <c r="N351" s="442"/>
      <c r="O351" s="442"/>
      <c r="P351" s="442"/>
      <c r="Q351" s="442"/>
      <c r="R351" s="442"/>
      <c r="S351" s="442"/>
      <c r="T351" s="442"/>
      <c r="U351" s="442"/>
      <c r="V351" s="442"/>
      <c r="W351" s="442"/>
      <c r="X351" s="442"/>
      <c r="Y351" s="442"/>
      <c r="Z351" s="442"/>
    </row>
    <row r="352" spans="1:26" ht="12.75" customHeight="1">
      <c r="A352" s="442"/>
      <c r="B352" s="442"/>
      <c r="C352" s="442"/>
      <c r="D352" s="540"/>
      <c r="E352" s="540"/>
      <c r="F352" s="540"/>
      <c r="G352" s="540"/>
      <c r="H352" s="540"/>
      <c r="I352" s="442"/>
      <c r="J352" s="440"/>
      <c r="K352" s="441"/>
      <c r="L352" s="440"/>
      <c r="M352" s="440"/>
      <c r="N352" s="442"/>
      <c r="O352" s="442"/>
      <c r="P352" s="442"/>
      <c r="Q352" s="442"/>
      <c r="R352" s="442"/>
      <c r="S352" s="442"/>
      <c r="T352" s="442"/>
      <c r="U352" s="442"/>
      <c r="V352" s="442"/>
      <c r="W352" s="442"/>
      <c r="X352" s="442"/>
      <c r="Y352" s="442"/>
      <c r="Z352" s="442"/>
    </row>
    <row r="353" spans="1:26" ht="12.75" customHeight="1">
      <c r="A353" s="442"/>
      <c r="B353" s="442"/>
      <c r="C353" s="442"/>
      <c r="D353" s="540"/>
      <c r="E353" s="540"/>
      <c r="F353" s="540"/>
      <c r="G353" s="540"/>
      <c r="H353" s="540"/>
      <c r="I353" s="442"/>
      <c r="J353" s="440"/>
      <c r="K353" s="441"/>
      <c r="L353" s="440"/>
      <c r="M353" s="440"/>
      <c r="N353" s="442"/>
      <c r="O353" s="442"/>
      <c r="P353" s="442"/>
      <c r="Q353" s="442"/>
      <c r="R353" s="442"/>
      <c r="S353" s="442"/>
      <c r="T353" s="442"/>
      <c r="U353" s="442"/>
      <c r="V353" s="442"/>
      <c r="W353" s="442"/>
      <c r="X353" s="442"/>
      <c r="Y353" s="442"/>
      <c r="Z353" s="442"/>
    </row>
    <row r="354" spans="1:26" ht="12.75" customHeight="1">
      <c r="A354" s="442"/>
      <c r="B354" s="442"/>
      <c r="C354" s="442"/>
      <c r="D354" s="540"/>
      <c r="E354" s="540"/>
      <c r="F354" s="540"/>
      <c r="G354" s="540"/>
      <c r="H354" s="540"/>
      <c r="I354" s="442"/>
      <c r="J354" s="440"/>
      <c r="K354" s="441"/>
      <c r="L354" s="440"/>
      <c r="M354" s="440"/>
      <c r="N354" s="442"/>
      <c r="O354" s="442"/>
      <c r="P354" s="442"/>
      <c r="Q354" s="442"/>
      <c r="R354" s="442"/>
      <c r="S354" s="442"/>
      <c r="T354" s="442"/>
      <c r="U354" s="442"/>
      <c r="V354" s="442"/>
      <c r="W354" s="442"/>
      <c r="X354" s="442"/>
      <c r="Y354" s="442"/>
      <c r="Z354" s="442"/>
    </row>
    <row r="355" spans="1:26" ht="12.75" customHeight="1">
      <c r="A355" s="442"/>
      <c r="B355" s="442"/>
      <c r="C355" s="442"/>
      <c r="D355" s="540"/>
      <c r="E355" s="540"/>
      <c r="F355" s="540"/>
      <c r="G355" s="540"/>
      <c r="H355" s="540"/>
      <c r="I355" s="442"/>
      <c r="J355" s="440"/>
      <c r="K355" s="441"/>
      <c r="L355" s="440"/>
      <c r="M355" s="440"/>
      <c r="N355" s="442"/>
      <c r="O355" s="442"/>
      <c r="P355" s="442"/>
      <c r="Q355" s="442"/>
      <c r="R355" s="442"/>
      <c r="S355" s="442"/>
      <c r="T355" s="442"/>
      <c r="U355" s="442"/>
      <c r="V355" s="442"/>
      <c r="W355" s="442"/>
      <c r="X355" s="442"/>
      <c r="Y355" s="442"/>
      <c r="Z355" s="442"/>
    </row>
    <row r="356" spans="1:26" ht="12.75" customHeight="1">
      <c r="A356" s="442"/>
      <c r="B356" s="442"/>
      <c r="C356" s="442"/>
      <c r="D356" s="540"/>
      <c r="E356" s="540"/>
      <c r="F356" s="540"/>
      <c r="G356" s="540"/>
      <c r="H356" s="540"/>
      <c r="I356" s="442"/>
      <c r="J356" s="440"/>
      <c r="K356" s="441"/>
      <c r="L356" s="440"/>
      <c r="M356" s="440"/>
      <c r="N356" s="442"/>
      <c r="O356" s="442"/>
      <c r="P356" s="442"/>
      <c r="Q356" s="442"/>
      <c r="R356" s="442"/>
      <c r="S356" s="442"/>
      <c r="T356" s="442"/>
      <c r="U356" s="442"/>
      <c r="V356" s="442"/>
      <c r="W356" s="442"/>
      <c r="X356" s="442"/>
      <c r="Y356" s="442"/>
      <c r="Z356" s="442"/>
    </row>
    <row r="357" spans="1:26" ht="12.75" customHeight="1">
      <c r="A357" s="442"/>
      <c r="B357" s="442"/>
      <c r="C357" s="442"/>
      <c r="D357" s="540"/>
      <c r="E357" s="540"/>
      <c r="F357" s="540"/>
      <c r="G357" s="540"/>
      <c r="H357" s="540"/>
      <c r="I357" s="442"/>
      <c r="J357" s="440"/>
      <c r="K357" s="441"/>
      <c r="L357" s="440"/>
      <c r="M357" s="440"/>
      <c r="N357" s="442"/>
      <c r="O357" s="442"/>
      <c r="P357" s="442"/>
      <c r="Q357" s="442"/>
      <c r="R357" s="442"/>
      <c r="S357" s="442"/>
      <c r="T357" s="442"/>
      <c r="U357" s="442"/>
      <c r="V357" s="442"/>
      <c r="W357" s="442"/>
      <c r="X357" s="442"/>
      <c r="Y357" s="442"/>
      <c r="Z357" s="442"/>
    </row>
    <row r="358" spans="1:26" ht="12.75" customHeight="1">
      <c r="A358" s="442"/>
      <c r="B358" s="442"/>
      <c r="C358" s="442"/>
      <c r="D358" s="540"/>
      <c r="E358" s="540"/>
      <c r="F358" s="540"/>
      <c r="G358" s="540"/>
      <c r="H358" s="540"/>
      <c r="I358" s="442"/>
      <c r="J358" s="440"/>
      <c r="K358" s="441"/>
      <c r="L358" s="440"/>
      <c r="M358" s="440"/>
      <c r="N358" s="442"/>
      <c r="O358" s="442"/>
      <c r="P358" s="442"/>
      <c r="Q358" s="442"/>
      <c r="R358" s="442"/>
      <c r="S358" s="442"/>
      <c r="T358" s="442"/>
      <c r="U358" s="442"/>
      <c r="V358" s="442"/>
      <c r="W358" s="442"/>
      <c r="X358" s="442"/>
      <c r="Y358" s="442"/>
      <c r="Z358" s="442"/>
    </row>
    <row r="359" spans="1:26" ht="12.75" customHeight="1">
      <c r="A359" s="442"/>
      <c r="B359" s="442"/>
      <c r="C359" s="442"/>
      <c r="D359" s="540"/>
      <c r="E359" s="540"/>
      <c r="F359" s="540"/>
      <c r="G359" s="540"/>
      <c r="H359" s="540"/>
      <c r="I359" s="442"/>
      <c r="J359" s="440"/>
      <c r="K359" s="441"/>
      <c r="L359" s="440"/>
      <c r="M359" s="440"/>
      <c r="N359" s="442"/>
      <c r="O359" s="442"/>
      <c r="P359" s="442"/>
      <c r="Q359" s="442"/>
      <c r="R359" s="442"/>
      <c r="S359" s="442"/>
      <c r="T359" s="442"/>
      <c r="U359" s="442"/>
      <c r="V359" s="442"/>
      <c r="W359" s="442"/>
      <c r="X359" s="442"/>
      <c r="Y359" s="442"/>
      <c r="Z359" s="442"/>
    </row>
    <row r="360" spans="1:26" ht="12.75" customHeight="1">
      <c r="A360" s="442"/>
      <c r="B360" s="442"/>
      <c r="C360" s="442"/>
      <c r="D360" s="540"/>
      <c r="E360" s="540"/>
      <c r="F360" s="540"/>
      <c r="G360" s="540"/>
      <c r="H360" s="540"/>
      <c r="I360" s="442"/>
      <c r="J360" s="440"/>
      <c r="K360" s="441"/>
      <c r="L360" s="440"/>
      <c r="M360" s="440"/>
      <c r="N360" s="442"/>
      <c r="O360" s="442"/>
      <c r="P360" s="442"/>
      <c r="Q360" s="442"/>
      <c r="R360" s="442"/>
      <c r="S360" s="442"/>
      <c r="T360" s="442"/>
      <c r="U360" s="442"/>
      <c r="V360" s="442"/>
      <c r="W360" s="442"/>
      <c r="X360" s="442"/>
      <c r="Y360" s="442"/>
      <c r="Z360" s="442"/>
    </row>
    <row r="361" spans="1:26" ht="12.75" customHeight="1">
      <c r="A361" s="442"/>
      <c r="B361" s="442"/>
      <c r="C361" s="442"/>
      <c r="D361" s="540"/>
      <c r="E361" s="540"/>
      <c r="F361" s="540"/>
      <c r="G361" s="540"/>
      <c r="H361" s="540"/>
      <c r="I361" s="442"/>
      <c r="J361" s="440"/>
      <c r="K361" s="441"/>
      <c r="L361" s="440"/>
      <c r="M361" s="440"/>
      <c r="N361" s="442"/>
      <c r="O361" s="442"/>
      <c r="P361" s="442"/>
      <c r="Q361" s="442"/>
      <c r="R361" s="442"/>
      <c r="S361" s="442"/>
      <c r="T361" s="442"/>
      <c r="U361" s="442"/>
      <c r="V361" s="442"/>
      <c r="W361" s="442"/>
      <c r="X361" s="442"/>
      <c r="Y361" s="442"/>
      <c r="Z361" s="442"/>
    </row>
    <row r="362" spans="1:26" ht="12.75" customHeight="1">
      <c r="A362" s="442"/>
      <c r="B362" s="442"/>
      <c r="C362" s="442"/>
      <c r="D362" s="540"/>
      <c r="E362" s="540"/>
      <c r="F362" s="540"/>
      <c r="G362" s="540"/>
      <c r="H362" s="540"/>
      <c r="I362" s="442"/>
      <c r="J362" s="440"/>
      <c r="K362" s="441"/>
      <c r="L362" s="440"/>
      <c r="M362" s="440"/>
      <c r="N362" s="442"/>
      <c r="O362" s="442"/>
      <c r="P362" s="442"/>
      <c r="Q362" s="442"/>
      <c r="R362" s="442"/>
      <c r="S362" s="442"/>
      <c r="T362" s="442"/>
      <c r="U362" s="442"/>
      <c r="V362" s="442"/>
      <c r="W362" s="442"/>
      <c r="X362" s="442"/>
      <c r="Y362" s="442"/>
      <c r="Z362" s="442"/>
    </row>
    <row r="363" spans="1:26" ht="12.75" customHeight="1">
      <c r="A363" s="442"/>
      <c r="B363" s="442"/>
      <c r="C363" s="442"/>
      <c r="D363" s="540"/>
      <c r="E363" s="540"/>
      <c r="F363" s="540"/>
      <c r="G363" s="540"/>
      <c r="H363" s="540"/>
      <c r="I363" s="442"/>
      <c r="J363" s="440"/>
      <c r="K363" s="441"/>
      <c r="L363" s="440"/>
      <c r="M363" s="440"/>
      <c r="N363" s="442"/>
      <c r="O363" s="442"/>
      <c r="P363" s="442"/>
      <c r="Q363" s="442"/>
      <c r="R363" s="442"/>
      <c r="S363" s="442"/>
      <c r="T363" s="442"/>
      <c r="U363" s="442"/>
      <c r="V363" s="442"/>
      <c r="W363" s="442"/>
      <c r="X363" s="442"/>
      <c r="Y363" s="442"/>
      <c r="Z363" s="442"/>
    </row>
    <row r="364" spans="1:26" ht="12.75" customHeight="1">
      <c r="A364" s="442"/>
      <c r="B364" s="442"/>
      <c r="C364" s="442"/>
      <c r="D364" s="540"/>
      <c r="E364" s="540"/>
      <c r="F364" s="540"/>
      <c r="G364" s="540"/>
      <c r="H364" s="540"/>
      <c r="I364" s="442"/>
      <c r="J364" s="440"/>
      <c r="K364" s="441"/>
      <c r="L364" s="440"/>
      <c r="M364" s="440"/>
      <c r="N364" s="442"/>
      <c r="O364" s="442"/>
      <c r="P364" s="442"/>
      <c r="Q364" s="442"/>
      <c r="R364" s="442"/>
      <c r="S364" s="442"/>
      <c r="T364" s="442"/>
      <c r="U364" s="442"/>
      <c r="V364" s="442"/>
      <c r="W364" s="442"/>
      <c r="X364" s="442"/>
      <c r="Y364" s="442"/>
      <c r="Z364" s="442"/>
    </row>
    <row r="365" spans="1:26" ht="12.75" customHeight="1">
      <c r="A365" s="442"/>
      <c r="B365" s="442"/>
      <c r="C365" s="442"/>
      <c r="D365" s="540"/>
      <c r="E365" s="540"/>
      <c r="F365" s="540"/>
      <c r="G365" s="540"/>
      <c r="H365" s="540"/>
      <c r="I365" s="442"/>
      <c r="J365" s="440"/>
      <c r="K365" s="441"/>
      <c r="L365" s="440"/>
      <c r="M365" s="440"/>
      <c r="N365" s="442"/>
      <c r="O365" s="442"/>
      <c r="P365" s="442"/>
      <c r="Q365" s="442"/>
      <c r="R365" s="442"/>
      <c r="S365" s="442"/>
      <c r="T365" s="442"/>
      <c r="U365" s="442"/>
      <c r="V365" s="442"/>
      <c r="W365" s="442"/>
      <c r="X365" s="442"/>
      <c r="Y365" s="442"/>
      <c r="Z365" s="442"/>
    </row>
    <row r="366" spans="1:26" ht="12.75" customHeight="1">
      <c r="A366" s="442"/>
      <c r="B366" s="442"/>
      <c r="C366" s="442"/>
      <c r="D366" s="540"/>
      <c r="E366" s="540"/>
      <c r="F366" s="540"/>
      <c r="G366" s="540"/>
      <c r="H366" s="540"/>
      <c r="I366" s="442"/>
      <c r="J366" s="440"/>
      <c r="K366" s="441"/>
      <c r="L366" s="440"/>
      <c r="M366" s="440"/>
      <c r="N366" s="442"/>
      <c r="O366" s="442"/>
      <c r="P366" s="442"/>
      <c r="Q366" s="442"/>
      <c r="R366" s="442"/>
      <c r="S366" s="442"/>
      <c r="T366" s="442"/>
      <c r="U366" s="442"/>
      <c r="V366" s="442"/>
      <c r="W366" s="442"/>
      <c r="X366" s="442"/>
      <c r="Y366" s="442"/>
      <c r="Z366" s="442"/>
    </row>
    <row r="367" spans="1:26" ht="12.75" customHeight="1">
      <c r="A367" s="442"/>
      <c r="B367" s="442"/>
      <c r="C367" s="442"/>
      <c r="D367" s="540"/>
      <c r="E367" s="540"/>
      <c r="F367" s="540"/>
      <c r="G367" s="540"/>
      <c r="H367" s="540"/>
      <c r="I367" s="442"/>
      <c r="J367" s="440"/>
      <c r="K367" s="441"/>
      <c r="L367" s="440"/>
      <c r="M367" s="440"/>
      <c r="N367" s="442"/>
      <c r="O367" s="442"/>
      <c r="P367" s="442"/>
      <c r="Q367" s="442"/>
      <c r="R367" s="442"/>
      <c r="S367" s="442"/>
      <c r="T367" s="442"/>
      <c r="U367" s="442"/>
      <c r="V367" s="442"/>
      <c r="W367" s="442"/>
      <c r="X367" s="442"/>
      <c r="Y367" s="442"/>
      <c r="Z367" s="442"/>
    </row>
    <row r="368" spans="1:26" ht="12.75" customHeight="1">
      <c r="A368" s="442"/>
      <c r="B368" s="442"/>
      <c r="C368" s="442"/>
      <c r="D368" s="540"/>
      <c r="E368" s="540"/>
      <c r="F368" s="540"/>
      <c r="G368" s="540"/>
      <c r="H368" s="540"/>
      <c r="I368" s="442"/>
      <c r="J368" s="440"/>
      <c r="K368" s="441"/>
      <c r="L368" s="440"/>
      <c r="M368" s="440"/>
      <c r="N368" s="442"/>
      <c r="O368" s="442"/>
      <c r="P368" s="442"/>
      <c r="Q368" s="442"/>
      <c r="R368" s="442"/>
      <c r="S368" s="442"/>
      <c r="T368" s="442"/>
      <c r="U368" s="442"/>
      <c r="V368" s="442"/>
      <c r="W368" s="442"/>
      <c r="X368" s="442"/>
      <c r="Y368" s="442"/>
      <c r="Z368" s="442"/>
    </row>
    <row r="369" spans="1:26" ht="12.75" customHeight="1">
      <c r="A369" s="442"/>
      <c r="B369" s="442"/>
      <c r="C369" s="442"/>
      <c r="D369" s="540"/>
      <c r="E369" s="540"/>
      <c r="F369" s="540"/>
      <c r="G369" s="540"/>
      <c r="H369" s="540"/>
      <c r="I369" s="442"/>
      <c r="J369" s="440"/>
      <c r="K369" s="441"/>
      <c r="L369" s="440"/>
      <c r="M369" s="440"/>
      <c r="N369" s="442"/>
      <c r="O369" s="442"/>
      <c r="P369" s="442"/>
      <c r="Q369" s="442"/>
      <c r="R369" s="442"/>
      <c r="S369" s="442"/>
      <c r="T369" s="442"/>
      <c r="U369" s="442"/>
      <c r="V369" s="442"/>
      <c r="W369" s="442"/>
      <c r="X369" s="442"/>
      <c r="Y369" s="442"/>
      <c r="Z369" s="442"/>
    </row>
    <row r="370" spans="1:26" ht="12.75" customHeight="1">
      <c r="A370" s="442"/>
      <c r="B370" s="442"/>
      <c r="C370" s="442"/>
      <c r="D370" s="540"/>
      <c r="E370" s="540"/>
      <c r="F370" s="540"/>
      <c r="G370" s="540"/>
      <c r="H370" s="540"/>
      <c r="I370" s="442"/>
      <c r="J370" s="440"/>
      <c r="K370" s="441"/>
      <c r="L370" s="440"/>
      <c r="M370" s="440"/>
      <c r="N370" s="442"/>
      <c r="O370" s="442"/>
      <c r="P370" s="442"/>
      <c r="Q370" s="442"/>
      <c r="R370" s="442"/>
      <c r="S370" s="442"/>
      <c r="T370" s="442"/>
      <c r="U370" s="442"/>
      <c r="V370" s="442"/>
      <c r="W370" s="442"/>
      <c r="X370" s="442"/>
      <c r="Y370" s="442"/>
      <c r="Z370" s="442"/>
    </row>
    <row r="371" spans="1:26" ht="15.75" customHeight="1">
      <c r="J371" s="541"/>
      <c r="K371" s="542"/>
      <c r="L371" s="541"/>
      <c r="M371" s="541"/>
    </row>
    <row r="372" spans="1:26" ht="15.75" customHeight="1">
      <c r="J372" s="541"/>
      <c r="K372" s="542"/>
      <c r="L372" s="541"/>
      <c r="M372" s="541"/>
    </row>
    <row r="373" spans="1:26" ht="15.75" customHeight="1">
      <c r="J373" s="541"/>
      <c r="K373" s="542"/>
      <c r="L373" s="541"/>
      <c r="M373" s="541"/>
    </row>
    <row r="374" spans="1:26" ht="15.75" customHeight="1">
      <c r="J374" s="541"/>
      <c r="K374" s="542"/>
      <c r="L374" s="541"/>
      <c r="M374" s="541"/>
    </row>
    <row r="375" spans="1:26" ht="15.75" customHeight="1">
      <c r="J375" s="541"/>
      <c r="K375" s="542"/>
      <c r="L375" s="541"/>
      <c r="M375" s="541"/>
    </row>
    <row r="376" spans="1:26" ht="15.75" customHeight="1">
      <c r="J376" s="541"/>
      <c r="K376" s="542"/>
      <c r="L376" s="541"/>
      <c r="M376" s="541"/>
    </row>
    <row r="377" spans="1:26" ht="15.75" customHeight="1">
      <c r="J377" s="541"/>
      <c r="K377" s="542"/>
      <c r="L377" s="541"/>
      <c r="M377" s="541"/>
    </row>
    <row r="378" spans="1:26" ht="15.75" customHeight="1">
      <c r="J378" s="541"/>
      <c r="K378" s="542"/>
      <c r="L378" s="541"/>
      <c r="M378" s="541"/>
    </row>
    <row r="379" spans="1:26" ht="15.75" customHeight="1">
      <c r="J379" s="541"/>
      <c r="K379" s="542"/>
      <c r="L379" s="541"/>
      <c r="M379" s="541"/>
    </row>
    <row r="380" spans="1:26" ht="15.75" customHeight="1">
      <c r="J380" s="541"/>
      <c r="K380" s="542"/>
      <c r="L380" s="541"/>
      <c r="M380" s="541"/>
    </row>
    <row r="381" spans="1:26" ht="15.75" customHeight="1">
      <c r="J381" s="541"/>
      <c r="K381" s="542"/>
      <c r="L381" s="541"/>
      <c r="M381" s="541"/>
    </row>
    <row r="382" spans="1:26" ht="15.75" customHeight="1">
      <c r="J382" s="541"/>
      <c r="K382" s="542"/>
      <c r="L382" s="541"/>
      <c r="M382" s="541"/>
    </row>
    <row r="383" spans="1:26" ht="15.75" customHeight="1">
      <c r="J383" s="541"/>
      <c r="K383" s="542"/>
      <c r="L383" s="541"/>
      <c r="M383" s="541"/>
    </row>
    <row r="384" spans="1:26" ht="15.75" customHeight="1">
      <c r="J384" s="541"/>
      <c r="K384" s="542"/>
      <c r="L384" s="541"/>
      <c r="M384" s="541"/>
    </row>
    <row r="385" spans="10:13" ht="15.75" customHeight="1">
      <c r="J385" s="541"/>
      <c r="K385" s="542"/>
      <c r="L385" s="541"/>
      <c r="M385" s="541"/>
    </row>
    <row r="386" spans="10:13" ht="15.75" customHeight="1">
      <c r="J386" s="541"/>
      <c r="K386" s="542"/>
      <c r="L386" s="541"/>
      <c r="M386" s="541"/>
    </row>
    <row r="387" spans="10:13" ht="15.75" customHeight="1">
      <c r="J387" s="541"/>
      <c r="K387" s="542"/>
      <c r="L387" s="541"/>
      <c r="M387" s="541"/>
    </row>
    <row r="388" spans="10:13" ht="15.75" customHeight="1">
      <c r="J388" s="541"/>
      <c r="K388" s="542"/>
      <c r="L388" s="541"/>
      <c r="M388" s="541"/>
    </row>
    <row r="389" spans="10:13" ht="15.75" customHeight="1">
      <c r="J389" s="541"/>
      <c r="K389" s="542"/>
      <c r="L389" s="541"/>
      <c r="M389" s="541"/>
    </row>
    <row r="390" spans="10:13" ht="15.75" customHeight="1">
      <c r="J390" s="541"/>
      <c r="K390" s="542"/>
      <c r="L390" s="541"/>
      <c r="M390" s="541"/>
    </row>
    <row r="391" spans="10:13" ht="15.75" customHeight="1">
      <c r="J391" s="541"/>
      <c r="K391" s="542"/>
      <c r="L391" s="541"/>
      <c r="M391" s="541"/>
    </row>
    <row r="392" spans="10:13" ht="15.75" customHeight="1">
      <c r="J392" s="541"/>
      <c r="K392" s="542"/>
      <c r="L392" s="541"/>
      <c r="M392" s="541"/>
    </row>
    <row r="393" spans="10:13" ht="15.75" customHeight="1">
      <c r="J393" s="541"/>
      <c r="K393" s="542"/>
      <c r="L393" s="541"/>
      <c r="M393" s="541"/>
    </row>
    <row r="394" spans="10:13" ht="15.75" customHeight="1">
      <c r="J394" s="541"/>
      <c r="K394" s="542"/>
      <c r="L394" s="541"/>
      <c r="M394" s="541"/>
    </row>
    <row r="395" spans="10:13" ht="15.75" customHeight="1">
      <c r="J395" s="541"/>
      <c r="K395" s="542"/>
      <c r="L395" s="541"/>
      <c r="M395" s="541"/>
    </row>
    <row r="396" spans="10:13" ht="15.75" customHeight="1">
      <c r="J396" s="541"/>
      <c r="K396" s="542"/>
      <c r="L396" s="541"/>
      <c r="M396" s="541"/>
    </row>
    <row r="397" spans="10:13" ht="15.75" customHeight="1">
      <c r="J397" s="541"/>
      <c r="K397" s="542"/>
      <c r="L397" s="541"/>
      <c r="M397" s="541"/>
    </row>
    <row r="398" spans="10:13" ht="15.75" customHeight="1">
      <c r="J398" s="541"/>
      <c r="K398" s="542"/>
      <c r="L398" s="541"/>
      <c r="M398" s="541"/>
    </row>
    <row r="399" spans="10:13" ht="15.75" customHeight="1">
      <c r="J399" s="541"/>
      <c r="K399" s="542"/>
      <c r="L399" s="541"/>
      <c r="M399" s="541"/>
    </row>
    <row r="400" spans="10:13" ht="15.75" customHeight="1">
      <c r="J400" s="541"/>
      <c r="K400" s="542"/>
      <c r="L400" s="541"/>
      <c r="M400" s="541"/>
    </row>
    <row r="401" spans="10:13" ht="15.75" customHeight="1">
      <c r="J401" s="541"/>
      <c r="K401" s="542"/>
      <c r="L401" s="541"/>
      <c r="M401" s="541"/>
    </row>
    <row r="402" spans="10:13" ht="15.75" customHeight="1">
      <c r="J402" s="541"/>
      <c r="K402" s="542"/>
      <c r="L402" s="541"/>
      <c r="M402" s="541"/>
    </row>
    <row r="403" spans="10:13" ht="15.75" customHeight="1">
      <c r="J403" s="541"/>
      <c r="K403" s="542"/>
      <c r="L403" s="541"/>
      <c r="M403" s="541"/>
    </row>
    <row r="404" spans="10:13" ht="15.75" customHeight="1">
      <c r="J404" s="541"/>
      <c r="K404" s="542"/>
      <c r="L404" s="541"/>
      <c r="M404" s="541"/>
    </row>
    <row r="405" spans="10:13" ht="15.75" customHeight="1">
      <c r="J405" s="541"/>
      <c r="K405" s="542"/>
      <c r="L405" s="541"/>
      <c r="M405" s="541"/>
    </row>
    <row r="406" spans="10:13" ht="15.75" customHeight="1">
      <c r="J406" s="541"/>
      <c r="K406" s="542"/>
      <c r="L406" s="541"/>
      <c r="M406" s="541"/>
    </row>
    <row r="407" spans="10:13" ht="15.75" customHeight="1">
      <c r="J407" s="541"/>
      <c r="K407" s="542"/>
      <c r="L407" s="541"/>
      <c r="M407" s="541"/>
    </row>
    <row r="408" spans="10:13" ht="15.75" customHeight="1">
      <c r="J408" s="541"/>
      <c r="K408" s="542"/>
      <c r="L408" s="541"/>
      <c r="M408" s="541"/>
    </row>
    <row r="409" spans="10:13" ht="15.75" customHeight="1">
      <c r="J409" s="541"/>
      <c r="K409" s="542"/>
      <c r="L409" s="541"/>
      <c r="M409" s="541"/>
    </row>
    <row r="410" spans="10:13" ht="15.75" customHeight="1">
      <c r="J410" s="541"/>
      <c r="K410" s="542"/>
      <c r="L410" s="541"/>
      <c r="M410" s="541"/>
    </row>
    <row r="411" spans="10:13" ht="15.75" customHeight="1">
      <c r="J411" s="541"/>
      <c r="K411" s="542"/>
      <c r="L411" s="541"/>
      <c r="M411" s="541"/>
    </row>
    <row r="412" spans="10:13" ht="15.75" customHeight="1">
      <c r="J412" s="541"/>
      <c r="K412" s="542"/>
      <c r="L412" s="541"/>
      <c r="M412" s="541"/>
    </row>
    <row r="413" spans="10:13" ht="15.75" customHeight="1">
      <c r="J413" s="541"/>
      <c r="K413" s="542"/>
      <c r="L413" s="541"/>
      <c r="M413" s="541"/>
    </row>
    <row r="414" spans="10:13" ht="15.75" customHeight="1">
      <c r="J414" s="541"/>
      <c r="K414" s="542"/>
      <c r="L414" s="541"/>
      <c r="M414" s="541"/>
    </row>
    <row r="415" spans="10:13" ht="15.75" customHeight="1">
      <c r="J415" s="541"/>
      <c r="K415" s="542"/>
      <c r="L415" s="541"/>
      <c r="M415" s="541"/>
    </row>
    <row r="416" spans="10:13" ht="15.75" customHeight="1">
      <c r="J416" s="541"/>
      <c r="K416" s="542"/>
      <c r="L416" s="541"/>
      <c r="M416" s="541"/>
    </row>
    <row r="417" spans="10:13" ht="15.75" customHeight="1">
      <c r="J417" s="541"/>
      <c r="K417" s="542"/>
      <c r="L417" s="541"/>
      <c r="M417" s="541"/>
    </row>
    <row r="418" spans="10:13" ht="15.75" customHeight="1">
      <c r="J418" s="541"/>
      <c r="K418" s="542"/>
      <c r="L418" s="541"/>
      <c r="M418" s="541"/>
    </row>
    <row r="419" spans="10:13" ht="15.75" customHeight="1">
      <c r="J419" s="541"/>
      <c r="K419" s="542"/>
      <c r="L419" s="541"/>
      <c r="M419" s="541"/>
    </row>
    <row r="420" spans="10:13" ht="15.75" customHeight="1">
      <c r="J420" s="541"/>
      <c r="K420" s="542"/>
      <c r="L420" s="541"/>
      <c r="M420" s="541"/>
    </row>
    <row r="421" spans="10:13" ht="15.75" customHeight="1">
      <c r="J421" s="541"/>
      <c r="K421" s="542"/>
      <c r="L421" s="541"/>
      <c r="M421" s="541"/>
    </row>
    <row r="422" spans="10:13" ht="15.75" customHeight="1">
      <c r="J422" s="541"/>
      <c r="K422" s="542"/>
      <c r="L422" s="541"/>
      <c r="M422" s="541"/>
    </row>
    <row r="423" spans="10:13" ht="15.75" customHeight="1">
      <c r="J423" s="541"/>
      <c r="K423" s="542"/>
      <c r="L423" s="541"/>
      <c r="M423" s="541"/>
    </row>
    <row r="424" spans="10:13" ht="15.75" customHeight="1">
      <c r="J424" s="541"/>
      <c r="K424" s="542"/>
      <c r="L424" s="541"/>
      <c r="M424" s="541"/>
    </row>
    <row r="425" spans="10:13" ht="15.75" customHeight="1">
      <c r="J425" s="541"/>
      <c r="K425" s="542"/>
      <c r="L425" s="541"/>
      <c r="M425" s="541"/>
    </row>
    <row r="426" spans="10:13" ht="15.75" customHeight="1">
      <c r="J426" s="541"/>
      <c r="K426" s="542"/>
      <c r="L426" s="541"/>
      <c r="M426" s="541"/>
    </row>
    <row r="427" spans="10:13" ht="15.75" customHeight="1">
      <c r="J427" s="541"/>
      <c r="K427" s="542"/>
      <c r="L427" s="541"/>
      <c r="M427" s="541"/>
    </row>
    <row r="428" spans="10:13" ht="15.75" customHeight="1">
      <c r="J428" s="541"/>
      <c r="K428" s="542"/>
      <c r="L428" s="541"/>
      <c r="M428" s="541"/>
    </row>
    <row r="429" spans="10:13" ht="15.75" customHeight="1">
      <c r="J429" s="541"/>
      <c r="K429" s="542"/>
      <c r="L429" s="541"/>
      <c r="M429" s="541"/>
    </row>
    <row r="430" spans="10:13" ht="15.75" customHeight="1">
      <c r="J430" s="541"/>
      <c r="K430" s="542"/>
      <c r="L430" s="541"/>
      <c r="M430" s="541"/>
    </row>
    <row r="431" spans="10:13" ht="15.75" customHeight="1">
      <c r="J431" s="541"/>
      <c r="K431" s="542"/>
      <c r="L431" s="541"/>
      <c r="M431" s="541"/>
    </row>
    <row r="432" spans="10:13" ht="15.75" customHeight="1">
      <c r="J432" s="541"/>
      <c r="K432" s="542"/>
      <c r="L432" s="541"/>
      <c r="M432" s="541"/>
    </row>
    <row r="433" spans="10:13" ht="15.75" customHeight="1">
      <c r="J433" s="541"/>
      <c r="K433" s="542"/>
      <c r="L433" s="541"/>
      <c r="M433" s="541"/>
    </row>
    <row r="434" spans="10:13" ht="15.75" customHeight="1">
      <c r="J434" s="541"/>
      <c r="K434" s="542"/>
      <c r="L434" s="541"/>
      <c r="M434" s="541"/>
    </row>
    <row r="435" spans="10:13" ht="15.75" customHeight="1">
      <c r="J435" s="541"/>
      <c r="K435" s="542"/>
      <c r="L435" s="541"/>
      <c r="M435" s="541"/>
    </row>
    <row r="436" spans="10:13" ht="15.75" customHeight="1">
      <c r="J436" s="541"/>
      <c r="K436" s="542"/>
      <c r="L436" s="541"/>
      <c r="M436" s="541"/>
    </row>
    <row r="437" spans="10:13" ht="15.75" customHeight="1">
      <c r="J437" s="541"/>
      <c r="K437" s="542"/>
      <c r="L437" s="541"/>
      <c r="M437" s="541"/>
    </row>
    <row r="438" spans="10:13" ht="15.75" customHeight="1">
      <c r="J438" s="541"/>
      <c r="K438" s="542"/>
      <c r="L438" s="541"/>
      <c r="M438" s="541"/>
    </row>
    <row r="439" spans="10:13" ht="15.75" customHeight="1">
      <c r="J439" s="541"/>
      <c r="K439" s="542"/>
      <c r="L439" s="541"/>
      <c r="M439" s="541"/>
    </row>
    <row r="440" spans="10:13" ht="15.75" customHeight="1">
      <c r="J440" s="541"/>
      <c r="K440" s="542"/>
      <c r="L440" s="541"/>
      <c r="M440" s="541"/>
    </row>
    <row r="441" spans="10:13" ht="15.75" customHeight="1">
      <c r="J441" s="541"/>
      <c r="K441" s="542"/>
      <c r="L441" s="541"/>
      <c r="M441" s="541"/>
    </row>
    <row r="442" spans="10:13" ht="15.75" customHeight="1">
      <c r="J442" s="541"/>
      <c r="K442" s="542"/>
      <c r="L442" s="541"/>
      <c r="M442" s="541"/>
    </row>
    <row r="443" spans="10:13" ht="15.75" customHeight="1">
      <c r="J443" s="541"/>
      <c r="K443" s="542"/>
      <c r="L443" s="541"/>
      <c r="M443" s="541"/>
    </row>
    <row r="444" spans="10:13" ht="15.75" customHeight="1">
      <c r="J444" s="541"/>
      <c r="K444" s="542"/>
      <c r="L444" s="541"/>
      <c r="M444" s="541"/>
    </row>
    <row r="445" spans="10:13" ht="15.75" customHeight="1">
      <c r="J445" s="541"/>
      <c r="K445" s="542"/>
      <c r="L445" s="541"/>
      <c r="M445" s="541"/>
    </row>
    <row r="446" spans="10:13" ht="15.75" customHeight="1">
      <c r="J446" s="541"/>
      <c r="K446" s="542"/>
      <c r="L446" s="541"/>
      <c r="M446" s="541"/>
    </row>
    <row r="447" spans="10:13" ht="15.75" customHeight="1">
      <c r="J447" s="541"/>
      <c r="K447" s="542"/>
      <c r="L447" s="541"/>
      <c r="M447" s="541"/>
    </row>
    <row r="448" spans="10:13" ht="15.75" customHeight="1">
      <c r="J448" s="541"/>
      <c r="K448" s="542"/>
      <c r="L448" s="541"/>
      <c r="M448" s="541"/>
    </row>
    <row r="449" spans="10:13" ht="15.75" customHeight="1">
      <c r="J449" s="541"/>
      <c r="K449" s="542"/>
      <c r="L449" s="541"/>
      <c r="M449" s="541"/>
    </row>
    <row r="450" spans="10:13" ht="15.75" customHeight="1">
      <c r="J450" s="541"/>
      <c r="K450" s="542"/>
      <c r="L450" s="541"/>
      <c r="M450" s="541"/>
    </row>
    <row r="451" spans="10:13" ht="15.75" customHeight="1">
      <c r="J451" s="541"/>
      <c r="K451" s="542"/>
      <c r="L451" s="541"/>
      <c r="M451" s="541"/>
    </row>
    <row r="452" spans="10:13" ht="15.75" customHeight="1">
      <c r="J452" s="541"/>
      <c r="K452" s="542"/>
      <c r="L452" s="541"/>
      <c r="M452" s="541"/>
    </row>
    <row r="453" spans="10:13" ht="15.75" customHeight="1">
      <c r="J453" s="541"/>
      <c r="K453" s="542"/>
      <c r="L453" s="541"/>
      <c r="M453" s="541"/>
    </row>
    <row r="454" spans="10:13" ht="15.75" customHeight="1">
      <c r="J454" s="541"/>
      <c r="K454" s="542"/>
      <c r="L454" s="541"/>
      <c r="M454" s="541"/>
    </row>
    <row r="455" spans="10:13" ht="15.75" customHeight="1">
      <c r="J455" s="541"/>
      <c r="K455" s="542"/>
      <c r="L455" s="541"/>
      <c r="M455" s="541"/>
    </row>
    <row r="456" spans="10:13" ht="15.75" customHeight="1">
      <c r="J456" s="541"/>
      <c r="K456" s="542"/>
      <c r="L456" s="541"/>
      <c r="M456" s="541"/>
    </row>
    <row r="457" spans="10:13" ht="15.75" customHeight="1">
      <c r="J457" s="541"/>
      <c r="K457" s="542"/>
      <c r="L457" s="541"/>
      <c r="M457" s="541"/>
    </row>
    <row r="458" spans="10:13" ht="15.75" customHeight="1">
      <c r="J458" s="541"/>
      <c r="K458" s="542"/>
      <c r="L458" s="541"/>
      <c r="M458" s="541"/>
    </row>
    <row r="459" spans="10:13" ht="15.75" customHeight="1">
      <c r="J459" s="541"/>
      <c r="K459" s="542"/>
      <c r="L459" s="541"/>
      <c r="M459" s="541"/>
    </row>
    <row r="460" spans="10:13" ht="15.75" customHeight="1">
      <c r="J460" s="541"/>
      <c r="K460" s="542"/>
      <c r="L460" s="541"/>
      <c r="M460" s="541"/>
    </row>
    <row r="461" spans="10:13" ht="15.75" customHeight="1">
      <c r="J461" s="541"/>
      <c r="K461" s="542"/>
      <c r="L461" s="541"/>
      <c r="M461" s="541"/>
    </row>
    <row r="462" spans="10:13" ht="15.75" customHeight="1">
      <c r="J462" s="541"/>
      <c r="K462" s="542"/>
      <c r="L462" s="541"/>
      <c r="M462" s="541"/>
    </row>
    <row r="463" spans="10:13" ht="15.75" customHeight="1">
      <c r="J463" s="541"/>
      <c r="K463" s="542"/>
      <c r="L463" s="541"/>
      <c r="M463" s="541"/>
    </row>
    <row r="464" spans="10:13" ht="15.75" customHeight="1">
      <c r="J464" s="541"/>
      <c r="K464" s="542"/>
      <c r="L464" s="541"/>
      <c r="M464" s="541"/>
    </row>
    <row r="465" spans="10:13" ht="15.75" customHeight="1">
      <c r="J465" s="541"/>
      <c r="K465" s="542"/>
      <c r="L465" s="541"/>
      <c r="M465" s="541"/>
    </row>
    <row r="466" spans="10:13" ht="15.75" customHeight="1">
      <c r="J466" s="541"/>
      <c r="K466" s="542"/>
      <c r="L466" s="541"/>
      <c r="M466" s="541"/>
    </row>
    <row r="467" spans="10:13" ht="15.75" customHeight="1">
      <c r="J467" s="541"/>
      <c r="K467" s="542"/>
      <c r="L467" s="541"/>
      <c r="M467" s="541"/>
    </row>
    <row r="468" spans="10:13" ht="15.75" customHeight="1">
      <c r="J468" s="541"/>
      <c r="K468" s="542"/>
      <c r="L468" s="541"/>
      <c r="M468" s="541"/>
    </row>
    <row r="469" spans="10:13" ht="15.75" customHeight="1">
      <c r="J469" s="541"/>
      <c r="K469" s="542"/>
      <c r="L469" s="541"/>
      <c r="M469" s="541"/>
    </row>
    <row r="470" spans="10:13" ht="15.75" customHeight="1">
      <c r="J470" s="541"/>
      <c r="K470" s="542"/>
      <c r="L470" s="541"/>
      <c r="M470" s="541"/>
    </row>
    <row r="471" spans="10:13" ht="15.75" customHeight="1">
      <c r="J471" s="541"/>
      <c r="K471" s="542"/>
      <c r="L471" s="541"/>
      <c r="M471" s="541"/>
    </row>
    <row r="472" spans="10:13" ht="15.75" customHeight="1">
      <c r="J472" s="541"/>
      <c r="K472" s="542"/>
      <c r="L472" s="541"/>
      <c r="M472" s="541"/>
    </row>
    <row r="473" spans="10:13" ht="15.75" customHeight="1">
      <c r="J473" s="541"/>
      <c r="K473" s="542"/>
      <c r="L473" s="541"/>
      <c r="M473" s="541"/>
    </row>
    <row r="474" spans="10:13" ht="15.75" customHeight="1">
      <c r="J474" s="541"/>
      <c r="K474" s="542"/>
      <c r="L474" s="541"/>
      <c r="M474" s="541"/>
    </row>
    <row r="475" spans="10:13" ht="15.75" customHeight="1">
      <c r="J475" s="541"/>
      <c r="K475" s="542"/>
      <c r="L475" s="541"/>
      <c r="M475" s="541"/>
    </row>
    <row r="476" spans="10:13" ht="15.75" customHeight="1">
      <c r="J476" s="541"/>
      <c r="K476" s="542"/>
      <c r="L476" s="541"/>
      <c r="M476" s="541"/>
    </row>
    <row r="477" spans="10:13" ht="15.75" customHeight="1">
      <c r="J477" s="541"/>
      <c r="K477" s="542"/>
      <c r="L477" s="541"/>
      <c r="M477" s="541"/>
    </row>
    <row r="478" spans="10:13" ht="15.75" customHeight="1">
      <c r="J478" s="541"/>
      <c r="K478" s="542"/>
      <c r="L478" s="541"/>
      <c r="M478" s="541"/>
    </row>
    <row r="479" spans="10:13" ht="15.75" customHeight="1">
      <c r="J479" s="541"/>
      <c r="K479" s="542"/>
      <c r="L479" s="541"/>
      <c r="M479" s="541"/>
    </row>
    <row r="480" spans="10:13" ht="15.75" customHeight="1">
      <c r="J480" s="541"/>
      <c r="K480" s="542"/>
      <c r="L480" s="541"/>
      <c r="M480" s="541"/>
    </row>
    <row r="481" spans="10:13" ht="15.75" customHeight="1">
      <c r="J481" s="541"/>
      <c r="K481" s="542"/>
      <c r="L481" s="541"/>
      <c r="M481" s="541"/>
    </row>
    <row r="482" spans="10:13" ht="15.75" customHeight="1">
      <c r="J482" s="541"/>
      <c r="K482" s="542"/>
      <c r="L482" s="541"/>
      <c r="M482" s="541"/>
    </row>
    <row r="483" spans="10:13" ht="15.75" customHeight="1">
      <c r="J483" s="541"/>
      <c r="K483" s="542"/>
      <c r="L483" s="541"/>
      <c r="M483" s="541"/>
    </row>
    <row r="484" spans="10:13" ht="15.75" customHeight="1">
      <c r="J484" s="541"/>
      <c r="K484" s="542"/>
      <c r="L484" s="541"/>
      <c r="M484" s="541"/>
    </row>
    <row r="485" spans="10:13" ht="15.75" customHeight="1">
      <c r="J485" s="541"/>
      <c r="K485" s="542"/>
      <c r="L485" s="541"/>
      <c r="M485" s="541"/>
    </row>
    <row r="486" spans="10:13" ht="15.75" customHeight="1">
      <c r="J486" s="541"/>
      <c r="K486" s="542"/>
      <c r="L486" s="541"/>
      <c r="M486" s="541"/>
    </row>
    <row r="487" spans="10:13" ht="15.75" customHeight="1">
      <c r="J487" s="541"/>
      <c r="K487" s="542"/>
      <c r="L487" s="541"/>
      <c r="M487" s="541"/>
    </row>
    <row r="488" spans="10:13" ht="15.75" customHeight="1">
      <c r="J488" s="541"/>
      <c r="K488" s="542"/>
      <c r="L488" s="541"/>
      <c r="M488" s="541"/>
    </row>
    <row r="489" spans="10:13" ht="15.75" customHeight="1">
      <c r="J489" s="541"/>
      <c r="K489" s="542"/>
      <c r="L489" s="541"/>
      <c r="M489" s="541"/>
    </row>
    <row r="490" spans="10:13" ht="15.75" customHeight="1">
      <c r="J490" s="541"/>
      <c r="K490" s="542"/>
      <c r="L490" s="541"/>
      <c r="M490" s="541"/>
    </row>
    <row r="491" spans="10:13" ht="15.75" customHeight="1">
      <c r="J491" s="541"/>
      <c r="K491" s="542"/>
      <c r="L491" s="541"/>
      <c r="M491" s="541"/>
    </row>
    <row r="492" spans="10:13" ht="15.75" customHeight="1">
      <c r="J492" s="541"/>
      <c r="K492" s="542"/>
      <c r="L492" s="541"/>
      <c r="M492" s="541"/>
    </row>
    <row r="493" spans="10:13" ht="15.75" customHeight="1">
      <c r="J493" s="541"/>
      <c r="K493" s="542"/>
      <c r="L493" s="541"/>
      <c r="M493" s="541"/>
    </row>
    <row r="494" spans="10:13" ht="15.75" customHeight="1">
      <c r="J494" s="541"/>
      <c r="K494" s="542"/>
      <c r="L494" s="541"/>
      <c r="M494" s="541"/>
    </row>
    <row r="495" spans="10:13" ht="15.75" customHeight="1">
      <c r="J495" s="541"/>
      <c r="K495" s="542"/>
      <c r="L495" s="541"/>
      <c r="M495" s="541"/>
    </row>
    <row r="496" spans="10:13" ht="15.75" customHeight="1">
      <c r="J496" s="541"/>
      <c r="K496" s="542"/>
      <c r="L496" s="541"/>
      <c r="M496" s="541"/>
    </row>
    <row r="497" spans="10:13" ht="15.75" customHeight="1">
      <c r="J497" s="541"/>
      <c r="K497" s="542"/>
      <c r="L497" s="541"/>
      <c r="M497" s="541"/>
    </row>
    <row r="498" spans="10:13" ht="15.75" customHeight="1">
      <c r="J498" s="541"/>
      <c r="K498" s="542"/>
      <c r="L498" s="541"/>
      <c r="M498" s="541"/>
    </row>
    <row r="499" spans="10:13" ht="15.75" customHeight="1">
      <c r="J499" s="541"/>
      <c r="K499" s="542"/>
      <c r="L499" s="541"/>
      <c r="M499" s="541"/>
    </row>
    <row r="500" spans="10:13" ht="15.75" customHeight="1">
      <c r="J500" s="541"/>
      <c r="K500" s="542"/>
      <c r="L500" s="541"/>
      <c r="M500" s="541"/>
    </row>
    <row r="501" spans="10:13" ht="15.75" customHeight="1">
      <c r="J501" s="541"/>
      <c r="K501" s="542"/>
      <c r="L501" s="541"/>
      <c r="M501" s="541"/>
    </row>
    <row r="502" spans="10:13" ht="15.75" customHeight="1">
      <c r="J502" s="541"/>
      <c r="K502" s="542"/>
      <c r="L502" s="541"/>
      <c r="M502" s="541"/>
    </row>
    <row r="503" spans="10:13" ht="15.75" customHeight="1">
      <c r="J503" s="541"/>
      <c r="K503" s="542"/>
      <c r="L503" s="541"/>
      <c r="M503" s="541"/>
    </row>
    <row r="504" spans="10:13" ht="15.75" customHeight="1">
      <c r="J504" s="541"/>
      <c r="K504" s="542"/>
      <c r="L504" s="541"/>
      <c r="M504" s="541"/>
    </row>
    <row r="505" spans="10:13" ht="15.75" customHeight="1">
      <c r="J505" s="541"/>
      <c r="K505" s="542"/>
      <c r="L505" s="541"/>
      <c r="M505" s="541"/>
    </row>
    <row r="506" spans="10:13" ht="15.75" customHeight="1">
      <c r="J506" s="541"/>
      <c r="K506" s="542"/>
      <c r="L506" s="541"/>
      <c r="M506" s="541"/>
    </row>
    <row r="507" spans="10:13" ht="15.75" customHeight="1">
      <c r="J507" s="541"/>
      <c r="K507" s="542"/>
      <c r="L507" s="541"/>
      <c r="M507" s="541"/>
    </row>
    <row r="508" spans="10:13" ht="15.75" customHeight="1">
      <c r="J508" s="541"/>
      <c r="K508" s="542"/>
      <c r="L508" s="541"/>
      <c r="M508" s="541"/>
    </row>
    <row r="509" spans="10:13" ht="15.75" customHeight="1">
      <c r="J509" s="541"/>
      <c r="K509" s="542"/>
      <c r="L509" s="541"/>
      <c r="M509" s="541"/>
    </row>
    <row r="510" spans="10:13" ht="15.75" customHeight="1">
      <c r="J510" s="541"/>
      <c r="K510" s="542"/>
      <c r="L510" s="541"/>
      <c r="M510" s="541"/>
    </row>
    <row r="511" spans="10:13" ht="15.75" customHeight="1">
      <c r="J511" s="541"/>
      <c r="K511" s="542"/>
      <c r="L511" s="541"/>
      <c r="M511" s="541"/>
    </row>
    <row r="512" spans="10:13" ht="15.75" customHeight="1">
      <c r="J512" s="541"/>
      <c r="K512" s="542"/>
      <c r="L512" s="541"/>
      <c r="M512" s="541"/>
    </row>
    <row r="513" spans="10:13" ht="15.75" customHeight="1">
      <c r="J513" s="541"/>
      <c r="K513" s="542"/>
      <c r="L513" s="541"/>
      <c r="M513" s="541"/>
    </row>
    <row r="514" spans="10:13" ht="15.75" customHeight="1">
      <c r="J514" s="541"/>
      <c r="K514" s="542"/>
      <c r="L514" s="541"/>
      <c r="M514" s="541"/>
    </row>
    <row r="515" spans="10:13" ht="15.75" customHeight="1">
      <c r="J515" s="541"/>
      <c r="K515" s="542"/>
      <c r="L515" s="541"/>
      <c r="M515" s="541"/>
    </row>
    <row r="516" spans="10:13" ht="15.75" customHeight="1">
      <c r="J516" s="541"/>
      <c r="K516" s="542"/>
      <c r="L516" s="541"/>
      <c r="M516" s="541"/>
    </row>
    <row r="517" spans="10:13" ht="15.75" customHeight="1">
      <c r="J517" s="541"/>
      <c r="K517" s="542"/>
      <c r="L517" s="541"/>
      <c r="M517" s="541"/>
    </row>
    <row r="518" spans="10:13" ht="15.75" customHeight="1">
      <c r="J518" s="541"/>
      <c r="K518" s="542"/>
      <c r="L518" s="541"/>
      <c r="M518" s="541"/>
    </row>
    <row r="519" spans="10:13" ht="15.75" customHeight="1">
      <c r="J519" s="541"/>
      <c r="K519" s="542"/>
      <c r="L519" s="541"/>
      <c r="M519" s="541"/>
    </row>
    <row r="520" spans="10:13" ht="15.75" customHeight="1">
      <c r="J520" s="541"/>
      <c r="K520" s="542"/>
      <c r="L520" s="541"/>
      <c r="M520" s="541"/>
    </row>
    <row r="521" spans="10:13" ht="15.75" customHeight="1">
      <c r="J521" s="541"/>
      <c r="K521" s="542"/>
      <c r="L521" s="541"/>
      <c r="M521" s="541"/>
    </row>
    <row r="522" spans="10:13" ht="15.75" customHeight="1">
      <c r="J522" s="541"/>
      <c r="K522" s="542"/>
      <c r="L522" s="541"/>
      <c r="M522" s="541"/>
    </row>
    <row r="523" spans="10:13" ht="15.75" customHeight="1">
      <c r="J523" s="541"/>
      <c r="K523" s="542"/>
      <c r="L523" s="541"/>
      <c r="M523" s="541"/>
    </row>
    <row r="524" spans="10:13" ht="15.75" customHeight="1">
      <c r="J524" s="541"/>
      <c r="K524" s="542"/>
      <c r="L524" s="541"/>
      <c r="M524" s="541"/>
    </row>
    <row r="525" spans="10:13" ht="15.75" customHeight="1">
      <c r="J525" s="541"/>
      <c r="K525" s="542"/>
      <c r="L525" s="541"/>
      <c r="M525" s="541"/>
    </row>
    <row r="526" spans="10:13" ht="15.75" customHeight="1">
      <c r="J526" s="541"/>
      <c r="K526" s="542"/>
      <c r="L526" s="541"/>
      <c r="M526" s="541"/>
    </row>
    <row r="527" spans="10:13" ht="15.75" customHeight="1">
      <c r="J527" s="541"/>
      <c r="K527" s="542"/>
      <c r="L527" s="541"/>
      <c r="M527" s="541"/>
    </row>
    <row r="528" spans="10:13" ht="15.75" customHeight="1">
      <c r="J528" s="541"/>
      <c r="K528" s="542"/>
      <c r="L528" s="541"/>
      <c r="M528" s="541"/>
    </row>
    <row r="529" spans="10:13" ht="15.75" customHeight="1">
      <c r="J529" s="541"/>
      <c r="K529" s="542"/>
      <c r="L529" s="541"/>
      <c r="M529" s="541"/>
    </row>
    <row r="530" spans="10:13" ht="15.75" customHeight="1">
      <c r="J530" s="541"/>
      <c r="K530" s="542"/>
      <c r="L530" s="541"/>
      <c r="M530" s="541"/>
    </row>
    <row r="531" spans="10:13" ht="15.75" customHeight="1">
      <c r="J531" s="541"/>
      <c r="K531" s="542"/>
      <c r="L531" s="541"/>
      <c r="M531" s="541"/>
    </row>
    <row r="532" spans="10:13" ht="15.75" customHeight="1">
      <c r="J532" s="541"/>
      <c r="K532" s="542"/>
      <c r="L532" s="541"/>
      <c r="M532" s="541"/>
    </row>
    <row r="533" spans="10:13" ht="15.75" customHeight="1">
      <c r="J533" s="541"/>
      <c r="K533" s="542"/>
      <c r="L533" s="541"/>
      <c r="M533" s="541"/>
    </row>
    <row r="534" spans="10:13" ht="15.75" customHeight="1">
      <c r="J534" s="541"/>
      <c r="K534" s="542"/>
      <c r="L534" s="541"/>
      <c r="M534" s="541"/>
    </row>
    <row r="535" spans="10:13" ht="15.75" customHeight="1">
      <c r="J535" s="541"/>
      <c r="K535" s="542"/>
      <c r="L535" s="541"/>
      <c r="M535" s="541"/>
    </row>
    <row r="536" spans="10:13" ht="15.75" customHeight="1">
      <c r="J536" s="541"/>
      <c r="K536" s="542"/>
      <c r="L536" s="541"/>
      <c r="M536" s="541"/>
    </row>
    <row r="537" spans="10:13" ht="15.75" customHeight="1">
      <c r="J537" s="541"/>
      <c r="K537" s="542"/>
      <c r="L537" s="541"/>
      <c r="M537" s="541"/>
    </row>
    <row r="538" spans="10:13" ht="15.75" customHeight="1">
      <c r="J538" s="541"/>
      <c r="K538" s="542"/>
      <c r="L538" s="541"/>
      <c r="M538" s="541"/>
    </row>
    <row r="539" spans="10:13" ht="15.75" customHeight="1">
      <c r="J539" s="541"/>
      <c r="K539" s="542"/>
      <c r="L539" s="541"/>
      <c r="M539" s="541"/>
    </row>
    <row r="540" spans="10:13" ht="15.75" customHeight="1">
      <c r="J540" s="541"/>
      <c r="K540" s="542"/>
      <c r="L540" s="541"/>
      <c r="M540" s="541"/>
    </row>
    <row r="541" spans="10:13" ht="15.75" customHeight="1">
      <c r="J541" s="541"/>
      <c r="K541" s="542"/>
      <c r="L541" s="541"/>
      <c r="M541" s="541"/>
    </row>
    <row r="542" spans="10:13" ht="15.75" customHeight="1">
      <c r="J542" s="541"/>
      <c r="K542" s="542"/>
      <c r="L542" s="541"/>
      <c r="M542" s="541"/>
    </row>
    <row r="543" spans="10:13" ht="15.75" customHeight="1">
      <c r="J543" s="541"/>
      <c r="K543" s="542"/>
      <c r="L543" s="541"/>
      <c r="M543" s="541"/>
    </row>
    <row r="544" spans="10:13" ht="15.75" customHeight="1">
      <c r="J544" s="541"/>
      <c r="K544" s="542"/>
      <c r="L544" s="541"/>
      <c r="M544" s="541"/>
    </row>
    <row r="545" spans="10:13" ht="15.75" customHeight="1">
      <c r="J545" s="541"/>
      <c r="K545" s="542"/>
      <c r="L545" s="541"/>
      <c r="M545" s="541"/>
    </row>
    <row r="546" spans="10:13" ht="15.75" customHeight="1">
      <c r="J546" s="541"/>
      <c r="K546" s="542"/>
      <c r="L546" s="541"/>
      <c r="M546" s="541"/>
    </row>
    <row r="547" spans="10:13" ht="15.75" customHeight="1">
      <c r="J547" s="541"/>
      <c r="K547" s="542"/>
      <c r="L547" s="541"/>
      <c r="M547" s="541"/>
    </row>
    <row r="548" spans="10:13" ht="15.75" customHeight="1">
      <c r="J548" s="541"/>
      <c r="K548" s="542"/>
      <c r="L548" s="541"/>
      <c r="M548" s="541"/>
    </row>
    <row r="549" spans="10:13" ht="15.75" customHeight="1">
      <c r="J549" s="541"/>
      <c r="K549" s="542"/>
      <c r="L549" s="541"/>
      <c r="M549" s="541"/>
    </row>
    <row r="550" spans="10:13" ht="15.75" customHeight="1">
      <c r="J550" s="541"/>
      <c r="K550" s="542"/>
      <c r="L550" s="541"/>
      <c r="M550" s="541"/>
    </row>
    <row r="551" spans="10:13" ht="15.75" customHeight="1">
      <c r="J551" s="541"/>
      <c r="K551" s="542"/>
      <c r="L551" s="541"/>
      <c r="M551" s="541"/>
    </row>
    <row r="552" spans="10:13" ht="15.75" customHeight="1">
      <c r="J552" s="541"/>
      <c r="K552" s="542"/>
      <c r="L552" s="541"/>
      <c r="M552" s="541"/>
    </row>
    <row r="553" spans="10:13" ht="15.75" customHeight="1">
      <c r="J553" s="541"/>
      <c r="K553" s="542"/>
      <c r="L553" s="541"/>
      <c r="M553" s="541"/>
    </row>
    <row r="554" spans="10:13" ht="15.75" customHeight="1">
      <c r="J554" s="541"/>
      <c r="K554" s="542"/>
      <c r="L554" s="541"/>
      <c r="M554" s="541"/>
    </row>
    <row r="555" spans="10:13" ht="15.75" customHeight="1">
      <c r="J555" s="541"/>
      <c r="K555" s="542"/>
      <c r="L555" s="541"/>
      <c r="M555" s="541"/>
    </row>
    <row r="556" spans="10:13" ht="15.75" customHeight="1">
      <c r="J556" s="541"/>
      <c r="K556" s="542"/>
      <c r="L556" s="541"/>
      <c r="M556" s="541"/>
    </row>
    <row r="557" spans="10:13" ht="15.75" customHeight="1">
      <c r="J557" s="541"/>
      <c r="K557" s="542"/>
      <c r="L557" s="541"/>
      <c r="M557" s="541"/>
    </row>
    <row r="558" spans="10:13" ht="15.75" customHeight="1">
      <c r="J558" s="541"/>
      <c r="K558" s="542"/>
      <c r="L558" s="541"/>
      <c r="M558" s="541"/>
    </row>
    <row r="559" spans="10:13" ht="15.75" customHeight="1">
      <c r="J559" s="541"/>
      <c r="K559" s="542"/>
      <c r="L559" s="541"/>
      <c r="M559" s="541"/>
    </row>
    <row r="560" spans="10:13" ht="15.75" customHeight="1">
      <c r="J560" s="541"/>
      <c r="K560" s="542"/>
      <c r="L560" s="541"/>
      <c r="M560" s="541"/>
    </row>
    <row r="561" spans="10:13" ht="15.75" customHeight="1">
      <c r="J561" s="541"/>
      <c r="K561" s="542"/>
      <c r="L561" s="541"/>
      <c r="M561" s="541"/>
    </row>
    <row r="562" spans="10:13" ht="15.75" customHeight="1">
      <c r="J562" s="541"/>
      <c r="K562" s="542"/>
      <c r="L562" s="541"/>
      <c r="M562" s="541"/>
    </row>
    <row r="563" spans="10:13" ht="15.75" customHeight="1">
      <c r="J563" s="541"/>
      <c r="K563" s="542"/>
      <c r="L563" s="541"/>
      <c r="M563" s="541"/>
    </row>
    <row r="564" spans="10:13" ht="15.75" customHeight="1">
      <c r="J564" s="541"/>
      <c r="K564" s="542"/>
      <c r="L564" s="541"/>
      <c r="M564" s="541"/>
    </row>
    <row r="565" spans="10:13" ht="15.75" customHeight="1">
      <c r="J565" s="541"/>
      <c r="K565" s="542"/>
      <c r="L565" s="541"/>
      <c r="M565" s="541"/>
    </row>
    <row r="566" spans="10:13" ht="15.75" customHeight="1">
      <c r="J566" s="541"/>
      <c r="K566" s="542"/>
      <c r="L566" s="541"/>
      <c r="M566" s="541"/>
    </row>
    <row r="567" spans="10:13" ht="15.75" customHeight="1">
      <c r="J567" s="541"/>
      <c r="K567" s="542"/>
      <c r="L567" s="541"/>
      <c r="M567" s="541"/>
    </row>
    <row r="568" spans="10:13" ht="15.75" customHeight="1">
      <c r="J568" s="541"/>
      <c r="K568" s="542"/>
      <c r="L568" s="541"/>
      <c r="M568" s="541"/>
    </row>
    <row r="569" spans="10:13" ht="15.75" customHeight="1">
      <c r="J569" s="541"/>
      <c r="K569" s="542"/>
      <c r="L569" s="541"/>
      <c r="M569" s="541"/>
    </row>
    <row r="570" spans="10:13" ht="15.75" customHeight="1">
      <c r="J570" s="541"/>
      <c r="K570" s="542"/>
      <c r="L570" s="541"/>
      <c r="M570" s="541"/>
    </row>
    <row r="571" spans="10:13" ht="15.75" customHeight="1">
      <c r="J571" s="541"/>
      <c r="K571" s="542"/>
      <c r="L571" s="541"/>
      <c r="M571" s="541"/>
    </row>
    <row r="572" spans="10:13" ht="15.75" customHeight="1">
      <c r="J572" s="541"/>
      <c r="K572" s="542"/>
      <c r="L572" s="541"/>
      <c r="M572" s="541"/>
    </row>
    <row r="573" spans="10:13" ht="15.75" customHeight="1">
      <c r="J573" s="541"/>
      <c r="K573" s="542"/>
      <c r="L573" s="541"/>
      <c r="M573" s="541"/>
    </row>
    <row r="574" spans="10:13" ht="15.75" customHeight="1">
      <c r="J574" s="541"/>
      <c r="K574" s="542"/>
      <c r="L574" s="541"/>
      <c r="M574" s="541"/>
    </row>
    <row r="575" spans="10:13" ht="15.75" customHeight="1">
      <c r="J575" s="541"/>
      <c r="K575" s="542"/>
      <c r="L575" s="541"/>
      <c r="M575" s="541"/>
    </row>
    <row r="576" spans="10:13" ht="15.75" customHeight="1">
      <c r="J576" s="541"/>
      <c r="K576" s="542"/>
      <c r="L576" s="541"/>
      <c r="M576" s="541"/>
    </row>
    <row r="577" spans="10:13" ht="15.75" customHeight="1">
      <c r="J577" s="541"/>
      <c r="K577" s="542"/>
      <c r="L577" s="541"/>
      <c r="M577" s="541"/>
    </row>
    <row r="578" spans="10:13" ht="15.75" customHeight="1">
      <c r="J578" s="541"/>
      <c r="K578" s="542"/>
      <c r="L578" s="541"/>
      <c r="M578" s="541"/>
    </row>
    <row r="579" spans="10:13" ht="15.75" customHeight="1">
      <c r="J579" s="541"/>
      <c r="K579" s="542"/>
      <c r="L579" s="541"/>
      <c r="M579" s="541"/>
    </row>
    <row r="580" spans="10:13" ht="15.75" customHeight="1">
      <c r="J580" s="541"/>
      <c r="K580" s="542"/>
      <c r="L580" s="541"/>
      <c r="M580" s="541"/>
    </row>
    <row r="581" spans="10:13" ht="15.75" customHeight="1">
      <c r="J581" s="541"/>
      <c r="K581" s="542"/>
      <c r="L581" s="541"/>
      <c r="M581" s="541"/>
    </row>
    <row r="582" spans="10:13" ht="15.75" customHeight="1">
      <c r="J582" s="541"/>
      <c r="K582" s="542"/>
      <c r="L582" s="541"/>
      <c r="M582" s="541"/>
    </row>
    <row r="583" spans="10:13" ht="15.75" customHeight="1">
      <c r="J583" s="541"/>
      <c r="K583" s="542"/>
      <c r="L583" s="541"/>
      <c r="M583" s="541"/>
    </row>
    <row r="584" spans="10:13" ht="15.75" customHeight="1">
      <c r="J584" s="541"/>
      <c r="K584" s="542"/>
      <c r="L584" s="541"/>
      <c r="M584" s="541"/>
    </row>
    <row r="585" spans="10:13" ht="15.75" customHeight="1">
      <c r="J585" s="541"/>
      <c r="K585" s="542"/>
      <c r="L585" s="541"/>
      <c r="M585" s="541"/>
    </row>
    <row r="586" spans="10:13" ht="15.75" customHeight="1">
      <c r="J586" s="541"/>
      <c r="K586" s="542"/>
      <c r="L586" s="541"/>
      <c r="M586" s="541"/>
    </row>
    <row r="587" spans="10:13" ht="15.75" customHeight="1">
      <c r="J587" s="541"/>
      <c r="K587" s="542"/>
      <c r="L587" s="541"/>
      <c r="M587" s="541"/>
    </row>
    <row r="588" spans="10:13" ht="15.75" customHeight="1">
      <c r="J588" s="541"/>
      <c r="K588" s="542"/>
      <c r="L588" s="541"/>
      <c r="M588" s="541"/>
    </row>
    <row r="589" spans="10:13" ht="15.75" customHeight="1">
      <c r="J589" s="541"/>
      <c r="K589" s="542"/>
      <c r="L589" s="541"/>
      <c r="M589" s="541"/>
    </row>
    <row r="590" spans="10:13" ht="15.75" customHeight="1">
      <c r="J590" s="541"/>
      <c r="K590" s="542"/>
      <c r="L590" s="541"/>
      <c r="M590" s="541"/>
    </row>
    <row r="591" spans="10:13" ht="15.75" customHeight="1">
      <c r="J591" s="541"/>
      <c r="K591" s="542"/>
      <c r="L591" s="541"/>
      <c r="M591" s="541"/>
    </row>
    <row r="592" spans="10:13" ht="15.75" customHeight="1">
      <c r="J592" s="541"/>
      <c r="K592" s="542"/>
      <c r="L592" s="541"/>
      <c r="M592" s="541"/>
    </row>
    <row r="593" spans="10:13" ht="15.75" customHeight="1">
      <c r="J593" s="541"/>
      <c r="K593" s="542"/>
      <c r="L593" s="541"/>
      <c r="M593" s="541"/>
    </row>
    <row r="594" spans="10:13" ht="15.75" customHeight="1">
      <c r="J594" s="541"/>
      <c r="K594" s="542"/>
      <c r="L594" s="541"/>
      <c r="M594" s="541"/>
    </row>
    <row r="595" spans="10:13" ht="15.75" customHeight="1">
      <c r="J595" s="541"/>
      <c r="K595" s="542"/>
      <c r="L595" s="541"/>
      <c r="M595" s="541"/>
    </row>
    <row r="596" spans="10:13" ht="15.75" customHeight="1">
      <c r="J596" s="541"/>
      <c r="K596" s="542"/>
      <c r="L596" s="541"/>
      <c r="M596" s="541"/>
    </row>
    <row r="597" spans="10:13" ht="15.75" customHeight="1">
      <c r="J597" s="541"/>
      <c r="K597" s="542"/>
      <c r="L597" s="541"/>
      <c r="M597" s="541"/>
    </row>
    <row r="598" spans="10:13" ht="15.75" customHeight="1">
      <c r="J598" s="541"/>
      <c r="K598" s="542"/>
      <c r="L598" s="541"/>
      <c r="M598" s="541"/>
    </row>
    <row r="599" spans="10:13" ht="15.75" customHeight="1">
      <c r="J599" s="541"/>
      <c r="K599" s="542"/>
      <c r="L599" s="541"/>
      <c r="M599" s="541"/>
    </row>
    <row r="600" spans="10:13" ht="15.75" customHeight="1">
      <c r="J600" s="541"/>
      <c r="K600" s="542"/>
      <c r="L600" s="541"/>
      <c r="M600" s="541"/>
    </row>
    <row r="601" spans="10:13" ht="15.75" customHeight="1">
      <c r="J601" s="541"/>
      <c r="K601" s="542"/>
      <c r="L601" s="541"/>
      <c r="M601" s="541"/>
    </row>
    <row r="602" spans="10:13" ht="15.75" customHeight="1">
      <c r="J602" s="541"/>
      <c r="K602" s="542"/>
      <c r="L602" s="541"/>
      <c r="M602" s="541"/>
    </row>
    <row r="603" spans="10:13" ht="15.75" customHeight="1">
      <c r="J603" s="541"/>
      <c r="K603" s="542"/>
      <c r="L603" s="541"/>
      <c r="M603" s="541"/>
    </row>
    <row r="604" spans="10:13" ht="15.75" customHeight="1">
      <c r="J604" s="541"/>
      <c r="K604" s="542"/>
      <c r="L604" s="541"/>
      <c r="M604" s="541"/>
    </row>
    <row r="605" spans="10:13" ht="15.75" customHeight="1">
      <c r="J605" s="541"/>
      <c r="K605" s="542"/>
      <c r="L605" s="541"/>
      <c r="M605" s="541"/>
    </row>
    <row r="606" spans="10:13" ht="15.75" customHeight="1">
      <c r="J606" s="541"/>
      <c r="K606" s="542"/>
      <c r="L606" s="541"/>
      <c r="M606" s="541"/>
    </row>
    <row r="607" spans="10:13" ht="15.75" customHeight="1">
      <c r="J607" s="541"/>
      <c r="K607" s="542"/>
      <c r="L607" s="541"/>
      <c r="M607" s="541"/>
    </row>
    <row r="608" spans="10:13" ht="15.75" customHeight="1">
      <c r="J608" s="541"/>
      <c r="K608" s="542"/>
      <c r="L608" s="541"/>
      <c r="M608" s="541"/>
    </row>
    <row r="609" spans="10:13" ht="15.75" customHeight="1">
      <c r="J609" s="541"/>
      <c r="K609" s="542"/>
      <c r="L609" s="541"/>
      <c r="M609" s="541"/>
    </row>
    <row r="610" spans="10:13" ht="15.75" customHeight="1">
      <c r="J610" s="541"/>
      <c r="K610" s="542"/>
      <c r="L610" s="541"/>
      <c r="M610" s="541"/>
    </row>
    <row r="611" spans="10:13" ht="15.75" customHeight="1">
      <c r="J611" s="541"/>
      <c r="K611" s="542"/>
      <c r="L611" s="541"/>
      <c r="M611" s="541"/>
    </row>
    <row r="612" spans="10:13" ht="15.75" customHeight="1">
      <c r="J612" s="541"/>
      <c r="K612" s="542"/>
      <c r="L612" s="541"/>
      <c r="M612" s="541"/>
    </row>
    <row r="613" spans="10:13" ht="15.75" customHeight="1">
      <c r="J613" s="541"/>
      <c r="K613" s="542"/>
      <c r="L613" s="541"/>
      <c r="M613" s="541"/>
    </row>
    <row r="614" spans="10:13" ht="15.75" customHeight="1">
      <c r="J614" s="541"/>
      <c r="K614" s="542"/>
      <c r="L614" s="541"/>
      <c r="M614" s="541"/>
    </row>
    <row r="615" spans="10:13" ht="15.75" customHeight="1">
      <c r="J615" s="541"/>
      <c r="K615" s="542"/>
      <c r="L615" s="541"/>
      <c r="M615" s="541"/>
    </row>
    <row r="616" spans="10:13" ht="15.75" customHeight="1">
      <c r="J616" s="541"/>
      <c r="K616" s="542"/>
      <c r="L616" s="541"/>
      <c r="M616" s="541"/>
    </row>
    <row r="617" spans="10:13" ht="15.75" customHeight="1">
      <c r="J617" s="541"/>
      <c r="K617" s="542"/>
      <c r="L617" s="541"/>
      <c r="M617" s="541"/>
    </row>
    <row r="618" spans="10:13" ht="15.75" customHeight="1">
      <c r="J618" s="541"/>
      <c r="K618" s="542"/>
      <c r="L618" s="541"/>
      <c r="M618" s="541"/>
    </row>
    <row r="619" spans="10:13" ht="15.75" customHeight="1">
      <c r="J619" s="541"/>
      <c r="K619" s="542"/>
      <c r="L619" s="541"/>
      <c r="M619" s="541"/>
    </row>
    <row r="620" spans="10:13" ht="15.75" customHeight="1">
      <c r="J620" s="541"/>
      <c r="K620" s="542"/>
      <c r="L620" s="541"/>
      <c r="M620" s="541"/>
    </row>
    <row r="621" spans="10:13" ht="15.75" customHeight="1">
      <c r="J621" s="541"/>
      <c r="K621" s="542"/>
      <c r="L621" s="541"/>
      <c r="M621" s="541"/>
    </row>
    <row r="622" spans="10:13" ht="15.75" customHeight="1">
      <c r="J622" s="541"/>
      <c r="K622" s="542"/>
      <c r="L622" s="541"/>
      <c r="M622" s="541"/>
    </row>
    <row r="623" spans="10:13" ht="15.75" customHeight="1">
      <c r="J623" s="541"/>
      <c r="K623" s="542"/>
      <c r="L623" s="541"/>
      <c r="M623" s="541"/>
    </row>
    <row r="624" spans="10:13" ht="15.75" customHeight="1">
      <c r="J624" s="541"/>
      <c r="K624" s="542"/>
      <c r="L624" s="541"/>
      <c r="M624" s="541"/>
    </row>
    <row r="625" spans="10:13" ht="15.75" customHeight="1">
      <c r="J625" s="541"/>
      <c r="K625" s="542"/>
      <c r="L625" s="541"/>
      <c r="M625" s="541"/>
    </row>
    <row r="626" spans="10:13" ht="15.75" customHeight="1">
      <c r="J626" s="541"/>
      <c r="K626" s="542"/>
      <c r="L626" s="541"/>
      <c r="M626" s="541"/>
    </row>
    <row r="627" spans="10:13" ht="15.75" customHeight="1">
      <c r="J627" s="541"/>
      <c r="K627" s="542"/>
      <c r="L627" s="541"/>
      <c r="M627" s="541"/>
    </row>
    <row r="628" spans="10:13" ht="15.75" customHeight="1">
      <c r="J628" s="541"/>
      <c r="K628" s="542"/>
      <c r="L628" s="541"/>
      <c r="M628" s="541"/>
    </row>
    <row r="629" spans="10:13" ht="15.75" customHeight="1">
      <c r="J629" s="541"/>
      <c r="K629" s="542"/>
      <c r="L629" s="541"/>
      <c r="M629" s="541"/>
    </row>
    <row r="630" spans="10:13" ht="15.75" customHeight="1">
      <c r="J630" s="541"/>
      <c r="K630" s="542"/>
      <c r="L630" s="541"/>
      <c r="M630" s="541"/>
    </row>
    <row r="631" spans="10:13" ht="15.75" customHeight="1">
      <c r="J631" s="541"/>
      <c r="K631" s="542"/>
      <c r="L631" s="541"/>
      <c r="M631" s="541"/>
    </row>
    <row r="632" spans="10:13" ht="15.75" customHeight="1">
      <c r="J632" s="541"/>
      <c r="K632" s="542"/>
      <c r="L632" s="541"/>
      <c r="M632" s="541"/>
    </row>
    <row r="633" spans="10:13" ht="15.75" customHeight="1">
      <c r="J633" s="541"/>
      <c r="K633" s="542"/>
      <c r="L633" s="541"/>
      <c r="M633" s="541"/>
    </row>
    <row r="634" spans="10:13" ht="15.75" customHeight="1">
      <c r="J634" s="541"/>
      <c r="K634" s="542"/>
      <c r="L634" s="541"/>
      <c r="M634" s="541"/>
    </row>
    <row r="635" spans="10:13" ht="15.75" customHeight="1">
      <c r="J635" s="541"/>
      <c r="K635" s="542"/>
      <c r="L635" s="541"/>
      <c r="M635" s="541"/>
    </row>
    <row r="636" spans="10:13" ht="15.75" customHeight="1">
      <c r="J636" s="541"/>
      <c r="K636" s="542"/>
      <c r="L636" s="541"/>
      <c r="M636" s="541"/>
    </row>
    <row r="637" spans="10:13" ht="15.75" customHeight="1">
      <c r="J637" s="541"/>
      <c r="K637" s="542"/>
      <c r="L637" s="541"/>
      <c r="M637" s="541"/>
    </row>
    <row r="638" spans="10:13" ht="15.75" customHeight="1">
      <c r="J638" s="541"/>
      <c r="K638" s="542"/>
      <c r="L638" s="541"/>
      <c r="M638" s="541"/>
    </row>
    <row r="639" spans="10:13" ht="15.75" customHeight="1">
      <c r="J639" s="541"/>
      <c r="K639" s="542"/>
      <c r="L639" s="541"/>
      <c r="M639" s="541"/>
    </row>
    <row r="640" spans="10:13" ht="15.75" customHeight="1">
      <c r="J640" s="541"/>
      <c r="K640" s="542"/>
      <c r="L640" s="541"/>
      <c r="M640" s="541"/>
    </row>
    <row r="641" spans="10:13" ht="15.75" customHeight="1">
      <c r="J641" s="541"/>
      <c r="K641" s="542"/>
      <c r="L641" s="541"/>
      <c r="M641" s="541"/>
    </row>
    <row r="642" spans="10:13" ht="15.75" customHeight="1">
      <c r="J642" s="541"/>
      <c r="K642" s="542"/>
      <c r="L642" s="541"/>
      <c r="M642" s="541"/>
    </row>
    <row r="643" spans="10:13" ht="15.75" customHeight="1">
      <c r="J643" s="541"/>
      <c r="K643" s="542"/>
      <c r="L643" s="541"/>
      <c r="M643" s="541"/>
    </row>
    <row r="644" spans="10:13" ht="15.75" customHeight="1">
      <c r="J644" s="541"/>
      <c r="K644" s="542"/>
      <c r="L644" s="541"/>
      <c r="M644" s="541"/>
    </row>
    <row r="645" spans="10:13" ht="15.75" customHeight="1">
      <c r="J645" s="541"/>
      <c r="K645" s="542"/>
      <c r="L645" s="541"/>
      <c r="M645" s="541"/>
    </row>
    <row r="646" spans="10:13" ht="15.75" customHeight="1">
      <c r="J646" s="541"/>
      <c r="K646" s="542"/>
      <c r="L646" s="541"/>
      <c r="M646" s="541"/>
    </row>
    <row r="647" spans="10:13" ht="15.75" customHeight="1">
      <c r="J647" s="541"/>
      <c r="K647" s="542"/>
      <c r="L647" s="541"/>
      <c r="M647" s="541"/>
    </row>
    <row r="648" spans="10:13" ht="15.75" customHeight="1">
      <c r="J648" s="541"/>
      <c r="K648" s="542"/>
      <c r="L648" s="541"/>
      <c r="M648" s="541"/>
    </row>
    <row r="649" spans="10:13" ht="15.75" customHeight="1">
      <c r="J649" s="541"/>
      <c r="K649" s="542"/>
      <c r="L649" s="541"/>
      <c r="M649" s="541"/>
    </row>
    <row r="650" spans="10:13" ht="15.75" customHeight="1">
      <c r="J650" s="541"/>
      <c r="K650" s="542"/>
      <c r="L650" s="541"/>
      <c r="M650" s="541"/>
    </row>
    <row r="651" spans="10:13" ht="15.75" customHeight="1">
      <c r="J651" s="541"/>
      <c r="K651" s="542"/>
      <c r="L651" s="541"/>
      <c r="M651" s="541"/>
    </row>
    <row r="652" spans="10:13" ht="15.75" customHeight="1">
      <c r="J652" s="541"/>
      <c r="K652" s="542"/>
      <c r="L652" s="541"/>
      <c r="M652" s="541"/>
    </row>
    <row r="653" spans="10:13" ht="15.75" customHeight="1">
      <c r="J653" s="541"/>
      <c r="K653" s="542"/>
      <c r="L653" s="541"/>
      <c r="M653" s="541"/>
    </row>
    <row r="654" spans="10:13" ht="15.75" customHeight="1">
      <c r="J654" s="541"/>
      <c r="K654" s="542"/>
      <c r="L654" s="541"/>
      <c r="M654" s="541"/>
    </row>
    <row r="655" spans="10:13" ht="15.75" customHeight="1">
      <c r="J655" s="541"/>
      <c r="K655" s="542"/>
      <c r="L655" s="541"/>
      <c r="M655" s="541"/>
    </row>
    <row r="656" spans="10:13" ht="15.75" customHeight="1">
      <c r="J656" s="541"/>
      <c r="K656" s="542"/>
      <c r="L656" s="541"/>
      <c r="M656" s="541"/>
    </row>
    <row r="657" spans="10:13" ht="15.75" customHeight="1">
      <c r="J657" s="541"/>
      <c r="K657" s="542"/>
      <c r="L657" s="541"/>
      <c r="M657" s="541"/>
    </row>
    <row r="658" spans="10:13" ht="15.75" customHeight="1">
      <c r="J658" s="541"/>
      <c r="K658" s="542"/>
      <c r="L658" s="541"/>
      <c r="M658" s="541"/>
    </row>
    <row r="659" spans="10:13" ht="15.75" customHeight="1">
      <c r="J659" s="541"/>
      <c r="K659" s="542"/>
      <c r="L659" s="541"/>
      <c r="M659" s="541"/>
    </row>
    <row r="660" spans="10:13" ht="15.75" customHeight="1">
      <c r="J660" s="541"/>
      <c r="K660" s="542"/>
      <c r="L660" s="541"/>
      <c r="M660" s="541"/>
    </row>
    <row r="661" spans="10:13" ht="15.75" customHeight="1">
      <c r="J661" s="541"/>
      <c r="K661" s="542"/>
      <c r="L661" s="541"/>
      <c r="M661" s="541"/>
    </row>
    <row r="662" spans="10:13" ht="15.75" customHeight="1">
      <c r="J662" s="541"/>
      <c r="K662" s="542"/>
      <c r="L662" s="541"/>
      <c r="M662" s="541"/>
    </row>
    <row r="663" spans="10:13" ht="15.75" customHeight="1">
      <c r="J663" s="541"/>
      <c r="K663" s="542"/>
      <c r="L663" s="541"/>
      <c r="M663" s="541"/>
    </row>
    <row r="664" spans="10:13" ht="15.75" customHeight="1">
      <c r="J664" s="541"/>
      <c r="K664" s="542"/>
      <c r="L664" s="541"/>
      <c r="M664" s="541"/>
    </row>
    <row r="665" spans="10:13" ht="15.75" customHeight="1">
      <c r="J665" s="541"/>
      <c r="K665" s="542"/>
      <c r="L665" s="541"/>
      <c r="M665" s="541"/>
    </row>
    <row r="666" spans="10:13" ht="15.75" customHeight="1">
      <c r="J666" s="541"/>
      <c r="K666" s="542"/>
      <c r="L666" s="541"/>
      <c r="M666" s="541"/>
    </row>
    <row r="667" spans="10:13" ht="15.75" customHeight="1">
      <c r="J667" s="541"/>
      <c r="K667" s="542"/>
      <c r="L667" s="541"/>
      <c r="M667" s="541"/>
    </row>
    <row r="668" spans="10:13" ht="15.75" customHeight="1">
      <c r="J668" s="541"/>
      <c r="K668" s="542"/>
      <c r="L668" s="541"/>
      <c r="M668" s="541"/>
    </row>
    <row r="669" spans="10:13" ht="15.75" customHeight="1">
      <c r="J669" s="541"/>
      <c r="K669" s="542"/>
      <c r="L669" s="541"/>
      <c r="M669" s="541"/>
    </row>
    <row r="670" spans="10:13" ht="15.75" customHeight="1">
      <c r="J670" s="541"/>
      <c r="K670" s="542"/>
      <c r="L670" s="541"/>
      <c r="M670" s="541"/>
    </row>
    <row r="671" spans="10:13" ht="15.75" customHeight="1">
      <c r="J671" s="541"/>
      <c r="K671" s="542"/>
      <c r="L671" s="541"/>
      <c r="M671" s="541"/>
    </row>
    <row r="672" spans="10:13" ht="15.75" customHeight="1">
      <c r="J672" s="541"/>
      <c r="K672" s="542"/>
      <c r="L672" s="541"/>
      <c r="M672" s="541"/>
    </row>
    <row r="673" spans="10:13" ht="15.75" customHeight="1">
      <c r="J673" s="541"/>
      <c r="K673" s="542"/>
      <c r="L673" s="541"/>
      <c r="M673" s="541"/>
    </row>
    <row r="674" spans="10:13" ht="15.75" customHeight="1">
      <c r="J674" s="541"/>
      <c r="K674" s="542"/>
      <c r="L674" s="541"/>
      <c r="M674" s="541"/>
    </row>
    <row r="675" spans="10:13" ht="15.75" customHeight="1">
      <c r="J675" s="541"/>
      <c r="K675" s="542"/>
      <c r="L675" s="541"/>
      <c r="M675" s="541"/>
    </row>
    <row r="676" spans="10:13" ht="15.75" customHeight="1">
      <c r="J676" s="541"/>
      <c r="K676" s="542"/>
      <c r="L676" s="541"/>
      <c r="M676" s="541"/>
    </row>
    <row r="677" spans="10:13" ht="15.75" customHeight="1">
      <c r="J677" s="541"/>
      <c r="K677" s="542"/>
      <c r="L677" s="541"/>
      <c r="M677" s="541"/>
    </row>
    <row r="678" spans="10:13" ht="15.75" customHeight="1">
      <c r="J678" s="541"/>
      <c r="K678" s="542"/>
      <c r="L678" s="541"/>
      <c r="M678" s="541"/>
    </row>
    <row r="679" spans="10:13" ht="15.75" customHeight="1">
      <c r="J679" s="541"/>
      <c r="K679" s="542"/>
      <c r="L679" s="541"/>
      <c r="M679" s="541"/>
    </row>
    <row r="680" spans="10:13" ht="15.75" customHeight="1">
      <c r="J680" s="541"/>
      <c r="K680" s="542"/>
      <c r="L680" s="541"/>
      <c r="M680" s="541"/>
    </row>
    <row r="681" spans="10:13" ht="15.75" customHeight="1">
      <c r="J681" s="541"/>
      <c r="K681" s="542"/>
      <c r="L681" s="541"/>
      <c r="M681" s="541"/>
    </row>
    <row r="682" spans="10:13" ht="15.75" customHeight="1">
      <c r="J682" s="541"/>
      <c r="K682" s="542"/>
      <c r="L682" s="541"/>
      <c r="M682" s="541"/>
    </row>
    <row r="683" spans="10:13" ht="15.75" customHeight="1">
      <c r="J683" s="541"/>
      <c r="K683" s="542"/>
      <c r="L683" s="541"/>
      <c r="M683" s="541"/>
    </row>
    <row r="684" spans="10:13" ht="15.75" customHeight="1">
      <c r="J684" s="541"/>
      <c r="K684" s="542"/>
      <c r="L684" s="541"/>
      <c r="M684" s="541"/>
    </row>
    <row r="685" spans="10:13" ht="15.75" customHeight="1">
      <c r="J685" s="541"/>
      <c r="K685" s="542"/>
      <c r="L685" s="541"/>
      <c r="M685" s="541"/>
    </row>
    <row r="686" spans="10:13" ht="15.75" customHeight="1">
      <c r="J686" s="541"/>
      <c r="K686" s="542"/>
      <c r="L686" s="541"/>
      <c r="M686" s="541"/>
    </row>
    <row r="687" spans="10:13" ht="15.75" customHeight="1">
      <c r="J687" s="541"/>
      <c r="K687" s="542"/>
      <c r="L687" s="541"/>
      <c r="M687" s="541"/>
    </row>
    <row r="688" spans="10:13" ht="15.75" customHeight="1">
      <c r="J688" s="541"/>
      <c r="K688" s="542"/>
      <c r="L688" s="541"/>
      <c r="M688" s="541"/>
    </row>
    <row r="689" spans="10:13" ht="15.75" customHeight="1">
      <c r="J689" s="541"/>
      <c r="K689" s="542"/>
      <c r="L689" s="541"/>
      <c r="M689" s="541"/>
    </row>
    <row r="690" spans="10:13" ht="15.75" customHeight="1">
      <c r="J690" s="541"/>
      <c r="K690" s="542"/>
      <c r="L690" s="541"/>
      <c r="M690" s="541"/>
    </row>
    <row r="691" spans="10:13" ht="15.75" customHeight="1">
      <c r="J691" s="541"/>
      <c r="K691" s="542"/>
      <c r="L691" s="541"/>
      <c r="M691" s="541"/>
    </row>
    <row r="692" spans="10:13" ht="15.75" customHeight="1">
      <c r="J692" s="541"/>
      <c r="K692" s="542"/>
      <c r="L692" s="541"/>
      <c r="M692" s="541"/>
    </row>
    <row r="693" spans="10:13" ht="15.75" customHeight="1">
      <c r="J693" s="541"/>
      <c r="K693" s="542"/>
      <c r="L693" s="541"/>
      <c r="M693" s="541"/>
    </row>
    <row r="694" spans="10:13" ht="15.75" customHeight="1">
      <c r="J694" s="541"/>
      <c r="K694" s="542"/>
      <c r="L694" s="541"/>
      <c r="M694" s="541"/>
    </row>
    <row r="695" spans="10:13" ht="15.75" customHeight="1">
      <c r="J695" s="541"/>
      <c r="K695" s="542"/>
      <c r="L695" s="541"/>
      <c r="M695" s="541"/>
    </row>
    <row r="696" spans="10:13" ht="15.75" customHeight="1">
      <c r="J696" s="541"/>
      <c r="K696" s="542"/>
      <c r="L696" s="541"/>
      <c r="M696" s="541"/>
    </row>
    <row r="697" spans="10:13" ht="15.75" customHeight="1">
      <c r="J697" s="541"/>
      <c r="K697" s="542"/>
      <c r="L697" s="541"/>
      <c r="M697" s="541"/>
    </row>
    <row r="698" spans="10:13" ht="15.75" customHeight="1">
      <c r="J698" s="541"/>
      <c r="K698" s="542"/>
      <c r="L698" s="541"/>
      <c r="M698" s="541"/>
    </row>
    <row r="699" spans="10:13" ht="15.75" customHeight="1">
      <c r="J699" s="541"/>
      <c r="K699" s="542"/>
      <c r="L699" s="541"/>
      <c r="M699" s="541"/>
    </row>
    <row r="700" spans="10:13" ht="15.75" customHeight="1">
      <c r="J700" s="541"/>
      <c r="K700" s="542"/>
      <c r="L700" s="541"/>
      <c r="M700" s="541"/>
    </row>
    <row r="701" spans="10:13" ht="15.75" customHeight="1">
      <c r="J701" s="541"/>
      <c r="K701" s="542"/>
      <c r="L701" s="541"/>
      <c r="M701" s="541"/>
    </row>
    <row r="702" spans="10:13" ht="15.75" customHeight="1">
      <c r="J702" s="541"/>
      <c r="K702" s="542"/>
      <c r="L702" s="541"/>
      <c r="M702" s="541"/>
    </row>
    <row r="703" spans="10:13" ht="15.75" customHeight="1">
      <c r="J703" s="541"/>
      <c r="K703" s="542"/>
      <c r="L703" s="541"/>
      <c r="M703" s="541"/>
    </row>
    <row r="704" spans="10:13" ht="15.75" customHeight="1">
      <c r="J704" s="541"/>
      <c r="K704" s="542"/>
      <c r="L704" s="541"/>
      <c r="M704" s="541"/>
    </row>
    <row r="705" spans="10:13" ht="15.75" customHeight="1">
      <c r="J705" s="541"/>
      <c r="K705" s="542"/>
      <c r="L705" s="541"/>
      <c r="M705" s="541"/>
    </row>
    <row r="706" spans="10:13" ht="15.75" customHeight="1">
      <c r="J706" s="541"/>
      <c r="K706" s="542"/>
      <c r="L706" s="541"/>
      <c r="M706" s="541"/>
    </row>
    <row r="707" spans="10:13" ht="15.75" customHeight="1">
      <c r="J707" s="541"/>
      <c r="K707" s="542"/>
      <c r="L707" s="541"/>
      <c r="M707" s="541"/>
    </row>
    <row r="708" spans="10:13" ht="15.75" customHeight="1">
      <c r="J708" s="541"/>
      <c r="K708" s="542"/>
      <c r="L708" s="541"/>
      <c r="M708" s="541"/>
    </row>
    <row r="709" spans="10:13" ht="15.75" customHeight="1">
      <c r="J709" s="541"/>
      <c r="K709" s="542"/>
      <c r="L709" s="541"/>
      <c r="M709" s="541"/>
    </row>
    <row r="710" spans="10:13" ht="15.75" customHeight="1">
      <c r="J710" s="541"/>
      <c r="K710" s="542"/>
      <c r="L710" s="541"/>
      <c r="M710" s="541"/>
    </row>
    <row r="711" spans="10:13" ht="15.75" customHeight="1">
      <c r="J711" s="541"/>
      <c r="K711" s="542"/>
      <c r="L711" s="541"/>
      <c r="M711" s="541"/>
    </row>
    <row r="712" spans="10:13" ht="15.75" customHeight="1">
      <c r="J712" s="541"/>
      <c r="K712" s="542"/>
      <c r="L712" s="541"/>
      <c r="M712" s="541"/>
    </row>
    <row r="713" spans="10:13" ht="15.75" customHeight="1">
      <c r="J713" s="541"/>
      <c r="K713" s="542"/>
      <c r="L713" s="541"/>
      <c r="M713" s="541"/>
    </row>
    <row r="714" spans="10:13" ht="15.75" customHeight="1">
      <c r="J714" s="541"/>
      <c r="K714" s="542"/>
      <c r="L714" s="541"/>
      <c r="M714" s="541"/>
    </row>
    <row r="715" spans="10:13" ht="15.75" customHeight="1">
      <c r="J715" s="541"/>
      <c r="K715" s="542"/>
      <c r="L715" s="541"/>
      <c r="M715" s="541"/>
    </row>
    <row r="716" spans="10:13" ht="15.75" customHeight="1">
      <c r="J716" s="541"/>
      <c r="K716" s="542"/>
      <c r="L716" s="541"/>
      <c r="M716" s="541"/>
    </row>
    <row r="717" spans="10:13" ht="15.75" customHeight="1">
      <c r="J717" s="541"/>
      <c r="K717" s="542"/>
      <c r="L717" s="541"/>
      <c r="M717" s="541"/>
    </row>
    <row r="718" spans="10:13" ht="15.75" customHeight="1">
      <c r="J718" s="541"/>
      <c r="K718" s="542"/>
      <c r="L718" s="541"/>
      <c r="M718" s="541"/>
    </row>
    <row r="719" spans="10:13" ht="15.75" customHeight="1">
      <c r="J719" s="541"/>
      <c r="K719" s="542"/>
      <c r="L719" s="541"/>
      <c r="M719" s="541"/>
    </row>
    <row r="720" spans="10:13" ht="15.75" customHeight="1">
      <c r="J720" s="541"/>
      <c r="K720" s="542"/>
      <c r="L720" s="541"/>
      <c r="M720" s="541"/>
    </row>
    <row r="721" spans="10:13" ht="15.75" customHeight="1">
      <c r="J721" s="541"/>
      <c r="K721" s="542"/>
      <c r="L721" s="541"/>
      <c r="M721" s="541"/>
    </row>
    <row r="722" spans="10:13" ht="15.75" customHeight="1">
      <c r="J722" s="541"/>
      <c r="K722" s="542"/>
      <c r="L722" s="541"/>
      <c r="M722" s="541"/>
    </row>
    <row r="723" spans="10:13" ht="15.75" customHeight="1">
      <c r="J723" s="541"/>
      <c r="K723" s="542"/>
      <c r="L723" s="541"/>
      <c r="M723" s="541"/>
    </row>
    <row r="724" spans="10:13" ht="15.75" customHeight="1">
      <c r="J724" s="541"/>
      <c r="K724" s="542"/>
      <c r="L724" s="541"/>
      <c r="M724" s="541"/>
    </row>
    <row r="725" spans="10:13" ht="15.75" customHeight="1">
      <c r="J725" s="541"/>
      <c r="K725" s="542"/>
      <c r="L725" s="541"/>
      <c r="M725" s="541"/>
    </row>
    <row r="726" spans="10:13" ht="15.75" customHeight="1">
      <c r="J726" s="541"/>
      <c r="K726" s="542"/>
      <c r="L726" s="541"/>
      <c r="M726" s="541"/>
    </row>
    <row r="727" spans="10:13" ht="15.75" customHeight="1">
      <c r="J727" s="541"/>
      <c r="K727" s="542"/>
      <c r="L727" s="541"/>
      <c r="M727" s="541"/>
    </row>
    <row r="728" spans="10:13" ht="15.75" customHeight="1">
      <c r="J728" s="541"/>
      <c r="K728" s="542"/>
      <c r="L728" s="541"/>
      <c r="M728" s="541"/>
    </row>
    <row r="729" spans="10:13" ht="15.75" customHeight="1">
      <c r="J729" s="541"/>
      <c r="K729" s="542"/>
      <c r="L729" s="541"/>
      <c r="M729" s="541"/>
    </row>
    <row r="730" spans="10:13" ht="15.75" customHeight="1">
      <c r="J730" s="541"/>
      <c r="K730" s="542"/>
      <c r="L730" s="541"/>
      <c r="M730" s="541"/>
    </row>
    <row r="731" spans="10:13" ht="15.75" customHeight="1">
      <c r="J731" s="541"/>
      <c r="K731" s="542"/>
      <c r="L731" s="541"/>
      <c r="M731" s="541"/>
    </row>
    <row r="732" spans="10:13" ht="15.75" customHeight="1">
      <c r="J732" s="541"/>
      <c r="K732" s="542"/>
      <c r="L732" s="541"/>
      <c r="M732" s="541"/>
    </row>
    <row r="733" spans="10:13" ht="15.75" customHeight="1">
      <c r="J733" s="541"/>
      <c r="K733" s="542"/>
      <c r="L733" s="541"/>
      <c r="M733" s="541"/>
    </row>
    <row r="734" spans="10:13" ht="15.75" customHeight="1">
      <c r="J734" s="541"/>
      <c r="K734" s="542"/>
      <c r="L734" s="541"/>
      <c r="M734" s="541"/>
    </row>
    <row r="735" spans="10:13" ht="15.75" customHeight="1">
      <c r="J735" s="541"/>
      <c r="K735" s="542"/>
      <c r="L735" s="541"/>
      <c r="M735" s="541"/>
    </row>
    <row r="736" spans="10:13" ht="15.75" customHeight="1">
      <c r="J736" s="541"/>
      <c r="K736" s="542"/>
      <c r="L736" s="541"/>
      <c r="M736" s="541"/>
    </row>
    <row r="737" spans="10:13" ht="15.75" customHeight="1">
      <c r="J737" s="541"/>
      <c r="K737" s="542"/>
      <c r="L737" s="541"/>
      <c r="M737" s="541"/>
    </row>
    <row r="738" spans="10:13" ht="15.75" customHeight="1">
      <c r="J738" s="541"/>
      <c r="K738" s="542"/>
      <c r="L738" s="541"/>
      <c r="M738" s="541"/>
    </row>
    <row r="739" spans="10:13" ht="15.75" customHeight="1">
      <c r="J739" s="541"/>
      <c r="K739" s="542"/>
      <c r="L739" s="541"/>
      <c r="M739" s="541"/>
    </row>
    <row r="740" spans="10:13" ht="15.75" customHeight="1">
      <c r="J740" s="541"/>
      <c r="K740" s="542"/>
      <c r="L740" s="541"/>
      <c r="M740" s="541"/>
    </row>
    <row r="741" spans="10:13" ht="15.75" customHeight="1">
      <c r="J741" s="541"/>
      <c r="K741" s="542"/>
      <c r="L741" s="541"/>
      <c r="M741" s="541"/>
    </row>
    <row r="742" spans="10:13" ht="15.75" customHeight="1">
      <c r="J742" s="541"/>
      <c r="K742" s="542"/>
      <c r="L742" s="541"/>
      <c r="M742" s="541"/>
    </row>
    <row r="743" spans="10:13" ht="15.75" customHeight="1">
      <c r="J743" s="541"/>
      <c r="K743" s="542"/>
      <c r="L743" s="541"/>
      <c r="M743" s="541"/>
    </row>
    <row r="744" spans="10:13" ht="15.75" customHeight="1">
      <c r="J744" s="541"/>
      <c r="K744" s="542"/>
      <c r="L744" s="541"/>
      <c r="M744" s="541"/>
    </row>
    <row r="745" spans="10:13" ht="15.75" customHeight="1">
      <c r="J745" s="541"/>
      <c r="K745" s="542"/>
      <c r="L745" s="541"/>
      <c r="M745" s="541"/>
    </row>
    <row r="746" spans="10:13" ht="15.75" customHeight="1">
      <c r="J746" s="541"/>
      <c r="K746" s="542"/>
      <c r="L746" s="541"/>
      <c r="M746" s="541"/>
    </row>
    <row r="747" spans="10:13" ht="15.75" customHeight="1">
      <c r="J747" s="541"/>
      <c r="K747" s="542"/>
      <c r="L747" s="541"/>
      <c r="M747" s="541"/>
    </row>
    <row r="748" spans="10:13" ht="15.75" customHeight="1">
      <c r="J748" s="541"/>
      <c r="K748" s="542"/>
      <c r="L748" s="541"/>
      <c r="M748" s="541"/>
    </row>
    <row r="749" spans="10:13" ht="15.75" customHeight="1">
      <c r="J749" s="541"/>
      <c r="K749" s="542"/>
      <c r="L749" s="541"/>
      <c r="M749" s="541"/>
    </row>
    <row r="750" spans="10:13" ht="15.75" customHeight="1">
      <c r="J750" s="541"/>
      <c r="K750" s="542"/>
      <c r="L750" s="541"/>
      <c r="M750" s="541"/>
    </row>
    <row r="751" spans="10:13" ht="15.75" customHeight="1">
      <c r="J751" s="541"/>
      <c r="K751" s="542"/>
      <c r="L751" s="541"/>
      <c r="M751" s="541"/>
    </row>
    <row r="752" spans="10:13" ht="15.75" customHeight="1">
      <c r="J752" s="541"/>
      <c r="K752" s="542"/>
      <c r="L752" s="541"/>
      <c r="M752" s="541"/>
    </row>
    <row r="753" spans="10:13" ht="15.75" customHeight="1">
      <c r="J753" s="541"/>
      <c r="K753" s="542"/>
      <c r="L753" s="541"/>
      <c r="M753" s="541"/>
    </row>
    <row r="754" spans="10:13" ht="15.75" customHeight="1">
      <c r="J754" s="541"/>
      <c r="K754" s="542"/>
      <c r="L754" s="541"/>
      <c r="M754" s="541"/>
    </row>
    <row r="755" spans="10:13" ht="15.75" customHeight="1">
      <c r="J755" s="541"/>
      <c r="K755" s="542"/>
      <c r="L755" s="541"/>
      <c r="M755" s="541"/>
    </row>
    <row r="756" spans="10:13" ht="15.75" customHeight="1">
      <c r="J756" s="541"/>
      <c r="K756" s="542"/>
      <c r="L756" s="541"/>
      <c r="M756" s="541"/>
    </row>
    <row r="757" spans="10:13" ht="15.75" customHeight="1">
      <c r="J757" s="541"/>
      <c r="K757" s="542"/>
      <c r="L757" s="541"/>
      <c r="M757" s="541"/>
    </row>
    <row r="758" spans="10:13" ht="15.75" customHeight="1">
      <c r="J758" s="541"/>
      <c r="K758" s="542"/>
      <c r="L758" s="541"/>
      <c r="M758" s="541"/>
    </row>
    <row r="759" spans="10:13" ht="15.75" customHeight="1">
      <c r="J759" s="541"/>
      <c r="K759" s="542"/>
      <c r="L759" s="541"/>
      <c r="M759" s="541"/>
    </row>
    <row r="760" spans="10:13" ht="15.75" customHeight="1">
      <c r="J760" s="541"/>
      <c r="K760" s="542"/>
      <c r="L760" s="541"/>
      <c r="M760" s="541"/>
    </row>
    <row r="761" spans="10:13" ht="15.75" customHeight="1">
      <c r="J761" s="541"/>
      <c r="K761" s="542"/>
      <c r="L761" s="541"/>
      <c r="M761" s="541"/>
    </row>
    <row r="762" spans="10:13" ht="15.75" customHeight="1">
      <c r="J762" s="541"/>
      <c r="K762" s="542"/>
      <c r="L762" s="541"/>
      <c r="M762" s="541"/>
    </row>
    <row r="763" spans="10:13" ht="15.75" customHeight="1">
      <c r="J763" s="541"/>
      <c r="K763" s="542"/>
      <c r="L763" s="541"/>
      <c r="M763" s="541"/>
    </row>
    <row r="764" spans="10:13" ht="15.75" customHeight="1">
      <c r="J764" s="541"/>
      <c r="K764" s="542"/>
      <c r="L764" s="541"/>
      <c r="M764" s="541"/>
    </row>
    <row r="765" spans="10:13" ht="15.75" customHeight="1">
      <c r="J765" s="541"/>
      <c r="K765" s="542"/>
      <c r="L765" s="541"/>
      <c r="M765" s="541"/>
    </row>
    <row r="766" spans="10:13" ht="15.75" customHeight="1">
      <c r="J766" s="541"/>
      <c r="K766" s="542"/>
      <c r="L766" s="541"/>
      <c r="M766" s="541"/>
    </row>
    <row r="767" spans="10:13" ht="15.75" customHeight="1">
      <c r="J767" s="541"/>
      <c r="K767" s="542"/>
      <c r="L767" s="541"/>
      <c r="M767" s="541"/>
    </row>
    <row r="768" spans="10:13" ht="15.75" customHeight="1">
      <c r="J768" s="541"/>
      <c r="K768" s="542"/>
      <c r="L768" s="541"/>
      <c r="M768" s="541"/>
    </row>
    <row r="769" spans="10:13" ht="15.75" customHeight="1">
      <c r="J769" s="541"/>
      <c r="K769" s="542"/>
      <c r="L769" s="541"/>
      <c r="M769" s="541"/>
    </row>
    <row r="770" spans="10:13" ht="15.75" customHeight="1">
      <c r="J770" s="541"/>
      <c r="K770" s="542"/>
      <c r="L770" s="541"/>
      <c r="M770" s="541"/>
    </row>
    <row r="771" spans="10:13" ht="15.75" customHeight="1">
      <c r="J771" s="541"/>
      <c r="K771" s="542"/>
      <c r="L771" s="541"/>
      <c r="M771" s="541"/>
    </row>
    <row r="772" spans="10:13" ht="15.75" customHeight="1">
      <c r="J772" s="541"/>
      <c r="K772" s="542"/>
      <c r="L772" s="541"/>
      <c r="M772" s="541"/>
    </row>
    <row r="773" spans="10:13" ht="15.75" customHeight="1">
      <c r="J773" s="541"/>
      <c r="K773" s="542"/>
      <c r="L773" s="541"/>
      <c r="M773" s="541"/>
    </row>
    <row r="774" spans="10:13" ht="15.75" customHeight="1">
      <c r="J774" s="541"/>
      <c r="K774" s="542"/>
      <c r="L774" s="541"/>
      <c r="M774" s="541"/>
    </row>
    <row r="775" spans="10:13" ht="15.75" customHeight="1">
      <c r="J775" s="541"/>
      <c r="K775" s="542"/>
      <c r="L775" s="541"/>
      <c r="M775" s="541"/>
    </row>
    <row r="776" spans="10:13" ht="15.75" customHeight="1">
      <c r="J776" s="541"/>
      <c r="K776" s="542"/>
      <c r="L776" s="541"/>
      <c r="M776" s="541"/>
    </row>
    <row r="777" spans="10:13" ht="15.75" customHeight="1">
      <c r="J777" s="541"/>
      <c r="K777" s="542"/>
      <c r="L777" s="541"/>
      <c r="M777" s="541"/>
    </row>
    <row r="778" spans="10:13" ht="15.75" customHeight="1">
      <c r="J778" s="541"/>
      <c r="K778" s="542"/>
      <c r="L778" s="541"/>
      <c r="M778" s="541"/>
    </row>
    <row r="779" spans="10:13" ht="15.75" customHeight="1">
      <c r="J779" s="541"/>
      <c r="K779" s="542"/>
      <c r="L779" s="541"/>
      <c r="M779" s="541"/>
    </row>
    <row r="780" spans="10:13" ht="15.75" customHeight="1">
      <c r="J780" s="541"/>
      <c r="K780" s="542"/>
      <c r="L780" s="541"/>
      <c r="M780" s="541"/>
    </row>
    <row r="781" spans="10:13" ht="15.75" customHeight="1">
      <c r="J781" s="541"/>
      <c r="K781" s="542"/>
      <c r="L781" s="541"/>
      <c r="M781" s="541"/>
    </row>
    <row r="782" spans="10:13" ht="15.75" customHeight="1">
      <c r="J782" s="541"/>
      <c r="K782" s="542"/>
      <c r="L782" s="541"/>
      <c r="M782" s="541"/>
    </row>
    <row r="783" spans="10:13" ht="15.75" customHeight="1">
      <c r="J783" s="541"/>
      <c r="K783" s="542"/>
      <c r="L783" s="541"/>
      <c r="M783" s="541"/>
    </row>
    <row r="784" spans="10:13" ht="15.75" customHeight="1">
      <c r="J784" s="541"/>
      <c r="K784" s="542"/>
      <c r="L784" s="541"/>
      <c r="M784" s="541"/>
    </row>
    <row r="785" spans="10:13" ht="15.75" customHeight="1">
      <c r="J785" s="541"/>
      <c r="K785" s="542"/>
      <c r="L785" s="541"/>
      <c r="M785" s="541"/>
    </row>
    <row r="786" spans="10:13" ht="15.75" customHeight="1">
      <c r="J786" s="541"/>
      <c r="K786" s="542"/>
      <c r="L786" s="541"/>
      <c r="M786" s="541"/>
    </row>
    <row r="787" spans="10:13" ht="15.75" customHeight="1">
      <c r="J787" s="541"/>
      <c r="K787" s="542"/>
      <c r="L787" s="541"/>
      <c r="M787" s="541"/>
    </row>
    <row r="788" spans="10:13" ht="15.75" customHeight="1">
      <c r="J788" s="541"/>
      <c r="K788" s="542"/>
      <c r="L788" s="541"/>
      <c r="M788" s="541"/>
    </row>
    <row r="789" spans="10:13" ht="15.75" customHeight="1">
      <c r="J789" s="541"/>
      <c r="K789" s="542"/>
      <c r="L789" s="541"/>
      <c r="M789" s="541"/>
    </row>
    <row r="790" spans="10:13" ht="15.75" customHeight="1">
      <c r="J790" s="541"/>
      <c r="K790" s="542"/>
      <c r="L790" s="541"/>
      <c r="M790" s="541"/>
    </row>
    <row r="791" spans="10:13" ht="15.75" customHeight="1">
      <c r="J791" s="541"/>
      <c r="K791" s="542"/>
      <c r="L791" s="541"/>
      <c r="M791" s="541"/>
    </row>
    <row r="792" spans="10:13" ht="15.75" customHeight="1">
      <c r="J792" s="541"/>
      <c r="K792" s="542"/>
      <c r="L792" s="541"/>
      <c r="M792" s="541"/>
    </row>
    <row r="793" spans="10:13" ht="15.75" customHeight="1">
      <c r="J793" s="541"/>
      <c r="K793" s="542"/>
      <c r="L793" s="541"/>
      <c r="M793" s="541"/>
    </row>
    <row r="794" spans="10:13" ht="15.75" customHeight="1">
      <c r="J794" s="541"/>
      <c r="K794" s="542"/>
      <c r="L794" s="541"/>
      <c r="M794" s="541"/>
    </row>
    <row r="795" spans="10:13" ht="15.75" customHeight="1">
      <c r="J795" s="541"/>
      <c r="K795" s="542"/>
      <c r="L795" s="541"/>
      <c r="M795" s="541"/>
    </row>
    <row r="796" spans="10:13" ht="15.75" customHeight="1">
      <c r="J796" s="541"/>
      <c r="K796" s="542"/>
      <c r="L796" s="541"/>
      <c r="M796" s="541"/>
    </row>
    <row r="797" spans="10:13" ht="15.75" customHeight="1">
      <c r="J797" s="541"/>
      <c r="K797" s="542"/>
      <c r="L797" s="541"/>
      <c r="M797" s="541"/>
    </row>
    <row r="798" spans="10:13" ht="15.75" customHeight="1">
      <c r="J798" s="541"/>
      <c r="K798" s="542"/>
      <c r="L798" s="541"/>
      <c r="M798" s="541"/>
    </row>
    <row r="799" spans="10:13" ht="15.75" customHeight="1">
      <c r="J799" s="541"/>
      <c r="K799" s="542"/>
      <c r="L799" s="541"/>
      <c r="M799" s="541"/>
    </row>
    <row r="800" spans="10:13" ht="15.75" customHeight="1">
      <c r="J800" s="541"/>
      <c r="K800" s="542"/>
      <c r="L800" s="541"/>
      <c r="M800" s="541"/>
    </row>
    <row r="801" spans="10:13" ht="15.75" customHeight="1">
      <c r="J801" s="541"/>
      <c r="K801" s="542"/>
      <c r="L801" s="541"/>
      <c r="M801" s="541"/>
    </row>
    <row r="802" spans="10:13" ht="15.75" customHeight="1">
      <c r="J802" s="541"/>
      <c r="K802" s="542"/>
      <c r="L802" s="541"/>
      <c r="M802" s="541"/>
    </row>
    <row r="803" spans="10:13" ht="15.75" customHeight="1">
      <c r="J803" s="541"/>
      <c r="K803" s="542"/>
      <c r="L803" s="541"/>
      <c r="M803" s="541"/>
    </row>
    <row r="804" spans="10:13" ht="15.75" customHeight="1">
      <c r="J804" s="541"/>
      <c r="K804" s="542"/>
      <c r="L804" s="541"/>
      <c r="M804" s="541"/>
    </row>
    <row r="805" spans="10:13" ht="15.75" customHeight="1">
      <c r="J805" s="541"/>
      <c r="K805" s="542"/>
      <c r="L805" s="541"/>
      <c r="M805" s="541"/>
    </row>
    <row r="806" spans="10:13" ht="15.75" customHeight="1">
      <c r="J806" s="541"/>
      <c r="K806" s="542"/>
      <c r="L806" s="541"/>
      <c r="M806" s="541"/>
    </row>
    <row r="807" spans="10:13" ht="15.75" customHeight="1">
      <c r="J807" s="541"/>
      <c r="K807" s="542"/>
      <c r="L807" s="541"/>
      <c r="M807" s="541"/>
    </row>
    <row r="808" spans="10:13" ht="15.75" customHeight="1">
      <c r="J808" s="541"/>
      <c r="K808" s="542"/>
      <c r="L808" s="541"/>
      <c r="M808" s="541"/>
    </row>
    <row r="809" spans="10:13" ht="15.75" customHeight="1">
      <c r="J809" s="541"/>
      <c r="K809" s="542"/>
      <c r="L809" s="541"/>
      <c r="M809" s="541"/>
    </row>
    <row r="810" spans="10:13" ht="15.75" customHeight="1">
      <c r="J810" s="541"/>
      <c r="K810" s="542"/>
      <c r="L810" s="541"/>
      <c r="M810" s="541"/>
    </row>
    <row r="811" spans="10:13" ht="15.75" customHeight="1">
      <c r="J811" s="541"/>
      <c r="K811" s="542"/>
      <c r="L811" s="541"/>
      <c r="M811" s="541"/>
    </row>
    <row r="812" spans="10:13" ht="15.75" customHeight="1">
      <c r="J812" s="541"/>
      <c r="K812" s="542"/>
      <c r="L812" s="541"/>
      <c r="M812" s="541"/>
    </row>
    <row r="813" spans="10:13" ht="15.75" customHeight="1">
      <c r="J813" s="541"/>
      <c r="K813" s="542"/>
      <c r="L813" s="541"/>
      <c r="M813" s="541"/>
    </row>
    <row r="814" spans="10:13" ht="15.75" customHeight="1">
      <c r="J814" s="541"/>
      <c r="K814" s="542"/>
      <c r="L814" s="541"/>
      <c r="M814" s="541"/>
    </row>
    <row r="815" spans="10:13" ht="15.75" customHeight="1">
      <c r="J815" s="541"/>
      <c r="K815" s="542"/>
      <c r="L815" s="541"/>
      <c r="M815" s="541"/>
    </row>
    <row r="816" spans="10:13" ht="15.75" customHeight="1">
      <c r="J816" s="541"/>
      <c r="K816" s="542"/>
      <c r="L816" s="541"/>
      <c r="M816" s="541"/>
    </row>
    <row r="817" spans="10:13" ht="15.75" customHeight="1">
      <c r="J817" s="541"/>
      <c r="K817" s="542"/>
      <c r="L817" s="541"/>
      <c r="M817" s="541"/>
    </row>
    <row r="818" spans="10:13" ht="15.75" customHeight="1">
      <c r="J818" s="541"/>
      <c r="K818" s="542"/>
      <c r="L818" s="541"/>
      <c r="M818" s="541"/>
    </row>
    <row r="819" spans="10:13" ht="15.75" customHeight="1">
      <c r="J819" s="541"/>
      <c r="K819" s="542"/>
      <c r="L819" s="541"/>
      <c r="M819" s="541"/>
    </row>
    <row r="820" spans="10:13" ht="15.75" customHeight="1">
      <c r="J820" s="541"/>
      <c r="K820" s="542"/>
      <c r="L820" s="541"/>
      <c r="M820" s="541"/>
    </row>
    <row r="821" spans="10:13" ht="15.75" customHeight="1">
      <c r="J821" s="541"/>
      <c r="K821" s="542"/>
      <c r="L821" s="541"/>
      <c r="M821" s="541"/>
    </row>
    <row r="822" spans="10:13" ht="15.75" customHeight="1">
      <c r="J822" s="541"/>
      <c r="K822" s="542"/>
      <c r="L822" s="541"/>
      <c r="M822" s="541"/>
    </row>
    <row r="823" spans="10:13" ht="15.75" customHeight="1">
      <c r="J823" s="541"/>
      <c r="K823" s="542"/>
      <c r="L823" s="541"/>
      <c r="M823" s="541"/>
    </row>
    <row r="824" spans="10:13" ht="15.75" customHeight="1">
      <c r="J824" s="541"/>
      <c r="K824" s="542"/>
      <c r="L824" s="541"/>
      <c r="M824" s="541"/>
    </row>
    <row r="825" spans="10:13" ht="15.75" customHeight="1">
      <c r="J825" s="541"/>
      <c r="K825" s="542"/>
      <c r="L825" s="541"/>
      <c r="M825" s="541"/>
    </row>
    <row r="826" spans="10:13" ht="15.75" customHeight="1">
      <c r="J826" s="541"/>
      <c r="K826" s="542"/>
      <c r="L826" s="541"/>
      <c r="M826" s="541"/>
    </row>
    <row r="827" spans="10:13" ht="15.75" customHeight="1">
      <c r="J827" s="541"/>
      <c r="K827" s="542"/>
      <c r="L827" s="541"/>
      <c r="M827" s="541"/>
    </row>
    <row r="828" spans="10:13" ht="15.75" customHeight="1">
      <c r="J828" s="541"/>
      <c r="K828" s="542"/>
      <c r="L828" s="541"/>
      <c r="M828" s="541"/>
    </row>
    <row r="829" spans="10:13" ht="15.75" customHeight="1">
      <c r="J829" s="541"/>
      <c r="K829" s="542"/>
      <c r="L829" s="541"/>
      <c r="M829" s="541"/>
    </row>
    <row r="830" spans="10:13" ht="15.75" customHeight="1">
      <c r="J830" s="541"/>
      <c r="K830" s="542"/>
      <c r="L830" s="541"/>
      <c r="M830" s="541"/>
    </row>
    <row r="831" spans="10:13" ht="15.75" customHeight="1">
      <c r="J831" s="541"/>
      <c r="K831" s="542"/>
      <c r="L831" s="541"/>
      <c r="M831" s="541"/>
    </row>
    <row r="832" spans="10:13" ht="15.75" customHeight="1">
      <c r="J832" s="541"/>
      <c r="K832" s="542"/>
      <c r="L832" s="541"/>
      <c r="M832" s="541"/>
    </row>
    <row r="833" spans="10:13" ht="15.75" customHeight="1">
      <c r="J833" s="541"/>
      <c r="K833" s="542"/>
      <c r="L833" s="541"/>
      <c r="M833" s="541"/>
    </row>
    <row r="834" spans="10:13" ht="15.75" customHeight="1">
      <c r="J834" s="541"/>
      <c r="K834" s="542"/>
      <c r="L834" s="541"/>
      <c r="M834" s="541"/>
    </row>
    <row r="835" spans="10:13" ht="15.75" customHeight="1">
      <c r="J835" s="541"/>
      <c r="K835" s="542"/>
      <c r="L835" s="541"/>
      <c r="M835" s="541"/>
    </row>
    <row r="836" spans="10:13" ht="15.75" customHeight="1">
      <c r="J836" s="541"/>
      <c r="K836" s="542"/>
      <c r="L836" s="541"/>
      <c r="M836" s="541"/>
    </row>
    <row r="837" spans="10:13" ht="15.75" customHeight="1">
      <c r="J837" s="541"/>
      <c r="K837" s="542"/>
      <c r="L837" s="541"/>
      <c r="M837" s="541"/>
    </row>
    <row r="838" spans="10:13" ht="15.75" customHeight="1">
      <c r="J838" s="541"/>
      <c r="K838" s="542"/>
      <c r="L838" s="541"/>
      <c r="M838" s="541"/>
    </row>
    <row r="839" spans="10:13" ht="15.75" customHeight="1">
      <c r="J839" s="541"/>
      <c r="K839" s="542"/>
      <c r="L839" s="541"/>
      <c r="M839" s="541"/>
    </row>
    <row r="840" spans="10:13" ht="15.75" customHeight="1">
      <c r="J840" s="541"/>
      <c r="K840" s="542"/>
      <c r="L840" s="541"/>
      <c r="M840" s="541"/>
    </row>
    <row r="841" spans="10:13" ht="15.75" customHeight="1">
      <c r="J841" s="541"/>
      <c r="K841" s="542"/>
      <c r="L841" s="541"/>
      <c r="M841" s="541"/>
    </row>
    <row r="842" spans="10:13" ht="15.75" customHeight="1">
      <c r="J842" s="541"/>
      <c r="K842" s="542"/>
      <c r="L842" s="541"/>
      <c r="M842" s="541"/>
    </row>
    <row r="843" spans="10:13" ht="15.75" customHeight="1">
      <c r="J843" s="541"/>
      <c r="K843" s="542"/>
      <c r="L843" s="541"/>
      <c r="M843" s="541"/>
    </row>
    <row r="844" spans="10:13" ht="15.75" customHeight="1">
      <c r="J844" s="541"/>
      <c r="K844" s="542"/>
      <c r="L844" s="541"/>
      <c r="M844" s="541"/>
    </row>
    <row r="845" spans="10:13" ht="15.75" customHeight="1">
      <c r="J845" s="541"/>
      <c r="K845" s="542"/>
      <c r="L845" s="541"/>
      <c r="M845" s="541"/>
    </row>
    <row r="846" spans="10:13" ht="15.75" customHeight="1">
      <c r="J846" s="541"/>
      <c r="K846" s="542"/>
      <c r="L846" s="541"/>
      <c r="M846" s="541"/>
    </row>
    <row r="847" spans="10:13" ht="15.75" customHeight="1">
      <c r="J847" s="541"/>
      <c r="K847" s="542"/>
      <c r="L847" s="541"/>
      <c r="M847" s="541"/>
    </row>
    <row r="848" spans="10:13" ht="15.75" customHeight="1">
      <c r="J848" s="541"/>
      <c r="K848" s="542"/>
      <c r="L848" s="541"/>
      <c r="M848" s="541"/>
    </row>
    <row r="849" spans="10:13" ht="15.75" customHeight="1">
      <c r="J849" s="541"/>
      <c r="K849" s="542"/>
      <c r="L849" s="541"/>
      <c r="M849" s="541"/>
    </row>
    <row r="850" spans="10:13" ht="15.75" customHeight="1">
      <c r="J850" s="541"/>
      <c r="K850" s="542"/>
      <c r="L850" s="541"/>
      <c r="M850" s="541"/>
    </row>
    <row r="851" spans="10:13" ht="15.75" customHeight="1">
      <c r="J851" s="541"/>
      <c r="K851" s="542"/>
      <c r="L851" s="541"/>
      <c r="M851" s="541"/>
    </row>
    <row r="852" spans="10:13" ht="15.75" customHeight="1">
      <c r="J852" s="541"/>
      <c r="K852" s="542"/>
      <c r="L852" s="541"/>
      <c r="M852" s="541"/>
    </row>
    <row r="853" spans="10:13" ht="15.75" customHeight="1">
      <c r="J853" s="541"/>
      <c r="K853" s="542"/>
      <c r="L853" s="541"/>
      <c r="M853" s="541"/>
    </row>
    <row r="854" spans="10:13" ht="15.75" customHeight="1">
      <c r="J854" s="541"/>
      <c r="K854" s="542"/>
      <c r="L854" s="541"/>
      <c r="M854" s="541"/>
    </row>
    <row r="855" spans="10:13" ht="15.75" customHeight="1">
      <c r="J855" s="541"/>
      <c r="K855" s="542"/>
      <c r="L855" s="541"/>
      <c r="M855" s="541"/>
    </row>
    <row r="856" spans="10:13" ht="15.75" customHeight="1">
      <c r="J856" s="541"/>
      <c r="K856" s="542"/>
      <c r="L856" s="541"/>
      <c r="M856" s="541"/>
    </row>
    <row r="857" spans="10:13" ht="15.75" customHeight="1">
      <c r="J857" s="541"/>
      <c r="K857" s="542"/>
      <c r="L857" s="541"/>
      <c r="M857" s="541"/>
    </row>
    <row r="858" spans="10:13" ht="15.75" customHeight="1">
      <c r="J858" s="541"/>
      <c r="K858" s="542"/>
      <c r="L858" s="541"/>
      <c r="M858" s="541"/>
    </row>
    <row r="859" spans="10:13" ht="15.75" customHeight="1">
      <c r="J859" s="541"/>
      <c r="K859" s="542"/>
      <c r="L859" s="541"/>
      <c r="M859" s="541"/>
    </row>
    <row r="860" spans="10:13" ht="15.75" customHeight="1">
      <c r="J860" s="541"/>
      <c r="K860" s="542"/>
      <c r="L860" s="541"/>
      <c r="M860" s="541"/>
    </row>
    <row r="861" spans="10:13" ht="15.75" customHeight="1">
      <c r="J861" s="541"/>
      <c r="K861" s="542"/>
      <c r="L861" s="541"/>
      <c r="M861" s="541"/>
    </row>
    <row r="862" spans="10:13" ht="15.75" customHeight="1">
      <c r="J862" s="541"/>
      <c r="K862" s="542"/>
      <c r="L862" s="541"/>
      <c r="M862" s="541"/>
    </row>
    <row r="863" spans="10:13" ht="15.75" customHeight="1">
      <c r="J863" s="541"/>
      <c r="K863" s="542"/>
      <c r="L863" s="541"/>
      <c r="M863" s="541"/>
    </row>
    <row r="864" spans="10:13" ht="15.75" customHeight="1">
      <c r="J864" s="541"/>
      <c r="K864" s="542"/>
      <c r="L864" s="541"/>
      <c r="M864" s="541"/>
    </row>
    <row r="865" spans="10:13" ht="15.75" customHeight="1">
      <c r="J865" s="541"/>
      <c r="K865" s="542"/>
      <c r="L865" s="541"/>
      <c r="M865" s="541"/>
    </row>
    <row r="866" spans="10:13" ht="15.75" customHeight="1">
      <c r="J866" s="541"/>
      <c r="K866" s="542"/>
      <c r="L866" s="541"/>
      <c r="M866" s="541"/>
    </row>
    <row r="867" spans="10:13" ht="15.75" customHeight="1">
      <c r="J867" s="541"/>
      <c r="K867" s="542"/>
      <c r="L867" s="541"/>
      <c r="M867" s="541"/>
    </row>
    <row r="868" spans="10:13" ht="15.75" customHeight="1">
      <c r="J868" s="541"/>
      <c r="K868" s="542"/>
      <c r="L868" s="541"/>
      <c r="M868" s="541"/>
    </row>
    <row r="869" spans="10:13" ht="15.75" customHeight="1">
      <c r="J869" s="541"/>
      <c r="K869" s="542"/>
      <c r="L869" s="541"/>
      <c r="M869" s="541"/>
    </row>
    <row r="870" spans="10:13" ht="15.75" customHeight="1">
      <c r="J870" s="541"/>
      <c r="K870" s="542"/>
      <c r="L870" s="541"/>
      <c r="M870" s="541"/>
    </row>
    <row r="871" spans="10:13" ht="15.75" customHeight="1">
      <c r="J871" s="541"/>
      <c r="K871" s="542"/>
      <c r="L871" s="541"/>
      <c r="M871" s="541"/>
    </row>
    <row r="872" spans="10:13" ht="15.75" customHeight="1">
      <c r="J872" s="541"/>
      <c r="K872" s="542"/>
      <c r="L872" s="541"/>
      <c r="M872" s="541"/>
    </row>
    <row r="873" spans="10:13" ht="15.75" customHeight="1">
      <c r="J873" s="541"/>
      <c r="K873" s="542"/>
      <c r="L873" s="541"/>
      <c r="M873" s="541"/>
    </row>
    <row r="874" spans="10:13" ht="15.75" customHeight="1">
      <c r="J874" s="541"/>
      <c r="K874" s="542"/>
      <c r="L874" s="541"/>
      <c r="M874" s="541"/>
    </row>
    <row r="875" spans="10:13" ht="15.75" customHeight="1">
      <c r="J875" s="541"/>
      <c r="K875" s="542"/>
      <c r="L875" s="541"/>
      <c r="M875" s="541"/>
    </row>
    <row r="876" spans="10:13" ht="15.75" customHeight="1">
      <c r="J876" s="541"/>
      <c r="K876" s="542"/>
      <c r="L876" s="541"/>
      <c r="M876" s="541"/>
    </row>
    <row r="877" spans="10:13" ht="15.75" customHeight="1">
      <c r="J877" s="541"/>
      <c r="K877" s="542"/>
      <c r="L877" s="541"/>
      <c r="M877" s="541"/>
    </row>
    <row r="878" spans="10:13" ht="15.75" customHeight="1">
      <c r="J878" s="541"/>
      <c r="K878" s="542"/>
      <c r="L878" s="541"/>
      <c r="M878" s="541"/>
    </row>
    <row r="879" spans="10:13" ht="15.75" customHeight="1">
      <c r="J879" s="541"/>
      <c r="K879" s="542"/>
      <c r="L879" s="541"/>
      <c r="M879" s="541"/>
    </row>
    <row r="880" spans="10:13" ht="15.75" customHeight="1">
      <c r="J880" s="541"/>
      <c r="K880" s="542"/>
      <c r="L880" s="541"/>
      <c r="M880" s="541"/>
    </row>
    <row r="881" spans="10:13" ht="15.75" customHeight="1">
      <c r="J881" s="541"/>
      <c r="K881" s="542"/>
      <c r="L881" s="541"/>
      <c r="M881" s="541"/>
    </row>
    <row r="882" spans="10:13" ht="15.75" customHeight="1">
      <c r="J882" s="541"/>
      <c r="K882" s="542"/>
      <c r="L882" s="541"/>
      <c r="M882" s="541"/>
    </row>
    <row r="883" spans="10:13" ht="15.75" customHeight="1">
      <c r="J883" s="541"/>
      <c r="K883" s="542"/>
      <c r="L883" s="541"/>
      <c r="M883" s="541"/>
    </row>
    <row r="884" spans="10:13" ht="15.75" customHeight="1">
      <c r="J884" s="541"/>
      <c r="K884" s="542"/>
      <c r="L884" s="541"/>
      <c r="M884" s="541"/>
    </row>
    <row r="885" spans="10:13" ht="15.75" customHeight="1">
      <c r="J885" s="541"/>
      <c r="K885" s="542"/>
      <c r="L885" s="541"/>
      <c r="M885" s="541"/>
    </row>
    <row r="886" spans="10:13" ht="15.75" customHeight="1">
      <c r="J886" s="541"/>
      <c r="K886" s="542"/>
      <c r="L886" s="541"/>
      <c r="M886" s="541"/>
    </row>
    <row r="887" spans="10:13" ht="15.75" customHeight="1">
      <c r="J887" s="541"/>
      <c r="K887" s="542"/>
      <c r="L887" s="541"/>
      <c r="M887" s="541"/>
    </row>
    <row r="888" spans="10:13" ht="15.75" customHeight="1">
      <c r="J888" s="541"/>
      <c r="K888" s="542"/>
      <c r="L888" s="541"/>
      <c r="M888" s="541"/>
    </row>
    <row r="889" spans="10:13" ht="15.75" customHeight="1">
      <c r="J889" s="541"/>
      <c r="K889" s="542"/>
      <c r="L889" s="541"/>
      <c r="M889" s="541"/>
    </row>
    <row r="890" spans="10:13" ht="15.75" customHeight="1">
      <c r="J890" s="541"/>
      <c r="K890" s="542"/>
      <c r="L890" s="541"/>
      <c r="M890" s="541"/>
    </row>
    <row r="891" spans="10:13" ht="15.75" customHeight="1">
      <c r="J891" s="541"/>
      <c r="K891" s="542"/>
      <c r="L891" s="541"/>
      <c r="M891" s="541"/>
    </row>
    <row r="892" spans="10:13" ht="15.75" customHeight="1">
      <c r="J892" s="541"/>
      <c r="K892" s="542"/>
      <c r="L892" s="541"/>
      <c r="M892" s="541"/>
    </row>
    <row r="893" spans="10:13" ht="15.75" customHeight="1">
      <c r="J893" s="541"/>
      <c r="K893" s="542"/>
      <c r="L893" s="541"/>
      <c r="M893" s="541"/>
    </row>
    <row r="894" spans="10:13" ht="15.75" customHeight="1">
      <c r="J894" s="541"/>
      <c r="K894" s="542"/>
      <c r="L894" s="541"/>
      <c r="M894" s="541"/>
    </row>
    <row r="895" spans="10:13" ht="15.75" customHeight="1">
      <c r="J895" s="541"/>
      <c r="K895" s="542"/>
      <c r="L895" s="541"/>
      <c r="M895" s="541"/>
    </row>
    <row r="896" spans="10:13" ht="15.75" customHeight="1">
      <c r="J896" s="541"/>
      <c r="K896" s="542"/>
      <c r="L896" s="541"/>
      <c r="M896" s="541"/>
    </row>
    <row r="897" spans="10:13" ht="15.75" customHeight="1">
      <c r="J897" s="541"/>
      <c r="K897" s="542"/>
      <c r="L897" s="541"/>
      <c r="M897" s="541"/>
    </row>
    <row r="898" spans="10:13" ht="15.75" customHeight="1">
      <c r="J898" s="541"/>
      <c r="K898" s="542"/>
      <c r="L898" s="541"/>
      <c r="M898" s="541"/>
    </row>
    <row r="899" spans="10:13" ht="15.75" customHeight="1">
      <c r="J899" s="541"/>
      <c r="K899" s="542"/>
      <c r="L899" s="541"/>
      <c r="M899" s="541"/>
    </row>
    <row r="900" spans="10:13" ht="15.75" customHeight="1">
      <c r="J900" s="541"/>
      <c r="K900" s="542"/>
      <c r="L900" s="541"/>
      <c r="M900" s="541"/>
    </row>
    <row r="901" spans="10:13" ht="15.75" customHeight="1">
      <c r="J901" s="541"/>
      <c r="K901" s="542"/>
      <c r="L901" s="541"/>
      <c r="M901" s="541"/>
    </row>
    <row r="902" spans="10:13" ht="15.75" customHeight="1">
      <c r="J902" s="541"/>
      <c r="K902" s="542"/>
      <c r="L902" s="541"/>
      <c r="M902" s="541"/>
    </row>
    <row r="903" spans="10:13" ht="15.75" customHeight="1">
      <c r="J903" s="541"/>
      <c r="K903" s="542"/>
      <c r="L903" s="541"/>
      <c r="M903" s="541"/>
    </row>
    <row r="904" spans="10:13" ht="15.75" customHeight="1">
      <c r="J904" s="541"/>
      <c r="K904" s="542"/>
      <c r="L904" s="541"/>
      <c r="M904" s="541"/>
    </row>
    <row r="905" spans="10:13" ht="15.75" customHeight="1">
      <c r="J905" s="541"/>
      <c r="K905" s="542"/>
      <c r="L905" s="541"/>
      <c r="M905" s="541"/>
    </row>
    <row r="906" spans="10:13" ht="15.75" customHeight="1">
      <c r="J906" s="541"/>
      <c r="K906" s="542"/>
      <c r="L906" s="541"/>
      <c r="M906" s="541"/>
    </row>
    <row r="907" spans="10:13" ht="15.75" customHeight="1">
      <c r="J907" s="541"/>
      <c r="K907" s="542"/>
      <c r="L907" s="541"/>
      <c r="M907" s="541"/>
    </row>
    <row r="908" spans="10:13" ht="15.75" customHeight="1">
      <c r="J908" s="541"/>
      <c r="K908" s="542"/>
      <c r="L908" s="541"/>
      <c r="M908" s="541"/>
    </row>
    <row r="909" spans="10:13" ht="15.75" customHeight="1">
      <c r="J909" s="541"/>
      <c r="K909" s="542"/>
      <c r="L909" s="541"/>
      <c r="M909" s="541"/>
    </row>
    <row r="910" spans="10:13" ht="15.75" customHeight="1">
      <c r="J910" s="541"/>
      <c r="K910" s="542"/>
      <c r="L910" s="541"/>
      <c r="M910" s="541"/>
    </row>
    <row r="911" spans="10:13" ht="15.75" customHeight="1">
      <c r="J911" s="541"/>
      <c r="K911" s="542"/>
      <c r="L911" s="541"/>
      <c r="M911" s="541"/>
    </row>
    <row r="912" spans="10:13" ht="15.75" customHeight="1">
      <c r="J912" s="541"/>
      <c r="K912" s="542"/>
      <c r="L912" s="541"/>
      <c r="M912" s="541"/>
    </row>
    <row r="913" spans="10:13" ht="15.75" customHeight="1">
      <c r="J913" s="541"/>
      <c r="K913" s="542"/>
      <c r="L913" s="541"/>
      <c r="M913" s="541"/>
    </row>
    <row r="914" spans="10:13" ht="15.75" customHeight="1">
      <c r="J914" s="541"/>
      <c r="K914" s="542"/>
      <c r="L914" s="541"/>
      <c r="M914" s="541"/>
    </row>
    <row r="915" spans="10:13" ht="15.75" customHeight="1">
      <c r="J915" s="541"/>
      <c r="K915" s="542"/>
      <c r="L915" s="541"/>
      <c r="M915" s="541"/>
    </row>
    <row r="916" spans="10:13" ht="15.75" customHeight="1">
      <c r="J916" s="541"/>
      <c r="K916" s="542"/>
      <c r="L916" s="541"/>
      <c r="M916" s="541"/>
    </row>
    <row r="917" spans="10:13" ht="15.75" customHeight="1">
      <c r="J917" s="541"/>
      <c r="K917" s="542"/>
      <c r="L917" s="541"/>
      <c r="M917" s="541"/>
    </row>
    <row r="918" spans="10:13" ht="15.75" customHeight="1">
      <c r="J918" s="541"/>
      <c r="K918" s="542"/>
      <c r="L918" s="541"/>
      <c r="M918" s="541"/>
    </row>
    <row r="919" spans="10:13" ht="15.75" customHeight="1">
      <c r="J919" s="541"/>
      <c r="K919" s="542"/>
      <c r="L919" s="541"/>
      <c r="M919" s="541"/>
    </row>
    <row r="920" spans="10:13" ht="15.75" customHeight="1">
      <c r="J920" s="541"/>
      <c r="K920" s="542"/>
      <c r="L920" s="541"/>
      <c r="M920" s="541"/>
    </row>
    <row r="921" spans="10:13" ht="15.75" customHeight="1">
      <c r="J921" s="541"/>
      <c r="K921" s="542"/>
      <c r="L921" s="541"/>
      <c r="M921" s="541"/>
    </row>
    <row r="922" spans="10:13" ht="15.75" customHeight="1">
      <c r="J922" s="541"/>
      <c r="K922" s="542"/>
      <c r="L922" s="541"/>
      <c r="M922" s="541"/>
    </row>
    <row r="923" spans="10:13" ht="15.75" customHeight="1">
      <c r="J923" s="541"/>
      <c r="K923" s="542"/>
      <c r="L923" s="541"/>
      <c r="M923" s="541"/>
    </row>
    <row r="924" spans="10:13" ht="15.75" customHeight="1">
      <c r="J924" s="541"/>
      <c r="K924" s="542"/>
      <c r="L924" s="541"/>
      <c r="M924" s="541"/>
    </row>
    <row r="925" spans="10:13" ht="15.75" customHeight="1">
      <c r="J925" s="541"/>
      <c r="K925" s="542"/>
      <c r="L925" s="541"/>
      <c r="M925" s="541"/>
    </row>
    <row r="926" spans="10:13" ht="15.75" customHeight="1">
      <c r="J926" s="541"/>
      <c r="K926" s="542"/>
      <c r="L926" s="541"/>
      <c r="M926" s="541"/>
    </row>
    <row r="927" spans="10:13" ht="15.75" customHeight="1">
      <c r="J927" s="541"/>
      <c r="K927" s="542"/>
      <c r="L927" s="541"/>
      <c r="M927" s="541"/>
    </row>
    <row r="928" spans="10:13" ht="15.75" customHeight="1">
      <c r="J928" s="541"/>
      <c r="K928" s="542"/>
      <c r="L928" s="541"/>
      <c r="M928" s="541"/>
    </row>
    <row r="929" spans="10:13" ht="15.75" customHeight="1">
      <c r="J929" s="541"/>
      <c r="K929" s="542"/>
      <c r="L929" s="541"/>
      <c r="M929" s="541"/>
    </row>
    <row r="930" spans="10:13" ht="15.75" customHeight="1">
      <c r="J930" s="541"/>
      <c r="K930" s="542"/>
      <c r="L930" s="541"/>
      <c r="M930" s="541"/>
    </row>
    <row r="931" spans="10:13" ht="15.75" customHeight="1">
      <c r="J931" s="541"/>
      <c r="K931" s="542"/>
      <c r="L931" s="541"/>
      <c r="M931" s="541"/>
    </row>
    <row r="932" spans="10:13" ht="15.75" customHeight="1">
      <c r="J932" s="541"/>
      <c r="K932" s="542"/>
      <c r="L932" s="541"/>
      <c r="M932" s="541"/>
    </row>
    <row r="933" spans="10:13" ht="15.75" customHeight="1">
      <c r="J933" s="541"/>
      <c r="K933" s="542"/>
      <c r="L933" s="541"/>
      <c r="M933" s="541"/>
    </row>
    <row r="934" spans="10:13" ht="15.75" customHeight="1">
      <c r="J934" s="541"/>
      <c r="K934" s="542"/>
      <c r="L934" s="541"/>
      <c r="M934" s="541"/>
    </row>
    <row r="935" spans="10:13" ht="15.75" customHeight="1">
      <c r="J935" s="541"/>
      <c r="K935" s="542"/>
      <c r="L935" s="541"/>
      <c r="M935" s="541"/>
    </row>
    <row r="936" spans="10:13" ht="15.75" customHeight="1">
      <c r="J936" s="541"/>
      <c r="K936" s="542"/>
      <c r="L936" s="541"/>
      <c r="M936" s="541"/>
    </row>
    <row r="937" spans="10:13" ht="15.75" customHeight="1">
      <c r="J937" s="541"/>
      <c r="K937" s="542"/>
      <c r="L937" s="541"/>
      <c r="M937" s="541"/>
    </row>
    <row r="938" spans="10:13" ht="15.75" customHeight="1">
      <c r="J938" s="541"/>
      <c r="K938" s="542"/>
      <c r="L938" s="541"/>
      <c r="M938" s="541"/>
    </row>
    <row r="939" spans="10:13" ht="15.75" customHeight="1">
      <c r="J939" s="541"/>
      <c r="K939" s="542"/>
      <c r="L939" s="541"/>
      <c r="M939" s="541"/>
    </row>
    <row r="940" spans="10:13" ht="15.75" customHeight="1">
      <c r="J940" s="541"/>
      <c r="K940" s="542"/>
      <c r="L940" s="541"/>
      <c r="M940" s="541"/>
    </row>
    <row r="941" spans="10:13" ht="15.75" customHeight="1">
      <c r="J941" s="541"/>
      <c r="K941" s="542"/>
      <c r="L941" s="541"/>
      <c r="M941" s="541"/>
    </row>
    <row r="942" spans="10:13" ht="15.75" customHeight="1">
      <c r="J942" s="541"/>
      <c r="K942" s="542"/>
      <c r="L942" s="541"/>
      <c r="M942" s="541"/>
    </row>
    <row r="943" spans="10:13" ht="15.75" customHeight="1">
      <c r="J943" s="541"/>
      <c r="K943" s="542"/>
      <c r="L943" s="541"/>
      <c r="M943" s="541"/>
    </row>
    <row r="944" spans="10:13" ht="15.75" customHeight="1">
      <c r="J944" s="541"/>
      <c r="K944" s="542"/>
      <c r="L944" s="541"/>
      <c r="M944" s="541"/>
    </row>
    <row r="945" spans="10:13" ht="15.75" customHeight="1">
      <c r="J945" s="541"/>
      <c r="K945" s="542"/>
      <c r="L945" s="541"/>
      <c r="M945" s="541"/>
    </row>
    <row r="946" spans="10:13" ht="15.75" customHeight="1">
      <c r="J946" s="541"/>
      <c r="K946" s="542"/>
      <c r="L946" s="541"/>
      <c r="M946" s="541"/>
    </row>
    <row r="947" spans="10:13" ht="15.75" customHeight="1">
      <c r="J947" s="541"/>
      <c r="K947" s="542"/>
      <c r="L947" s="541"/>
      <c r="M947" s="541"/>
    </row>
    <row r="948" spans="10:13" ht="15.75" customHeight="1">
      <c r="J948" s="541"/>
      <c r="K948" s="542"/>
      <c r="L948" s="541"/>
      <c r="M948" s="541"/>
    </row>
    <row r="949" spans="10:13" ht="15.75" customHeight="1">
      <c r="J949" s="541"/>
      <c r="K949" s="542"/>
      <c r="L949" s="541"/>
      <c r="M949" s="541"/>
    </row>
    <row r="950" spans="10:13" ht="15.75" customHeight="1">
      <c r="J950" s="541"/>
      <c r="K950" s="542"/>
      <c r="L950" s="541"/>
      <c r="M950" s="541"/>
    </row>
    <row r="951" spans="10:13" ht="15.75" customHeight="1">
      <c r="J951" s="541"/>
      <c r="K951" s="542"/>
      <c r="L951" s="541"/>
      <c r="M951" s="541"/>
    </row>
    <row r="952" spans="10:13" ht="15.75" customHeight="1">
      <c r="J952" s="541"/>
      <c r="K952" s="542"/>
      <c r="L952" s="541"/>
      <c r="M952" s="541"/>
    </row>
    <row r="953" spans="10:13" ht="15.75" customHeight="1">
      <c r="J953" s="541"/>
      <c r="K953" s="542"/>
      <c r="L953" s="541"/>
      <c r="M953" s="541"/>
    </row>
    <row r="954" spans="10:13" ht="15.75" customHeight="1">
      <c r="J954" s="541"/>
      <c r="K954" s="542"/>
      <c r="L954" s="541"/>
      <c r="M954" s="541"/>
    </row>
    <row r="955" spans="10:13" ht="15.75" customHeight="1">
      <c r="J955" s="541"/>
      <c r="K955" s="542"/>
      <c r="L955" s="541"/>
      <c r="M955" s="541"/>
    </row>
    <row r="956" spans="10:13" ht="15.75" customHeight="1">
      <c r="J956" s="541"/>
      <c r="K956" s="542"/>
      <c r="L956" s="541"/>
      <c r="M956" s="541"/>
    </row>
    <row r="957" spans="10:13" ht="15.75" customHeight="1">
      <c r="J957" s="541"/>
      <c r="K957" s="542"/>
      <c r="L957" s="541"/>
      <c r="M957" s="541"/>
    </row>
    <row r="958" spans="10:13" ht="15.75" customHeight="1">
      <c r="J958" s="541"/>
      <c r="K958" s="542"/>
      <c r="L958" s="541"/>
      <c r="M958" s="541"/>
    </row>
    <row r="959" spans="10:13" ht="15.75" customHeight="1">
      <c r="J959" s="541"/>
      <c r="K959" s="542"/>
      <c r="L959" s="541"/>
      <c r="M959" s="541"/>
    </row>
    <row r="960" spans="10:13" ht="15.75" customHeight="1">
      <c r="J960" s="541"/>
      <c r="K960" s="542"/>
      <c r="L960" s="541"/>
      <c r="M960" s="541"/>
    </row>
    <row r="961" spans="10:13" ht="15.75" customHeight="1">
      <c r="J961" s="541"/>
      <c r="K961" s="542"/>
      <c r="L961" s="541"/>
      <c r="M961" s="541"/>
    </row>
    <row r="962" spans="10:13" ht="15.75" customHeight="1">
      <c r="J962" s="541"/>
      <c r="K962" s="542"/>
      <c r="L962" s="541"/>
      <c r="M962" s="541"/>
    </row>
    <row r="963" spans="10:13" ht="15.75" customHeight="1">
      <c r="J963" s="541"/>
      <c r="K963" s="542"/>
      <c r="L963" s="541"/>
      <c r="M963" s="541"/>
    </row>
    <row r="964" spans="10:13" ht="15.75" customHeight="1">
      <c r="J964" s="541"/>
      <c r="K964" s="542"/>
      <c r="L964" s="541"/>
      <c r="M964" s="541"/>
    </row>
    <row r="965" spans="10:13" ht="15.75" customHeight="1">
      <c r="J965" s="541"/>
      <c r="K965" s="542"/>
      <c r="L965" s="541"/>
      <c r="M965" s="541"/>
    </row>
    <row r="966" spans="10:13" ht="15.75" customHeight="1">
      <c r="J966" s="541"/>
      <c r="K966" s="542"/>
      <c r="L966" s="541"/>
      <c r="M966" s="541"/>
    </row>
    <row r="967" spans="10:13" ht="15.75" customHeight="1">
      <c r="J967" s="541"/>
      <c r="K967" s="542"/>
      <c r="L967" s="541"/>
      <c r="M967" s="541"/>
    </row>
    <row r="968" spans="10:13" ht="15.75" customHeight="1">
      <c r="J968" s="541"/>
      <c r="K968" s="542"/>
      <c r="L968" s="541"/>
      <c r="M968" s="541"/>
    </row>
    <row r="969" spans="10:13" ht="15.75" customHeight="1">
      <c r="J969" s="541"/>
      <c r="K969" s="542"/>
      <c r="L969" s="541"/>
      <c r="M969" s="541"/>
    </row>
    <row r="970" spans="10:13" ht="15.75" customHeight="1">
      <c r="J970" s="541"/>
      <c r="K970" s="542"/>
      <c r="L970" s="541"/>
      <c r="M970" s="541"/>
    </row>
    <row r="971" spans="10:13" ht="15.75" customHeight="1">
      <c r="J971" s="541"/>
      <c r="K971" s="542"/>
      <c r="L971" s="541"/>
      <c r="M971" s="541"/>
    </row>
    <row r="972" spans="10:13" ht="15.75" customHeight="1">
      <c r="J972" s="541"/>
      <c r="K972" s="542"/>
      <c r="L972" s="541"/>
      <c r="M972" s="541"/>
    </row>
    <row r="973" spans="10:13" ht="15.75" customHeight="1">
      <c r="J973" s="541"/>
      <c r="K973" s="542"/>
      <c r="L973" s="541"/>
      <c r="M973" s="541"/>
    </row>
    <row r="974" spans="10:13" ht="15.75" customHeight="1">
      <c r="J974" s="541"/>
      <c r="K974" s="542"/>
      <c r="L974" s="541"/>
      <c r="M974" s="541"/>
    </row>
    <row r="975" spans="10:13" ht="15.75" customHeight="1">
      <c r="J975" s="541"/>
      <c r="K975" s="542"/>
      <c r="L975" s="541"/>
      <c r="M975" s="541"/>
    </row>
    <row r="976" spans="10:13" ht="15.75" customHeight="1">
      <c r="J976" s="541"/>
      <c r="K976" s="542"/>
      <c r="L976" s="541"/>
      <c r="M976" s="541"/>
    </row>
    <row r="977" spans="10:13" ht="15.75" customHeight="1">
      <c r="J977" s="541"/>
      <c r="K977" s="542"/>
      <c r="L977" s="541"/>
      <c r="M977" s="541"/>
    </row>
    <row r="978" spans="10:13" ht="15.75" customHeight="1">
      <c r="J978" s="541"/>
      <c r="K978" s="542"/>
      <c r="L978" s="541"/>
      <c r="M978" s="541"/>
    </row>
    <row r="979" spans="10:13" ht="15.75" customHeight="1">
      <c r="J979" s="541"/>
      <c r="K979" s="542"/>
      <c r="L979" s="541"/>
      <c r="M979" s="541"/>
    </row>
    <row r="980" spans="10:13" ht="15.75" customHeight="1">
      <c r="J980" s="541"/>
      <c r="K980" s="542"/>
      <c r="L980" s="541"/>
      <c r="M980" s="541"/>
    </row>
    <row r="981" spans="10:13" ht="15.75" customHeight="1">
      <c r="J981" s="541"/>
      <c r="K981" s="542"/>
      <c r="L981" s="541"/>
      <c r="M981" s="541"/>
    </row>
    <row r="982" spans="10:13" ht="15.75" customHeight="1">
      <c r="J982" s="541"/>
      <c r="K982" s="542"/>
      <c r="L982" s="541"/>
      <c r="M982" s="541"/>
    </row>
    <row r="983" spans="10:13" ht="15.75" customHeight="1">
      <c r="J983" s="541"/>
      <c r="K983" s="542"/>
      <c r="L983" s="541"/>
      <c r="M983" s="541"/>
    </row>
    <row r="984" spans="10:13" ht="15.75" customHeight="1">
      <c r="J984" s="541"/>
      <c r="K984" s="542"/>
      <c r="L984" s="541"/>
      <c r="M984" s="541"/>
    </row>
    <row r="985" spans="10:13" ht="15.75" customHeight="1">
      <c r="J985" s="541"/>
      <c r="K985" s="542"/>
      <c r="L985" s="541"/>
      <c r="M985" s="541"/>
    </row>
    <row r="986" spans="10:13" ht="15.75" customHeight="1">
      <c r="J986" s="541"/>
      <c r="K986" s="542"/>
      <c r="L986" s="541"/>
      <c r="M986" s="541"/>
    </row>
    <row r="987" spans="10:13" ht="15.75" customHeight="1">
      <c r="J987" s="541"/>
      <c r="K987" s="542"/>
      <c r="L987" s="541"/>
      <c r="M987" s="541"/>
    </row>
    <row r="988" spans="10:13" ht="15.75" customHeight="1">
      <c r="J988" s="541"/>
      <c r="K988" s="542"/>
      <c r="L988" s="541"/>
      <c r="M988" s="541"/>
    </row>
    <row r="989" spans="10:13" ht="15.75" customHeight="1">
      <c r="J989" s="541"/>
      <c r="K989" s="542"/>
      <c r="L989" s="541"/>
      <c r="M989" s="541"/>
    </row>
    <row r="990" spans="10:13" ht="15.75" customHeight="1">
      <c r="J990" s="541"/>
      <c r="K990" s="542"/>
      <c r="L990" s="541"/>
      <c r="M990" s="541"/>
    </row>
    <row r="991" spans="10:13" ht="15.75" customHeight="1">
      <c r="J991" s="541"/>
      <c r="K991" s="542"/>
      <c r="L991" s="541"/>
      <c r="M991" s="541"/>
    </row>
    <row r="992" spans="10:13" ht="15.75" customHeight="1">
      <c r="J992" s="541"/>
      <c r="K992" s="542"/>
      <c r="L992" s="541"/>
      <c r="M992" s="541"/>
    </row>
    <row r="993" spans="10:13" ht="15.75" customHeight="1">
      <c r="J993" s="541"/>
      <c r="K993" s="542"/>
      <c r="L993" s="541"/>
      <c r="M993" s="541"/>
    </row>
    <row r="994" spans="10:13" ht="15.75" customHeight="1">
      <c r="J994" s="541"/>
      <c r="K994" s="542"/>
      <c r="L994" s="541"/>
      <c r="M994" s="541"/>
    </row>
    <row r="995" spans="10:13" ht="15.75" customHeight="1">
      <c r="J995" s="541"/>
      <c r="K995" s="542"/>
      <c r="L995" s="541"/>
      <c r="M995" s="541"/>
    </row>
    <row r="996" spans="10:13" ht="15.75" customHeight="1">
      <c r="J996" s="541"/>
      <c r="K996" s="542"/>
      <c r="L996" s="541"/>
      <c r="M996" s="541"/>
    </row>
    <row r="997" spans="10:13" ht="15.75" customHeight="1">
      <c r="J997" s="541"/>
      <c r="K997" s="542"/>
      <c r="L997" s="541"/>
      <c r="M997" s="541"/>
    </row>
    <row r="998" spans="10:13" ht="15.75" customHeight="1">
      <c r="J998" s="541"/>
      <c r="K998" s="542"/>
      <c r="L998" s="541"/>
      <c r="M998" s="541"/>
    </row>
    <row r="999" spans="10:13" ht="15.75" customHeight="1">
      <c r="J999" s="541"/>
      <c r="K999" s="542"/>
      <c r="L999" s="541"/>
      <c r="M999" s="541"/>
    </row>
    <row r="1000" spans="10:13" ht="15.75" customHeight="1">
      <c r="J1000" s="541"/>
      <c r="K1000" s="542"/>
      <c r="L1000" s="541"/>
      <c r="M1000" s="541"/>
    </row>
    <row r="1001" spans="10:13" ht="15.75" customHeight="1">
      <c r="J1001" s="541"/>
      <c r="K1001" s="542"/>
      <c r="L1001" s="541"/>
      <c r="M1001" s="541"/>
    </row>
    <row r="1002" spans="10:13" ht="15.75" customHeight="1">
      <c r="J1002" s="541"/>
      <c r="K1002" s="542"/>
      <c r="L1002" s="541"/>
      <c r="M1002" s="541"/>
    </row>
    <row r="1003" spans="10:13" ht="15.75" customHeight="1">
      <c r="J1003" s="541"/>
      <c r="K1003" s="542"/>
      <c r="L1003" s="541"/>
      <c r="M1003" s="541"/>
    </row>
    <row r="1004" spans="10:13" ht="15.75" customHeight="1">
      <c r="J1004" s="541"/>
      <c r="K1004" s="542"/>
      <c r="L1004" s="541"/>
      <c r="M1004" s="541"/>
    </row>
    <row r="1005" spans="10:13" ht="15.75" customHeight="1">
      <c r="J1005" s="541"/>
      <c r="K1005" s="542"/>
      <c r="L1005" s="541"/>
      <c r="M1005" s="541"/>
    </row>
    <row r="1006" spans="10:13" ht="15.75" customHeight="1">
      <c r="J1006" s="541"/>
      <c r="K1006" s="542"/>
      <c r="L1006" s="541"/>
      <c r="M1006" s="541"/>
    </row>
    <row r="1007" spans="10:13" ht="15.75" customHeight="1">
      <c r="J1007" s="541"/>
      <c r="K1007" s="542"/>
      <c r="L1007" s="541"/>
      <c r="M1007" s="541"/>
    </row>
    <row r="1008" spans="10:13" ht="15.75" customHeight="1">
      <c r="J1008" s="541"/>
      <c r="K1008" s="542"/>
      <c r="L1008" s="541"/>
      <c r="M1008" s="541"/>
    </row>
    <row r="1009" spans="10:13" ht="15.75" customHeight="1">
      <c r="J1009" s="541"/>
      <c r="K1009" s="542"/>
      <c r="L1009" s="541"/>
      <c r="M1009" s="541"/>
    </row>
    <row r="1010" spans="10:13" ht="15.75" customHeight="1">
      <c r="J1010" s="541"/>
      <c r="K1010" s="542"/>
      <c r="L1010" s="541"/>
      <c r="M1010" s="541"/>
    </row>
    <row r="1011" spans="10:13" ht="15.75" customHeight="1">
      <c r="J1011" s="541"/>
      <c r="K1011" s="542"/>
      <c r="L1011" s="541"/>
      <c r="M1011" s="541"/>
    </row>
    <row r="1012" spans="10:13" ht="15.75" customHeight="1">
      <c r="J1012" s="541"/>
      <c r="K1012" s="542"/>
      <c r="L1012" s="541"/>
      <c r="M1012" s="541"/>
    </row>
    <row r="1013" spans="10:13" ht="15.75" customHeight="1">
      <c r="J1013" s="541"/>
      <c r="K1013" s="542"/>
      <c r="L1013" s="541"/>
      <c r="M1013" s="541"/>
    </row>
    <row r="1014" spans="10:13" ht="15.75" customHeight="1">
      <c r="J1014" s="541"/>
      <c r="K1014" s="542"/>
      <c r="L1014" s="541"/>
      <c r="M1014" s="541"/>
    </row>
    <row r="1015" spans="10:13" ht="15.75" customHeight="1">
      <c r="J1015" s="541"/>
      <c r="K1015" s="542"/>
      <c r="L1015" s="541"/>
      <c r="M1015" s="541"/>
    </row>
    <row r="1016" spans="10:13" ht="15.75" customHeight="1">
      <c r="J1016" s="541"/>
      <c r="K1016" s="542"/>
      <c r="L1016" s="541"/>
      <c r="M1016" s="541"/>
    </row>
    <row r="1017" spans="10:13" ht="15.75" customHeight="1">
      <c r="J1017" s="541"/>
      <c r="K1017" s="542"/>
      <c r="L1017" s="541"/>
      <c r="M1017" s="541"/>
    </row>
    <row r="1018" spans="10:13" ht="15.75" customHeight="1">
      <c r="J1018" s="541"/>
      <c r="K1018" s="542"/>
      <c r="L1018" s="541"/>
      <c r="M1018" s="541"/>
    </row>
    <row r="1019" spans="10:13" ht="15.75" customHeight="1">
      <c r="J1019" s="541"/>
      <c r="K1019" s="542"/>
      <c r="L1019" s="541"/>
      <c r="M1019" s="541"/>
    </row>
    <row r="1020" spans="10:13" ht="15.75" customHeight="1">
      <c r="J1020" s="541"/>
      <c r="K1020" s="542"/>
      <c r="L1020" s="541"/>
      <c r="M1020" s="541"/>
    </row>
    <row r="1021" spans="10:13" ht="15.75" customHeight="1">
      <c r="J1021" s="541"/>
      <c r="K1021" s="542"/>
      <c r="L1021" s="541"/>
      <c r="M1021" s="541"/>
    </row>
    <row r="1022" spans="10:13" ht="15.75" customHeight="1">
      <c r="J1022" s="541"/>
      <c r="K1022" s="542"/>
      <c r="L1022" s="541"/>
      <c r="M1022" s="541"/>
    </row>
    <row r="1023" spans="10:13" ht="15.75" customHeight="1">
      <c r="J1023" s="541"/>
      <c r="K1023" s="542"/>
      <c r="L1023" s="541"/>
      <c r="M1023" s="541"/>
    </row>
  </sheetData>
  <mergeCells count="13">
    <mergeCell ref="J6:M6"/>
    <mergeCell ref="C169:I169"/>
    <mergeCell ref="A170:I170"/>
    <mergeCell ref="C175:D175"/>
    <mergeCell ref="A1:B1"/>
    <mergeCell ref="A2:B2"/>
    <mergeCell ref="A3:I3"/>
    <mergeCell ref="A4:I4"/>
    <mergeCell ref="A6:A7"/>
    <mergeCell ref="B6:B7"/>
    <mergeCell ref="C6:C7"/>
    <mergeCell ref="D6:D7"/>
    <mergeCell ref="E6:H6"/>
  </mergeCells>
  <pageMargins left="0" right="0" top="0.5" bottom="0" header="0" footer="0"/>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999"/>
  <sheetViews>
    <sheetView topLeftCell="B3" workbookViewId="0">
      <selection sqref="A1:B1"/>
    </sheetView>
  </sheetViews>
  <sheetFormatPr defaultColWidth="14.42578125" defaultRowHeight="15" customHeight="1"/>
  <cols>
    <col min="1" max="1" width="6.42578125" customWidth="1"/>
    <col min="2" max="2" width="69.140625" customWidth="1"/>
    <col min="3" max="10" width="9.140625" customWidth="1"/>
    <col min="11" max="13" width="10" customWidth="1"/>
    <col min="14" max="14" width="12.42578125" customWidth="1"/>
    <col min="15" max="15" width="13.42578125" customWidth="1"/>
    <col min="16" max="16" width="14.85546875" customWidth="1"/>
    <col min="17" max="17" width="17.85546875" customWidth="1"/>
    <col min="18" max="18" width="16.7109375" customWidth="1"/>
    <col min="19" max="30" width="9" customWidth="1"/>
  </cols>
  <sheetData>
    <row r="1" spans="1:30" ht="24.75" customHeight="1">
      <c r="A1" s="545" t="s">
        <v>741</v>
      </c>
      <c r="B1" s="543"/>
      <c r="C1" s="1"/>
      <c r="D1" s="1"/>
      <c r="E1" s="1"/>
      <c r="F1" s="1"/>
      <c r="G1" s="1"/>
      <c r="H1" s="1"/>
      <c r="I1" s="1"/>
      <c r="J1" s="1"/>
      <c r="K1" s="1"/>
      <c r="L1" s="1"/>
      <c r="M1" s="1"/>
      <c r="N1" s="9"/>
      <c r="O1" s="422"/>
      <c r="P1" s="422" t="s">
        <v>1017</v>
      </c>
      <c r="Q1" s="238"/>
      <c r="R1" s="238"/>
      <c r="S1" s="238"/>
      <c r="T1" s="238"/>
      <c r="U1" s="238"/>
      <c r="V1" s="238"/>
      <c r="W1" s="238"/>
      <c r="X1" s="238"/>
      <c r="Y1" s="238"/>
      <c r="Z1" s="238"/>
      <c r="AA1" s="238"/>
      <c r="AB1" s="238"/>
      <c r="AC1" s="238"/>
      <c r="AD1" s="238"/>
    </row>
    <row r="2" spans="1:30" ht="13.5" customHeight="1">
      <c r="A2" s="577" t="s">
        <v>1</v>
      </c>
      <c r="B2" s="543"/>
      <c r="C2" s="4"/>
      <c r="D2" s="4"/>
      <c r="E2" s="4"/>
      <c r="F2" s="4"/>
      <c r="G2" s="4"/>
      <c r="H2" s="4"/>
      <c r="I2" s="4"/>
      <c r="J2" s="4"/>
      <c r="K2" s="4"/>
      <c r="L2" s="4"/>
      <c r="M2" s="4"/>
      <c r="N2" s="9"/>
      <c r="O2" s="237"/>
      <c r="P2" s="237"/>
      <c r="Q2" s="238"/>
      <c r="R2" s="238"/>
      <c r="S2" s="238"/>
      <c r="T2" s="238"/>
      <c r="U2" s="238"/>
      <c r="V2" s="238"/>
      <c r="W2" s="238"/>
      <c r="X2" s="238"/>
      <c r="Y2" s="238"/>
      <c r="Z2" s="238"/>
      <c r="AA2" s="238"/>
      <c r="AB2" s="238"/>
      <c r="AC2" s="238"/>
      <c r="AD2" s="238"/>
    </row>
    <row r="3" spans="1:30" ht="13.5" customHeight="1">
      <c r="A3" s="4"/>
      <c r="B3" s="4"/>
      <c r="C3" s="4"/>
      <c r="D3" s="4"/>
      <c r="E3" s="4"/>
      <c r="F3" s="4"/>
      <c r="G3" s="4"/>
      <c r="H3" s="4"/>
      <c r="I3" s="4"/>
      <c r="J3" s="4"/>
      <c r="K3" s="4"/>
      <c r="L3" s="4"/>
      <c r="M3" s="4"/>
      <c r="N3" s="9"/>
      <c r="O3" s="237"/>
      <c r="P3" s="237"/>
      <c r="Q3" s="238"/>
      <c r="R3" s="238"/>
      <c r="S3" s="238"/>
      <c r="T3" s="238"/>
      <c r="U3" s="238"/>
      <c r="V3" s="238"/>
      <c r="W3" s="238"/>
      <c r="X3" s="238"/>
      <c r="Y3" s="238"/>
      <c r="Z3" s="238"/>
      <c r="AA3" s="238"/>
      <c r="AB3" s="238"/>
      <c r="AC3" s="238"/>
      <c r="AD3" s="238"/>
    </row>
    <row r="4" spans="1:30" ht="24.75" customHeight="1">
      <c r="A4" s="577" t="s">
        <v>1018</v>
      </c>
      <c r="B4" s="543"/>
      <c r="C4" s="543"/>
      <c r="D4" s="543"/>
      <c r="E4" s="543"/>
      <c r="F4" s="543"/>
      <c r="G4" s="543"/>
      <c r="H4" s="543"/>
      <c r="I4" s="543"/>
      <c r="J4" s="543"/>
      <c r="K4" s="543"/>
      <c r="L4" s="543"/>
      <c r="M4" s="543"/>
      <c r="N4" s="543"/>
      <c r="O4" s="543"/>
      <c r="P4" s="543"/>
      <c r="Q4" s="238"/>
      <c r="R4" s="238"/>
      <c r="S4" s="238"/>
      <c r="T4" s="238"/>
      <c r="U4" s="238"/>
      <c r="V4" s="238"/>
      <c r="W4" s="238"/>
      <c r="X4" s="238"/>
      <c r="Y4" s="238"/>
      <c r="Z4" s="238"/>
      <c r="AA4" s="238"/>
      <c r="AB4" s="238"/>
      <c r="AC4" s="238"/>
      <c r="AD4" s="238"/>
    </row>
    <row r="5" spans="1:30" ht="13.5" customHeight="1">
      <c r="A5" s="20"/>
      <c r="B5" s="20"/>
      <c r="C5" s="20"/>
      <c r="D5" s="20"/>
      <c r="E5" s="20"/>
      <c r="F5" s="20"/>
      <c r="G5" s="20"/>
      <c r="H5" s="20"/>
      <c r="I5" s="20"/>
      <c r="J5" s="67"/>
      <c r="K5" s="20"/>
      <c r="L5" s="20"/>
      <c r="M5" s="20"/>
      <c r="N5" s="67"/>
      <c r="O5" s="237"/>
      <c r="P5" s="237"/>
      <c r="Q5" s="238"/>
      <c r="R5" s="238"/>
      <c r="S5" s="238"/>
      <c r="T5" s="238"/>
      <c r="U5" s="238"/>
      <c r="V5" s="238"/>
      <c r="W5" s="238"/>
      <c r="X5" s="238"/>
      <c r="Y5" s="238"/>
      <c r="Z5" s="238"/>
      <c r="AA5" s="238"/>
      <c r="AB5" s="238"/>
      <c r="AC5" s="238"/>
      <c r="AD5" s="238"/>
    </row>
    <row r="6" spans="1:30" ht="30.75" customHeight="1">
      <c r="A6" s="423" t="s">
        <v>16</v>
      </c>
      <c r="B6" s="424" t="s">
        <v>1019</v>
      </c>
      <c r="C6" s="424" t="s">
        <v>1020</v>
      </c>
      <c r="D6" s="424" t="s">
        <v>1021</v>
      </c>
      <c r="E6" s="424" t="s">
        <v>1022</v>
      </c>
      <c r="F6" s="424" t="s">
        <v>339</v>
      </c>
      <c r="G6" s="424" t="s">
        <v>1023</v>
      </c>
      <c r="H6" s="425" t="s">
        <v>1024</v>
      </c>
      <c r="I6" s="424" t="s">
        <v>1025</v>
      </c>
      <c r="J6" s="424" t="s">
        <v>1026</v>
      </c>
      <c r="K6" s="424" t="s">
        <v>1027</v>
      </c>
      <c r="L6" s="424" t="s">
        <v>410</v>
      </c>
      <c r="M6" s="424" t="s">
        <v>340</v>
      </c>
      <c r="N6" s="423" t="s">
        <v>567</v>
      </c>
      <c r="O6" s="423" t="s">
        <v>335</v>
      </c>
      <c r="P6" s="423" t="s">
        <v>1028</v>
      </c>
      <c r="Q6" s="426" t="s">
        <v>749</v>
      </c>
      <c r="R6" s="426" t="s">
        <v>1029</v>
      </c>
      <c r="S6" s="238"/>
      <c r="T6" s="238"/>
      <c r="U6" s="238"/>
      <c r="V6" s="238"/>
      <c r="W6" s="238"/>
      <c r="X6" s="238"/>
      <c r="Y6" s="238"/>
      <c r="Z6" s="238"/>
      <c r="AA6" s="238"/>
      <c r="AB6" s="238"/>
      <c r="AC6" s="238"/>
      <c r="AD6" s="238"/>
    </row>
    <row r="7" spans="1:30" ht="23.25" customHeight="1">
      <c r="A7" s="8">
        <v>1.1000000000000001</v>
      </c>
      <c r="B7" s="427" t="s">
        <v>1030</v>
      </c>
      <c r="C7" s="240">
        <v>7</v>
      </c>
      <c r="D7" s="240">
        <v>10</v>
      </c>
      <c r="E7" s="427"/>
      <c r="F7" s="427"/>
      <c r="G7" s="428">
        <v>4</v>
      </c>
      <c r="H7" s="240">
        <v>9</v>
      </c>
      <c r="I7" s="429"/>
      <c r="J7" s="430">
        <v>10</v>
      </c>
      <c r="K7" s="430"/>
      <c r="L7" s="430">
        <v>1</v>
      </c>
      <c r="M7" s="430"/>
      <c r="N7" s="431">
        <v>1</v>
      </c>
      <c r="O7" s="240"/>
      <c r="P7" s="240">
        <f t="shared" ref="P7:P11" si="0">SUM(C7:O7)</f>
        <v>42</v>
      </c>
      <c r="Q7" s="649">
        <v>78</v>
      </c>
      <c r="R7" s="270">
        <f t="shared" ref="R7:R11" si="1">SUM(C7,D7,E7,F7,G7,H7,I7,J7,K7,L7,M7)</f>
        <v>41</v>
      </c>
      <c r="S7" s="238" t="s">
        <v>1031</v>
      </c>
      <c r="T7" s="238"/>
      <c r="U7" s="238"/>
      <c r="V7" s="238"/>
      <c r="W7" s="238"/>
      <c r="X7" s="238"/>
      <c r="Y7" s="238"/>
      <c r="Z7" s="238"/>
      <c r="AA7" s="238"/>
      <c r="AB7" s="238"/>
      <c r="AC7" s="238"/>
      <c r="AD7" s="238"/>
    </row>
    <row r="8" spans="1:30" ht="23.25" customHeight="1">
      <c r="A8" s="8">
        <v>1.2</v>
      </c>
      <c r="B8" s="421" t="s">
        <v>1032</v>
      </c>
      <c r="C8" s="240">
        <v>8</v>
      </c>
      <c r="D8" s="240">
        <v>2</v>
      </c>
      <c r="E8" s="240">
        <v>1</v>
      </c>
      <c r="F8" s="240">
        <v>2</v>
      </c>
      <c r="G8" s="428">
        <v>3</v>
      </c>
      <c r="H8" s="240">
        <v>2</v>
      </c>
      <c r="I8" s="240">
        <v>1</v>
      </c>
      <c r="J8" s="241">
        <v>2</v>
      </c>
      <c r="K8" s="241">
        <v>1</v>
      </c>
      <c r="L8" s="241">
        <v>1</v>
      </c>
      <c r="M8" s="241">
        <v>3</v>
      </c>
      <c r="N8" s="431">
        <v>2</v>
      </c>
      <c r="O8" s="240"/>
      <c r="P8" s="240">
        <f t="shared" si="0"/>
        <v>28</v>
      </c>
      <c r="Q8" s="549"/>
      <c r="R8" s="270">
        <f t="shared" si="1"/>
        <v>26</v>
      </c>
      <c r="S8" s="238"/>
      <c r="T8" s="238"/>
      <c r="U8" s="238"/>
      <c r="V8" s="238"/>
      <c r="W8" s="238"/>
      <c r="X8" s="238"/>
      <c r="Y8" s="238"/>
      <c r="Z8" s="238"/>
      <c r="AA8" s="238"/>
      <c r="AB8" s="238"/>
      <c r="AC8" s="238"/>
      <c r="AD8" s="238"/>
    </row>
    <row r="9" spans="1:30" ht="23.25" customHeight="1">
      <c r="A9" s="8">
        <v>1.3</v>
      </c>
      <c r="B9" s="421" t="s">
        <v>1033</v>
      </c>
      <c r="C9" s="240">
        <v>2</v>
      </c>
      <c r="D9" s="240"/>
      <c r="E9" s="240">
        <v>2</v>
      </c>
      <c r="F9" s="240">
        <v>3</v>
      </c>
      <c r="G9" s="428">
        <v>4</v>
      </c>
      <c r="H9" s="240">
        <v>3</v>
      </c>
      <c r="I9" s="240">
        <v>2</v>
      </c>
      <c r="J9" s="241">
        <v>10</v>
      </c>
      <c r="K9" s="241">
        <v>1</v>
      </c>
      <c r="L9" s="241">
        <v>2</v>
      </c>
      <c r="M9" s="241"/>
      <c r="N9" s="431">
        <v>2</v>
      </c>
      <c r="O9" s="163"/>
      <c r="P9" s="240">
        <f t="shared" si="0"/>
        <v>31</v>
      </c>
      <c r="Q9" s="270"/>
      <c r="R9" s="270">
        <f t="shared" si="1"/>
        <v>29</v>
      </c>
      <c r="S9" s="238"/>
      <c r="T9" s="238"/>
      <c r="U9" s="238"/>
      <c r="V9" s="238"/>
      <c r="W9" s="238"/>
      <c r="X9" s="238"/>
      <c r="Y9" s="238"/>
      <c r="Z9" s="238"/>
      <c r="AA9" s="238"/>
      <c r="AB9" s="238"/>
      <c r="AC9" s="238"/>
      <c r="AD9" s="238"/>
    </row>
    <row r="10" spans="1:30" ht="23.25" customHeight="1">
      <c r="A10" s="8">
        <v>1.4</v>
      </c>
      <c r="B10" s="421" t="s">
        <v>1034</v>
      </c>
      <c r="C10" s="240">
        <v>15</v>
      </c>
      <c r="D10" s="240">
        <v>5</v>
      </c>
      <c r="E10" s="240">
        <v>16</v>
      </c>
      <c r="F10" s="240">
        <v>8</v>
      </c>
      <c r="G10" s="428">
        <v>10</v>
      </c>
      <c r="H10" s="240">
        <v>11</v>
      </c>
      <c r="I10" s="240">
        <v>10</v>
      </c>
      <c r="J10" s="241">
        <v>5</v>
      </c>
      <c r="K10" s="241">
        <v>7</v>
      </c>
      <c r="L10" s="241" t="s">
        <v>1035</v>
      </c>
      <c r="M10" s="241">
        <v>10</v>
      </c>
      <c r="N10" s="431">
        <v>10</v>
      </c>
      <c r="O10" s="431">
        <v>2</v>
      </c>
      <c r="P10" s="240">
        <f t="shared" si="0"/>
        <v>109</v>
      </c>
      <c r="Q10" s="270"/>
      <c r="R10" s="270">
        <f t="shared" si="1"/>
        <v>97</v>
      </c>
      <c r="S10" s="238"/>
      <c r="T10" s="238"/>
      <c r="U10" s="238"/>
      <c r="V10" s="238"/>
      <c r="W10" s="238"/>
      <c r="X10" s="238"/>
      <c r="Y10" s="238"/>
      <c r="Z10" s="238"/>
      <c r="AA10" s="238"/>
      <c r="AB10" s="238"/>
      <c r="AC10" s="238"/>
      <c r="AD10" s="238"/>
    </row>
    <row r="11" spans="1:30" ht="23.25" customHeight="1">
      <c r="A11" s="8">
        <v>1.5</v>
      </c>
      <c r="B11" s="421" t="s">
        <v>1036</v>
      </c>
      <c r="C11" s="240">
        <v>3</v>
      </c>
      <c r="D11" s="240">
        <v>8</v>
      </c>
      <c r="E11" s="240">
        <v>16</v>
      </c>
      <c r="F11" s="240">
        <v>4</v>
      </c>
      <c r="G11" s="240">
        <v>5</v>
      </c>
      <c r="H11" s="240">
        <v>7</v>
      </c>
      <c r="I11" s="240">
        <v>15</v>
      </c>
      <c r="J11" s="241">
        <v>5</v>
      </c>
      <c r="K11" s="241">
        <v>1</v>
      </c>
      <c r="L11" s="241">
        <v>6</v>
      </c>
      <c r="M11" s="241">
        <v>5</v>
      </c>
      <c r="N11" s="431">
        <v>5</v>
      </c>
      <c r="O11" s="431"/>
      <c r="P11" s="240">
        <f t="shared" si="0"/>
        <v>80</v>
      </c>
      <c r="Q11" s="270"/>
      <c r="R11" s="270">
        <f t="shared" si="1"/>
        <v>75</v>
      </c>
      <c r="S11" s="238"/>
      <c r="T11" s="238"/>
      <c r="U11" s="238"/>
      <c r="V11" s="238"/>
      <c r="W11" s="238"/>
      <c r="X11" s="238"/>
      <c r="Y11" s="238"/>
      <c r="Z11" s="238"/>
      <c r="AA11" s="238"/>
      <c r="AB11" s="238"/>
      <c r="AC11" s="238"/>
      <c r="AD11" s="238"/>
    </row>
    <row r="12" spans="1:30" ht="13.5" customHeight="1">
      <c r="A12" s="238"/>
      <c r="B12" s="432"/>
      <c r="C12" s="432"/>
      <c r="D12" s="432"/>
      <c r="E12" s="432"/>
      <c r="F12" s="432"/>
      <c r="G12" s="432"/>
      <c r="H12" s="235"/>
      <c r="I12" s="238"/>
      <c r="J12" s="1"/>
      <c r="K12" s="432"/>
      <c r="L12" s="432"/>
      <c r="M12" s="432"/>
      <c r="N12" s="237"/>
      <c r="O12" s="237"/>
      <c r="P12" s="237"/>
      <c r="Q12" s="10"/>
      <c r="R12" s="10"/>
      <c r="S12" s="10"/>
      <c r="T12" s="238"/>
      <c r="U12" s="238"/>
      <c r="V12" s="238"/>
      <c r="W12" s="238"/>
      <c r="X12" s="238"/>
      <c r="Y12" s="238"/>
      <c r="Z12" s="238"/>
      <c r="AA12" s="238"/>
      <c r="AB12" s="238"/>
      <c r="AC12" s="238"/>
      <c r="AD12" s="238"/>
    </row>
    <row r="13" spans="1:30" ht="13.5" customHeight="1">
      <c r="A13" s="239"/>
      <c r="B13" s="10" t="s">
        <v>1037</v>
      </c>
      <c r="C13" s="10"/>
      <c r="D13" s="10"/>
      <c r="E13" s="10"/>
      <c r="F13" s="10"/>
      <c r="G13" s="10"/>
      <c r="H13" s="10"/>
      <c r="I13" s="10"/>
      <c r="J13" s="10"/>
      <c r="K13" s="10"/>
      <c r="L13" s="10"/>
      <c r="M13" s="10"/>
      <c r="N13" s="10"/>
      <c r="O13" s="10"/>
      <c r="P13" s="10" t="s">
        <v>1038</v>
      </c>
      <c r="Q13" s="10"/>
      <c r="R13" s="10"/>
      <c r="S13" s="10"/>
      <c r="T13" s="239"/>
      <c r="U13" s="239"/>
      <c r="V13" s="239"/>
      <c r="W13" s="239"/>
      <c r="X13" s="239"/>
      <c r="Y13" s="239"/>
      <c r="Z13" s="239"/>
      <c r="AA13" s="239"/>
      <c r="AB13" s="239"/>
      <c r="AC13" s="239"/>
      <c r="AD13" s="239"/>
    </row>
    <row r="14" spans="1:30" ht="13.5" customHeight="1">
      <c r="A14" s="238"/>
      <c r="B14" s="238"/>
      <c r="C14" s="238"/>
      <c r="D14" s="238"/>
      <c r="E14" s="238"/>
      <c r="F14" s="238"/>
      <c r="G14" s="238"/>
      <c r="H14" s="238"/>
      <c r="I14" s="238"/>
      <c r="J14" s="237"/>
      <c r="K14" s="238"/>
      <c r="L14" s="238"/>
      <c r="M14" s="238"/>
      <c r="N14" s="237"/>
      <c r="O14" s="237"/>
      <c r="P14" s="237"/>
      <c r="Q14" s="238"/>
      <c r="R14" s="238"/>
      <c r="S14" s="238"/>
      <c r="T14" s="238"/>
      <c r="U14" s="238"/>
      <c r="V14" s="238"/>
      <c r="W14" s="238"/>
      <c r="X14" s="238"/>
      <c r="Y14" s="238"/>
      <c r="Z14" s="238"/>
      <c r="AA14" s="238"/>
      <c r="AB14" s="238"/>
      <c r="AC14" s="238"/>
      <c r="AD14" s="238"/>
    </row>
    <row r="15" spans="1:30" ht="13.5" customHeight="1">
      <c r="A15" s="238"/>
      <c r="B15" s="238"/>
      <c r="C15" s="238"/>
      <c r="D15" s="238"/>
      <c r="E15" s="238"/>
      <c r="F15" s="238"/>
      <c r="G15" s="238"/>
      <c r="H15" s="238"/>
      <c r="I15" s="238"/>
      <c r="J15" s="237"/>
      <c r="K15" s="238"/>
      <c r="L15" s="238"/>
      <c r="M15" s="238"/>
      <c r="N15" s="237"/>
      <c r="O15" s="237"/>
      <c r="P15" s="237"/>
      <c r="Q15" s="238"/>
      <c r="R15" s="238"/>
      <c r="S15" s="238"/>
      <c r="T15" s="238"/>
      <c r="U15" s="238"/>
      <c r="V15" s="238"/>
      <c r="W15" s="238"/>
      <c r="X15" s="238"/>
      <c r="Y15" s="238"/>
      <c r="Z15" s="238"/>
      <c r="AA15" s="238"/>
      <c r="AB15" s="238"/>
      <c r="AC15" s="238"/>
      <c r="AD15" s="238"/>
    </row>
    <row r="16" spans="1:30" ht="13.5" customHeight="1">
      <c r="A16" s="238"/>
      <c r="B16" s="238"/>
      <c r="C16" s="238"/>
      <c r="D16" s="238"/>
      <c r="E16" s="238"/>
      <c r="F16" s="238"/>
      <c r="G16" s="238"/>
      <c r="H16" s="238"/>
      <c r="I16" s="238"/>
      <c r="J16" s="237"/>
      <c r="K16" s="238"/>
      <c r="L16" s="238"/>
      <c r="M16" s="238"/>
      <c r="N16" s="237"/>
      <c r="O16" s="237"/>
      <c r="P16" s="237"/>
      <c r="Q16" s="238"/>
      <c r="R16" s="238"/>
      <c r="S16" s="238"/>
      <c r="T16" s="238"/>
      <c r="U16" s="238"/>
      <c r="V16" s="238"/>
      <c r="W16" s="238"/>
      <c r="X16" s="238"/>
      <c r="Y16" s="238"/>
      <c r="Z16" s="238"/>
      <c r="AA16" s="238"/>
      <c r="AB16" s="238"/>
      <c r="AC16" s="238"/>
      <c r="AD16" s="238"/>
    </row>
    <row r="17" spans="1:30" ht="13.5" customHeight="1">
      <c r="A17" s="238"/>
      <c r="B17" s="238"/>
      <c r="C17" s="238"/>
      <c r="D17" s="238"/>
      <c r="E17" s="238"/>
      <c r="F17" s="238"/>
      <c r="G17" s="238"/>
      <c r="H17" s="238"/>
      <c r="I17" s="238"/>
      <c r="J17" s="237"/>
      <c r="K17" s="238"/>
      <c r="L17" s="238"/>
      <c r="M17" s="238"/>
      <c r="N17" s="237"/>
      <c r="O17" s="237"/>
      <c r="P17" s="237"/>
      <c r="Q17" s="238"/>
      <c r="R17" s="238"/>
      <c r="S17" s="238"/>
      <c r="T17" s="238"/>
      <c r="U17" s="238"/>
      <c r="V17" s="238"/>
      <c r="W17" s="238"/>
      <c r="X17" s="238"/>
      <c r="Y17" s="238"/>
      <c r="Z17" s="238"/>
      <c r="AA17" s="238"/>
      <c r="AB17" s="238"/>
      <c r="AC17" s="238"/>
      <c r="AD17" s="238"/>
    </row>
    <row r="18" spans="1:30" ht="13.5" customHeight="1">
      <c r="A18" s="238"/>
      <c r="B18" s="238"/>
      <c r="C18" s="238"/>
      <c r="D18" s="238"/>
      <c r="E18" s="238"/>
      <c r="F18" s="238"/>
      <c r="G18" s="238"/>
      <c r="H18" s="238"/>
      <c r="I18" s="238"/>
      <c r="J18" s="237"/>
      <c r="K18" s="238"/>
      <c r="L18" s="238"/>
      <c r="M18" s="238"/>
      <c r="N18" s="237"/>
      <c r="O18" s="237"/>
      <c r="P18" s="237"/>
      <c r="Q18" s="238"/>
      <c r="R18" s="238"/>
      <c r="S18" s="238"/>
      <c r="T18" s="238"/>
      <c r="U18" s="238"/>
      <c r="V18" s="238"/>
      <c r="W18" s="238"/>
      <c r="X18" s="238"/>
      <c r="Y18" s="238"/>
      <c r="Z18" s="238"/>
      <c r="AA18" s="238"/>
      <c r="AB18" s="238"/>
      <c r="AC18" s="238"/>
      <c r="AD18" s="238"/>
    </row>
    <row r="19" spans="1:30" ht="13.5" customHeight="1">
      <c r="A19" s="238"/>
      <c r="B19" s="238"/>
      <c r="C19" s="238"/>
      <c r="D19" s="238"/>
      <c r="E19" s="238"/>
      <c r="F19" s="238"/>
      <c r="G19" s="238"/>
      <c r="H19" s="238"/>
      <c r="I19" s="238"/>
      <c r="J19" s="237"/>
      <c r="K19" s="238"/>
      <c r="L19" s="238"/>
      <c r="M19" s="238"/>
      <c r="N19" s="237"/>
      <c r="O19" s="237"/>
      <c r="P19" s="237"/>
      <c r="Q19" s="238"/>
      <c r="R19" s="238"/>
      <c r="S19" s="238"/>
      <c r="T19" s="238"/>
      <c r="U19" s="238"/>
      <c r="V19" s="238"/>
      <c r="W19" s="238"/>
      <c r="X19" s="238"/>
      <c r="Y19" s="238"/>
      <c r="Z19" s="238"/>
      <c r="AA19" s="238"/>
      <c r="AB19" s="238"/>
      <c r="AC19" s="238"/>
      <c r="AD19" s="238"/>
    </row>
    <row r="20" spans="1:30" ht="13.5" customHeight="1">
      <c r="A20" s="238"/>
      <c r="B20" s="238"/>
      <c r="C20" s="238"/>
      <c r="D20" s="238"/>
      <c r="E20" s="238"/>
      <c r="F20" s="238"/>
      <c r="G20" s="238"/>
      <c r="H20" s="238"/>
      <c r="I20" s="238"/>
      <c r="J20" s="237"/>
      <c r="K20" s="238"/>
      <c r="L20" s="238"/>
      <c r="M20" s="238"/>
      <c r="N20" s="237"/>
      <c r="O20" s="237"/>
      <c r="P20" s="237"/>
      <c r="Q20" s="238"/>
      <c r="R20" s="238"/>
      <c r="S20" s="238"/>
      <c r="T20" s="238"/>
      <c r="U20" s="238"/>
      <c r="V20" s="238"/>
      <c r="W20" s="238"/>
      <c r="X20" s="238"/>
      <c r="Y20" s="238"/>
      <c r="Z20" s="238"/>
      <c r="AA20" s="238"/>
      <c r="AB20" s="238"/>
      <c r="AC20" s="238"/>
      <c r="AD20" s="238"/>
    </row>
    <row r="21" spans="1:30" ht="13.5" customHeight="1">
      <c r="A21" s="238"/>
      <c r="B21" s="238"/>
      <c r="C21" s="238"/>
      <c r="D21" s="238"/>
      <c r="E21" s="238"/>
      <c r="F21" s="238"/>
      <c r="G21" s="238"/>
      <c r="H21" s="238"/>
      <c r="I21" s="238"/>
      <c r="J21" s="237"/>
      <c r="K21" s="238"/>
      <c r="L21" s="238"/>
      <c r="M21" s="238"/>
      <c r="N21" s="237"/>
      <c r="O21" s="237"/>
      <c r="P21" s="237"/>
      <c r="Q21" s="238"/>
      <c r="R21" s="238"/>
      <c r="S21" s="238"/>
      <c r="T21" s="238"/>
      <c r="U21" s="238"/>
      <c r="V21" s="238"/>
      <c r="W21" s="238"/>
      <c r="X21" s="238"/>
      <c r="Y21" s="238"/>
      <c r="Z21" s="238"/>
      <c r="AA21" s="238"/>
      <c r="AB21" s="238"/>
      <c r="AC21" s="238"/>
      <c r="AD21" s="238"/>
    </row>
    <row r="22" spans="1:30" ht="13.5" customHeight="1">
      <c r="A22" s="238"/>
      <c r="B22" s="238"/>
      <c r="C22" s="238"/>
      <c r="D22" s="238"/>
      <c r="E22" s="238"/>
      <c r="F22" s="238"/>
      <c r="G22" s="238"/>
      <c r="H22" s="238"/>
      <c r="I22" s="238"/>
      <c r="J22" s="237"/>
      <c r="K22" s="238"/>
      <c r="L22" s="238"/>
      <c r="M22" s="238"/>
      <c r="N22" s="237"/>
      <c r="O22" s="237"/>
      <c r="P22" s="237"/>
      <c r="Q22" s="238"/>
      <c r="R22" s="238"/>
      <c r="S22" s="238"/>
      <c r="T22" s="238"/>
      <c r="U22" s="238"/>
      <c r="V22" s="238"/>
      <c r="W22" s="238"/>
      <c r="X22" s="238"/>
      <c r="Y22" s="238"/>
      <c r="Z22" s="238"/>
      <c r="AA22" s="238"/>
      <c r="AB22" s="238"/>
      <c r="AC22" s="238"/>
      <c r="AD22" s="238"/>
    </row>
    <row r="23" spans="1:30" ht="13.5" customHeight="1">
      <c r="A23" s="238"/>
      <c r="B23" s="238"/>
      <c r="C23" s="238"/>
      <c r="D23" s="238"/>
      <c r="E23" s="238"/>
      <c r="F23" s="238"/>
      <c r="G23" s="238"/>
      <c r="H23" s="238"/>
      <c r="I23" s="238"/>
      <c r="J23" s="237"/>
      <c r="K23" s="238"/>
      <c r="L23" s="238"/>
      <c r="M23" s="238"/>
      <c r="N23" s="237"/>
      <c r="O23" s="237"/>
      <c r="P23" s="237"/>
      <c r="Q23" s="238"/>
      <c r="R23" s="238"/>
      <c r="S23" s="238"/>
      <c r="T23" s="238"/>
      <c r="U23" s="238"/>
      <c r="V23" s="238"/>
      <c r="W23" s="238"/>
      <c r="X23" s="238"/>
      <c r="Y23" s="238"/>
      <c r="Z23" s="238"/>
      <c r="AA23" s="238"/>
      <c r="AB23" s="238"/>
      <c r="AC23" s="238"/>
      <c r="AD23" s="238"/>
    </row>
    <row r="24" spans="1:30" ht="13.5" customHeight="1">
      <c r="A24" s="238"/>
      <c r="B24" s="238"/>
      <c r="C24" s="238"/>
      <c r="D24" s="238"/>
      <c r="E24" s="238"/>
      <c r="F24" s="238"/>
      <c r="G24" s="238"/>
      <c r="H24" s="238"/>
      <c r="I24" s="238"/>
      <c r="J24" s="237"/>
      <c r="K24" s="238"/>
      <c r="L24" s="238"/>
      <c r="M24" s="238"/>
      <c r="N24" s="237"/>
      <c r="O24" s="237"/>
      <c r="P24" s="237"/>
      <c r="Q24" s="238"/>
      <c r="R24" s="238"/>
      <c r="S24" s="238"/>
      <c r="T24" s="238"/>
      <c r="U24" s="238"/>
      <c r="V24" s="238"/>
      <c r="W24" s="238"/>
      <c r="X24" s="238"/>
      <c r="Y24" s="238"/>
      <c r="Z24" s="238"/>
      <c r="AA24" s="238"/>
      <c r="AB24" s="238"/>
      <c r="AC24" s="238"/>
      <c r="AD24" s="238"/>
    </row>
    <row r="25" spans="1:30" ht="13.5" customHeight="1">
      <c r="A25" s="238"/>
      <c r="B25" s="238"/>
      <c r="C25" s="238"/>
      <c r="D25" s="238"/>
      <c r="E25" s="238"/>
      <c r="F25" s="238"/>
      <c r="G25" s="238"/>
      <c r="H25" s="238"/>
      <c r="I25" s="238"/>
      <c r="J25" s="237"/>
      <c r="K25" s="238"/>
      <c r="L25" s="238"/>
      <c r="M25" s="238"/>
      <c r="N25" s="237"/>
      <c r="O25" s="237"/>
      <c r="P25" s="237"/>
      <c r="Q25" s="238"/>
      <c r="R25" s="238"/>
      <c r="S25" s="238"/>
      <c r="T25" s="238"/>
      <c r="U25" s="238"/>
      <c r="V25" s="238"/>
      <c r="W25" s="238"/>
      <c r="X25" s="238"/>
      <c r="Y25" s="238"/>
      <c r="Z25" s="238"/>
      <c r="AA25" s="238"/>
      <c r="AB25" s="238"/>
      <c r="AC25" s="238"/>
      <c r="AD25" s="238"/>
    </row>
    <row r="26" spans="1:30" ht="13.5" customHeight="1">
      <c r="A26" s="238"/>
      <c r="B26" s="238"/>
      <c r="C26" s="238"/>
      <c r="D26" s="238"/>
      <c r="E26" s="238"/>
      <c r="F26" s="238"/>
      <c r="G26" s="238"/>
      <c r="H26" s="238"/>
      <c r="I26" s="238"/>
      <c r="J26" s="237"/>
      <c r="K26" s="238"/>
      <c r="L26" s="238"/>
      <c r="M26" s="238"/>
      <c r="N26" s="237"/>
      <c r="O26" s="237"/>
      <c r="P26" s="237"/>
      <c r="Q26" s="238"/>
      <c r="R26" s="238"/>
      <c r="S26" s="238"/>
      <c r="T26" s="238"/>
      <c r="U26" s="238"/>
      <c r="V26" s="238"/>
      <c r="W26" s="238"/>
      <c r="X26" s="238"/>
      <c r="Y26" s="238"/>
      <c r="Z26" s="238"/>
      <c r="AA26" s="238"/>
      <c r="AB26" s="238"/>
      <c r="AC26" s="238"/>
      <c r="AD26" s="238"/>
    </row>
    <row r="27" spans="1:30" ht="13.5" customHeight="1">
      <c r="A27" s="238"/>
      <c r="B27" s="238"/>
      <c r="C27" s="238"/>
      <c r="D27" s="238"/>
      <c r="E27" s="238"/>
      <c r="F27" s="238"/>
      <c r="G27" s="238"/>
      <c r="H27" s="238"/>
      <c r="I27" s="238"/>
      <c r="J27" s="237"/>
      <c r="K27" s="238"/>
      <c r="L27" s="238"/>
      <c r="M27" s="238"/>
      <c r="N27" s="237"/>
      <c r="O27" s="237"/>
      <c r="P27" s="237"/>
      <c r="Q27" s="238"/>
      <c r="R27" s="238"/>
      <c r="S27" s="238"/>
      <c r="T27" s="238"/>
      <c r="U27" s="238"/>
      <c r="V27" s="238"/>
      <c r="W27" s="238"/>
      <c r="X27" s="238"/>
      <c r="Y27" s="238"/>
      <c r="Z27" s="238"/>
      <c r="AA27" s="238"/>
      <c r="AB27" s="238"/>
      <c r="AC27" s="238"/>
      <c r="AD27" s="238"/>
    </row>
    <row r="28" spans="1:30" ht="13.5" customHeight="1">
      <c r="A28" s="238"/>
      <c r="B28" s="238"/>
      <c r="C28" s="238"/>
      <c r="D28" s="238"/>
      <c r="E28" s="238"/>
      <c r="F28" s="238"/>
      <c r="G28" s="238"/>
      <c r="H28" s="238"/>
      <c r="I28" s="238"/>
      <c r="J28" s="237"/>
      <c r="K28" s="238"/>
      <c r="L28" s="238"/>
      <c r="M28" s="238"/>
      <c r="N28" s="237"/>
      <c r="O28" s="237"/>
      <c r="P28" s="237"/>
      <c r="Q28" s="238"/>
      <c r="R28" s="238"/>
      <c r="S28" s="238"/>
      <c r="T28" s="238"/>
      <c r="U28" s="238"/>
      <c r="V28" s="238"/>
      <c r="W28" s="238"/>
      <c r="X28" s="238"/>
      <c r="Y28" s="238"/>
      <c r="Z28" s="238"/>
      <c r="AA28" s="238"/>
      <c r="AB28" s="238"/>
      <c r="AC28" s="238"/>
      <c r="AD28" s="238"/>
    </row>
    <row r="29" spans="1:30" ht="13.5" customHeight="1">
      <c r="A29" s="238"/>
      <c r="B29" s="238"/>
      <c r="C29" s="238"/>
      <c r="D29" s="238"/>
      <c r="E29" s="238"/>
      <c r="F29" s="238"/>
      <c r="G29" s="238"/>
      <c r="H29" s="238"/>
      <c r="I29" s="238"/>
      <c r="J29" s="237"/>
      <c r="K29" s="238"/>
      <c r="L29" s="238"/>
      <c r="M29" s="238"/>
      <c r="N29" s="237"/>
      <c r="O29" s="237"/>
      <c r="P29" s="237"/>
      <c r="Q29" s="238"/>
      <c r="R29" s="238"/>
      <c r="S29" s="238"/>
      <c r="T29" s="238"/>
      <c r="U29" s="238"/>
      <c r="V29" s="238"/>
      <c r="W29" s="238"/>
      <c r="X29" s="238"/>
      <c r="Y29" s="238"/>
      <c r="Z29" s="238"/>
      <c r="AA29" s="238"/>
      <c r="AB29" s="238"/>
      <c r="AC29" s="238"/>
      <c r="AD29" s="238"/>
    </row>
    <row r="30" spans="1:30" ht="13.5" customHeight="1">
      <c r="A30" s="238"/>
      <c r="B30" s="238"/>
      <c r="C30" s="238"/>
      <c r="D30" s="238"/>
      <c r="E30" s="238"/>
      <c r="F30" s="238"/>
      <c r="G30" s="238"/>
      <c r="H30" s="238"/>
      <c r="I30" s="238"/>
      <c r="J30" s="237"/>
      <c r="K30" s="238"/>
      <c r="L30" s="238"/>
      <c r="M30" s="238"/>
      <c r="N30" s="237"/>
      <c r="O30" s="237"/>
      <c r="P30" s="237"/>
      <c r="Q30" s="238"/>
      <c r="R30" s="238"/>
      <c r="S30" s="238"/>
      <c r="T30" s="238"/>
      <c r="U30" s="238"/>
      <c r="V30" s="238"/>
      <c r="W30" s="238"/>
      <c r="X30" s="238"/>
      <c r="Y30" s="238"/>
      <c r="Z30" s="238"/>
      <c r="AA30" s="238"/>
      <c r="AB30" s="238"/>
      <c r="AC30" s="238"/>
      <c r="AD30" s="238"/>
    </row>
    <row r="31" spans="1:30" ht="13.5" customHeight="1">
      <c r="A31" s="238"/>
      <c r="B31" s="238"/>
      <c r="C31" s="238"/>
      <c r="D31" s="238"/>
      <c r="E31" s="238"/>
      <c r="F31" s="238"/>
      <c r="G31" s="238"/>
      <c r="H31" s="238"/>
      <c r="I31" s="238"/>
      <c r="J31" s="237"/>
      <c r="K31" s="238"/>
      <c r="L31" s="238"/>
      <c r="M31" s="238"/>
      <c r="N31" s="237"/>
      <c r="O31" s="237"/>
      <c r="P31" s="237"/>
      <c r="Q31" s="238"/>
      <c r="R31" s="238"/>
      <c r="S31" s="238"/>
      <c r="T31" s="238"/>
      <c r="U31" s="238"/>
      <c r="V31" s="238"/>
      <c r="W31" s="238"/>
      <c r="X31" s="238"/>
      <c r="Y31" s="238"/>
      <c r="Z31" s="238"/>
      <c r="AA31" s="238"/>
      <c r="AB31" s="238"/>
      <c r="AC31" s="238"/>
      <c r="AD31" s="238"/>
    </row>
    <row r="32" spans="1:30" ht="13.5" customHeight="1">
      <c r="A32" s="238"/>
      <c r="B32" s="238"/>
      <c r="C32" s="238"/>
      <c r="D32" s="238"/>
      <c r="E32" s="238"/>
      <c r="F32" s="238"/>
      <c r="G32" s="238"/>
      <c r="H32" s="238"/>
      <c r="I32" s="238"/>
      <c r="J32" s="237"/>
      <c r="K32" s="238"/>
      <c r="L32" s="238"/>
      <c r="M32" s="238"/>
      <c r="N32" s="237"/>
      <c r="O32" s="237"/>
      <c r="P32" s="237"/>
      <c r="Q32" s="238"/>
      <c r="R32" s="238"/>
      <c r="S32" s="238"/>
      <c r="T32" s="238"/>
      <c r="U32" s="238"/>
      <c r="V32" s="238"/>
      <c r="W32" s="238"/>
      <c r="X32" s="238"/>
      <c r="Y32" s="238"/>
      <c r="Z32" s="238"/>
      <c r="AA32" s="238"/>
      <c r="AB32" s="238"/>
      <c r="AC32" s="238"/>
      <c r="AD32" s="238"/>
    </row>
    <row r="33" spans="1:30" ht="13.5" customHeight="1">
      <c r="A33" s="238"/>
      <c r="B33" s="238"/>
      <c r="C33" s="238"/>
      <c r="D33" s="238"/>
      <c r="E33" s="238"/>
      <c r="F33" s="238"/>
      <c r="G33" s="238"/>
      <c r="H33" s="238"/>
      <c r="I33" s="238"/>
      <c r="J33" s="237"/>
      <c r="K33" s="238"/>
      <c r="L33" s="238"/>
      <c r="M33" s="238"/>
      <c r="N33" s="237"/>
      <c r="O33" s="237"/>
      <c r="P33" s="237"/>
      <c r="Q33" s="238"/>
      <c r="R33" s="238"/>
      <c r="S33" s="238"/>
      <c r="T33" s="238"/>
      <c r="U33" s="238"/>
      <c r="V33" s="238"/>
      <c r="W33" s="238"/>
      <c r="X33" s="238"/>
      <c r="Y33" s="238"/>
      <c r="Z33" s="238"/>
      <c r="AA33" s="238"/>
      <c r="AB33" s="238"/>
      <c r="AC33" s="238"/>
      <c r="AD33" s="238"/>
    </row>
    <row r="34" spans="1:30" ht="13.5" customHeight="1">
      <c r="A34" s="238"/>
      <c r="B34" s="238"/>
      <c r="C34" s="238"/>
      <c r="D34" s="238"/>
      <c r="E34" s="238"/>
      <c r="F34" s="238"/>
      <c r="G34" s="238"/>
      <c r="H34" s="238"/>
      <c r="I34" s="238"/>
      <c r="J34" s="237"/>
      <c r="K34" s="238"/>
      <c r="L34" s="238"/>
      <c r="M34" s="238"/>
      <c r="N34" s="237"/>
      <c r="O34" s="237"/>
      <c r="P34" s="237"/>
      <c r="Q34" s="238"/>
      <c r="R34" s="238"/>
      <c r="S34" s="238"/>
      <c r="T34" s="238"/>
      <c r="U34" s="238"/>
      <c r="V34" s="238"/>
      <c r="W34" s="238"/>
      <c r="X34" s="238"/>
      <c r="Y34" s="238"/>
      <c r="Z34" s="238"/>
      <c r="AA34" s="238"/>
      <c r="AB34" s="238"/>
      <c r="AC34" s="238"/>
      <c r="AD34" s="238"/>
    </row>
    <row r="35" spans="1:30" ht="13.5" customHeight="1">
      <c r="A35" s="238"/>
      <c r="B35" s="238"/>
      <c r="C35" s="238"/>
      <c r="D35" s="238"/>
      <c r="E35" s="238"/>
      <c r="F35" s="238"/>
      <c r="G35" s="238"/>
      <c r="H35" s="238"/>
      <c r="I35" s="238"/>
      <c r="J35" s="237"/>
      <c r="K35" s="238"/>
      <c r="L35" s="238"/>
      <c r="M35" s="238"/>
      <c r="N35" s="237"/>
      <c r="O35" s="237"/>
      <c r="P35" s="237"/>
      <c r="Q35" s="238"/>
      <c r="R35" s="238"/>
      <c r="S35" s="238"/>
      <c r="T35" s="238"/>
      <c r="U35" s="238"/>
      <c r="V35" s="238"/>
      <c r="W35" s="238"/>
      <c r="X35" s="238"/>
      <c r="Y35" s="238"/>
      <c r="Z35" s="238"/>
      <c r="AA35" s="238"/>
      <c r="AB35" s="238"/>
      <c r="AC35" s="238"/>
      <c r="AD35" s="238"/>
    </row>
    <row r="36" spans="1:30" ht="13.5" customHeight="1">
      <c r="A36" s="238"/>
      <c r="B36" s="238"/>
      <c r="C36" s="238"/>
      <c r="D36" s="238"/>
      <c r="E36" s="238"/>
      <c r="F36" s="238"/>
      <c r="G36" s="238"/>
      <c r="H36" s="238"/>
      <c r="I36" s="238"/>
      <c r="J36" s="237"/>
      <c r="K36" s="238"/>
      <c r="L36" s="238"/>
      <c r="M36" s="238"/>
      <c r="N36" s="237"/>
      <c r="O36" s="237"/>
      <c r="P36" s="237"/>
      <c r="Q36" s="238"/>
      <c r="R36" s="238"/>
      <c r="S36" s="238"/>
      <c r="T36" s="238"/>
      <c r="U36" s="238"/>
      <c r="V36" s="238"/>
      <c r="W36" s="238"/>
      <c r="X36" s="238"/>
      <c r="Y36" s="238"/>
      <c r="Z36" s="238"/>
      <c r="AA36" s="238"/>
      <c r="AB36" s="238"/>
      <c r="AC36" s="238"/>
      <c r="AD36" s="238"/>
    </row>
    <row r="37" spans="1:30" ht="13.5" customHeight="1">
      <c r="A37" s="238"/>
      <c r="B37" s="238"/>
      <c r="C37" s="238"/>
      <c r="D37" s="238"/>
      <c r="E37" s="238"/>
      <c r="F37" s="238"/>
      <c r="G37" s="238"/>
      <c r="H37" s="238"/>
      <c r="I37" s="238"/>
      <c r="J37" s="237"/>
      <c r="K37" s="238"/>
      <c r="L37" s="238"/>
      <c r="M37" s="238"/>
      <c r="N37" s="237"/>
      <c r="O37" s="237"/>
      <c r="P37" s="237"/>
      <c r="Q37" s="238"/>
      <c r="R37" s="238"/>
      <c r="S37" s="238"/>
      <c r="T37" s="238"/>
      <c r="U37" s="238"/>
      <c r="V37" s="238"/>
      <c r="W37" s="238"/>
      <c r="X37" s="238"/>
      <c r="Y37" s="238"/>
      <c r="Z37" s="238"/>
      <c r="AA37" s="238"/>
      <c r="AB37" s="238"/>
      <c r="AC37" s="238"/>
      <c r="AD37" s="238"/>
    </row>
    <row r="38" spans="1:30" ht="13.5" customHeight="1">
      <c r="A38" s="238"/>
      <c r="B38" s="238"/>
      <c r="C38" s="238"/>
      <c r="D38" s="238"/>
      <c r="E38" s="238"/>
      <c r="F38" s="238"/>
      <c r="G38" s="238"/>
      <c r="H38" s="238"/>
      <c r="I38" s="238"/>
      <c r="J38" s="237"/>
      <c r="K38" s="238"/>
      <c r="L38" s="238"/>
      <c r="M38" s="238"/>
      <c r="N38" s="237"/>
      <c r="O38" s="237"/>
      <c r="P38" s="237"/>
      <c r="Q38" s="238"/>
      <c r="R38" s="238"/>
      <c r="S38" s="238"/>
      <c r="T38" s="238"/>
      <c r="U38" s="238"/>
      <c r="V38" s="238"/>
      <c r="W38" s="238"/>
      <c r="X38" s="238"/>
      <c r="Y38" s="238"/>
      <c r="Z38" s="238"/>
      <c r="AA38" s="238"/>
      <c r="AB38" s="238"/>
      <c r="AC38" s="238"/>
      <c r="AD38" s="238"/>
    </row>
    <row r="39" spans="1:30" ht="13.5" customHeight="1">
      <c r="A39" s="238"/>
      <c r="B39" s="238"/>
      <c r="C39" s="238"/>
      <c r="D39" s="238"/>
      <c r="E39" s="238"/>
      <c r="F39" s="238"/>
      <c r="G39" s="238"/>
      <c r="H39" s="238"/>
      <c r="I39" s="238"/>
      <c r="J39" s="237"/>
      <c r="K39" s="238"/>
      <c r="L39" s="238"/>
      <c r="M39" s="238"/>
      <c r="N39" s="237"/>
      <c r="O39" s="237"/>
      <c r="P39" s="237"/>
      <c r="Q39" s="238"/>
      <c r="R39" s="238"/>
      <c r="S39" s="238"/>
      <c r="T39" s="238"/>
      <c r="U39" s="238"/>
      <c r="V39" s="238"/>
      <c r="W39" s="238"/>
      <c r="X39" s="238"/>
      <c r="Y39" s="238"/>
      <c r="Z39" s="238"/>
      <c r="AA39" s="238"/>
      <c r="AB39" s="238"/>
      <c r="AC39" s="238"/>
      <c r="AD39" s="238"/>
    </row>
    <row r="40" spans="1:30" ht="13.5" customHeight="1">
      <c r="A40" s="238"/>
      <c r="B40" s="238"/>
      <c r="C40" s="238"/>
      <c r="D40" s="238"/>
      <c r="E40" s="238"/>
      <c r="F40" s="238"/>
      <c r="G40" s="238"/>
      <c r="H40" s="238"/>
      <c r="I40" s="238"/>
      <c r="J40" s="237"/>
      <c r="K40" s="238"/>
      <c r="L40" s="238"/>
      <c r="M40" s="238"/>
      <c r="N40" s="237"/>
      <c r="O40" s="237"/>
      <c r="P40" s="237"/>
      <c r="Q40" s="238"/>
      <c r="R40" s="238"/>
      <c r="S40" s="238"/>
      <c r="T40" s="238"/>
      <c r="U40" s="238"/>
      <c r="V40" s="238"/>
      <c r="W40" s="238"/>
      <c r="X40" s="238"/>
      <c r="Y40" s="238"/>
      <c r="Z40" s="238"/>
      <c r="AA40" s="238"/>
      <c r="AB40" s="238"/>
      <c r="AC40" s="238"/>
      <c r="AD40" s="238"/>
    </row>
    <row r="41" spans="1:30" ht="13.5" customHeight="1">
      <c r="A41" s="238"/>
      <c r="B41" s="238"/>
      <c r="C41" s="238"/>
      <c r="D41" s="238"/>
      <c r="E41" s="238"/>
      <c r="F41" s="238"/>
      <c r="G41" s="238"/>
      <c r="H41" s="238"/>
      <c r="I41" s="238"/>
      <c r="J41" s="237"/>
      <c r="K41" s="238"/>
      <c r="L41" s="238"/>
      <c r="M41" s="238"/>
      <c r="N41" s="237"/>
      <c r="O41" s="237"/>
      <c r="P41" s="237"/>
      <c r="Q41" s="238"/>
      <c r="R41" s="238"/>
      <c r="S41" s="238"/>
      <c r="T41" s="238"/>
      <c r="U41" s="238"/>
      <c r="V41" s="238"/>
      <c r="W41" s="238"/>
      <c r="X41" s="238"/>
      <c r="Y41" s="238"/>
      <c r="Z41" s="238"/>
      <c r="AA41" s="238"/>
      <c r="AB41" s="238"/>
      <c r="AC41" s="238"/>
      <c r="AD41" s="238"/>
    </row>
    <row r="42" spans="1:30" ht="13.5" customHeight="1">
      <c r="A42" s="238"/>
      <c r="B42" s="238"/>
      <c r="C42" s="238"/>
      <c r="D42" s="238"/>
      <c r="E42" s="238"/>
      <c r="F42" s="238"/>
      <c r="G42" s="238"/>
      <c r="H42" s="238"/>
      <c r="I42" s="238"/>
      <c r="J42" s="237"/>
      <c r="K42" s="238"/>
      <c r="L42" s="238"/>
      <c r="M42" s="238"/>
      <c r="N42" s="237"/>
      <c r="O42" s="237"/>
      <c r="P42" s="237"/>
      <c r="Q42" s="238"/>
      <c r="R42" s="238"/>
      <c r="S42" s="238"/>
      <c r="T42" s="238"/>
      <c r="U42" s="238"/>
      <c r="V42" s="238"/>
      <c r="W42" s="238"/>
      <c r="X42" s="238"/>
      <c r="Y42" s="238"/>
      <c r="Z42" s="238"/>
      <c r="AA42" s="238"/>
      <c r="AB42" s="238"/>
      <c r="AC42" s="238"/>
      <c r="AD42" s="238"/>
    </row>
    <row r="43" spans="1:30" ht="13.5" customHeight="1">
      <c r="A43" s="238"/>
      <c r="B43" s="238"/>
      <c r="C43" s="238"/>
      <c r="D43" s="238"/>
      <c r="E43" s="238"/>
      <c r="F43" s="238"/>
      <c r="G43" s="238"/>
      <c r="H43" s="238"/>
      <c r="I43" s="238"/>
      <c r="J43" s="237"/>
      <c r="K43" s="238"/>
      <c r="L43" s="238"/>
      <c r="M43" s="238"/>
      <c r="N43" s="237"/>
      <c r="O43" s="237"/>
      <c r="P43" s="237"/>
      <c r="Q43" s="238"/>
      <c r="R43" s="238"/>
      <c r="S43" s="238"/>
      <c r="T43" s="238"/>
      <c r="U43" s="238"/>
      <c r="V43" s="238"/>
      <c r="W43" s="238"/>
      <c r="X43" s="238"/>
      <c r="Y43" s="238"/>
      <c r="Z43" s="238"/>
      <c r="AA43" s="238"/>
      <c r="AB43" s="238"/>
      <c r="AC43" s="238"/>
      <c r="AD43" s="238"/>
    </row>
    <row r="44" spans="1:30" ht="13.5" customHeight="1">
      <c r="A44" s="238"/>
      <c r="B44" s="238"/>
      <c r="C44" s="238"/>
      <c r="D44" s="238"/>
      <c r="E44" s="238"/>
      <c r="F44" s="238"/>
      <c r="G44" s="238"/>
      <c r="H44" s="238"/>
      <c r="I44" s="238"/>
      <c r="J44" s="237"/>
      <c r="K44" s="238"/>
      <c r="L44" s="238"/>
      <c r="M44" s="238"/>
      <c r="N44" s="237"/>
      <c r="O44" s="237"/>
      <c r="P44" s="237"/>
      <c r="Q44" s="238"/>
      <c r="R44" s="238"/>
      <c r="S44" s="238"/>
      <c r="T44" s="238"/>
      <c r="U44" s="238"/>
      <c r="V44" s="238"/>
      <c r="W44" s="238"/>
      <c r="X44" s="238"/>
      <c r="Y44" s="238"/>
      <c r="Z44" s="238"/>
      <c r="AA44" s="238"/>
      <c r="AB44" s="238"/>
      <c r="AC44" s="238"/>
      <c r="AD44" s="238"/>
    </row>
    <row r="45" spans="1:30" ht="13.5" customHeight="1">
      <c r="A45" s="238"/>
      <c r="B45" s="238"/>
      <c r="C45" s="238"/>
      <c r="D45" s="238"/>
      <c r="E45" s="238"/>
      <c r="F45" s="238"/>
      <c r="G45" s="238"/>
      <c r="H45" s="238"/>
      <c r="I45" s="238"/>
      <c r="J45" s="237"/>
      <c r="K45" s="238"/>
      <c r="L45" s="238"/>
      <c r="M45" s="238"/>
      <c r="N45" s="237"/>
      <c r="O45" s="237"/>
      <c r="P45" s="237"/>
      <c r="Q45" s="238"/>
      <c r="R45" s="238"/>
      <c r="S45" s="238"/>
      <c r="T45" s="238"/>
      <c r="U45" s="238"/>
      <c r="V45" s="238"/>
      <c r="W45" s="238"/>
      <c r="X45" s="238"/>
      <c r="Y45" s="238"/>
      <c r="Z45" s="238"/>
      <c r="AA45" s="238"/>
      <c r="AB45" s="238"/>
      <c r="AC45" s="238"/>
      <c r="AD45" s="238"/>
    </row>
    <row r="46" spans="1:30" ht="13.5" customHeight="1">
      <c r="A46" s="238"/>
      <c r="B46" s="238"/>
      <c r="C46" s="238"/>
      <c r="D46" s="238"/>
      <c r="E46" s="238"/>
      <c r="F46" s="238"/>
      <c r="G46" s="238"/>
      <c r="H46" s="238"/>
      <c r="I46" s="238"/>
      <c r="J46" s="237"/>
      <c r="K46" s="238"/>
      <c r="L46" s="238"/>
      <c r="M46" s="238"/>
      <c r="N46" s="237"/>
      <c r="O46" s="237"/>
      <c r="P46" s="237"/>
      <c r="Q46" s="238"/>
      <c r="R46" s="238"/>
      <c r="S46" s="238"/>
      <c r="T46" s="238"/>
      <c r="U46" s="238"/>
      <c r="V46" s="238"/>
      <c r="W46" s="238"/>
      <c r="X46" s="238"/>
      <c r="Y46" s="238"/>
      <c r="Z46" s="238"/>
      <c r="AA46" s="238"/>
      <c r="AB46" s="238"/>
      <c r="AC46" s="238"/>
      <c r="AD46" s="238"/>
    </row>
    <row r="47" spans="1:30" ht="13.5" customHeight="1">
      <c r="A47" s="238"/>
      <c r="B47" s="238"/>
      <c r="C47" s="238"/>
      <c r="D47" s="238"/>
      <c r="E47" s="238"/>
      <c r="F47" s="238"/>
      <c r="G47" s="238"/>
      <c r="H47" s="238"/>
      <c r="I47" s="238"/>
      <c r="J47" s="237"/>
      <c r="K47" s="238"/>
      <c r="L47" s="238"/>
      <c r="M47" s="238"/>
      <c r="N47" s="237"/>
      <c r="O47" s="237"/>
      <c r="P47" s="237"/>
      <c r="Q47" s="238"/>
      <c r="R47" s="238"/>
      <c r="S47" s="238"/>
      <c r="T47" s="238"/>
      <c r="U47" s="238"/>
      <c r="V47" s="238"/>
      <c r="W47" s="238"/>
      <c r="X47" s="238"/>
      <c r="Y47" s="238"/>
      <c r="Z47" s="238"/>
      <c r="AA47" s="238"/>
      <c r="AB47" s="238"/>
      <c r="AC47" s="238"/>
      <c r="AD47" s="238"/>
    </row>
    <row r="48" spans="1:30" ht="13.5" customHeight="1">
      <c r="A48" s="238"/>
      <c r="B48" s="238"/>
      <c r="C48" s="238"/>
      <c r="D48" s="238"/>
      <c r="E48" s="238"/>
      <c r="F48" s="238"/>
      <c r="G48" s="238"/>
      <c r="H48" s="238"/>
      <c r="I48" s="238"/>
      <c r="J48" s="237"/>
      <c r="K48" s="238"/>
      <c r="L48" s="238"/>
      <c r="M48" s="238"/>
      <c r="N48" s="237"/>
      <c r="O48" s="237"/>
      <c r="P48" s="237"/>
      <c r="Q48" s="238"/>
      <c r="R48" s="238"/>
      <c r="S48" s="238"/>
      <c r="T48" s="238"/>
      <c r="U48" s="238"/>
      <c r="V48" s="238"/>
      <c r="W48" s="238"/>
      <c r="X48" s="238"/>
      <c r="Y48" s="238"/>
      <c r="Z48" s="238"/>
      <c r="AA48" s="238"/>
      <c r="AB48" s="238"/>
      <c r="AC48" s="238"/>
      <c r="AD48" s="238"/>
    </row>
    <row r="49" spans="1:30" ht="13.5" customHeight="1">
      <c r="A49" s="238"/>
      <c r="B49" s="238"/>
      <c r="C49" s="238"/>
      <c r="D49" s="238"/>
      <c r="E49" s="238"/>
      <c r="F49" s="238"/>
      <c r="G49" s="238"/>
      <c r="H49" s="238"/>
      <c r="I49" s="238"/>
      <c r="J49" s="237"/>
      <c r="K49" s="238"/>
      <c r="L49" s="238"/>
      <c r="M49" s="238"/>
      <c r="N49" s="237"/>
      <c r="O49" s="237"/>
      <c r="P49" s="237"/>
      <c r="Q49" s="238"/>
      <c r="R49" s="238"/>
      <c r="S49" s="238"/>
      <c r="T49" s="238"/>
      <c r="U49" s="238"/>
      <c r="V49" s="238"/>
      <c r="W49" s="238"/>
      <c r="X49" s="238"/>
      <c r="Y49" s="238"/>
      <c r="Z49" s="238"/>
      <c r="AA49" s="238"/>
      <c r="AB49" s="238"/>
      <c r="AC49" s="238"/>
      <c r="AD49" s="238"/>
    </row>
    <row r="50" spans="1:30" ht="13.5" customHeight="1">
      <c r="A50" s="238"/>
      <c r="B50" s="238"/>
      <c r="C50" s="238"/>
      <c r="D50" s="238"/>
      <c r="E50" s="238"/>
      <c r="F50" s="238"/>
      <c r="G50" s="238"/>
      <c r="H50" s="238"/>
      <c r="I50" s="238"/>
      <c r="J50" s="237"/>
      <c r="K50" s="238"/>
      <c r="L50" s="238"/>
      <c r="M50" s="238"/>
      <c r="N50" s="237"/>
      <c r="O50" s="237"/>
      <c r="P50" s="237"/>
      <c r="Q50" s="238"/>
      <c r="R50" s="238"/>
      <c r="S50" s="238"/>
      <c r="T50" s="238"/>
      <c r="U50" s="238"/>
      <c r="V50" s="238"/>
      <c r="W50" s="238"/>
      <c r="X50" s="238"/>
      <c r="Y50" s="238"/>
      <c r="Z50" s="238"/>
      <c r="AA50" s="238"/>
      <c r="AB50" s="238"/>
      <c r="AC50" s="238"/>
      <c r="AD50" s="238"/>
    </row>
    <row r="51" spans="1:30" ht="13.5" customHeight="1">
      <c r="A51" s="238"/>
      <c r="B51" s="238"/>
      <c r="C51" s="238"/>
      <c r="D51" s="238"/>
      <c r="E51" s="238"/>
      <c r="F51" s="238"/>
      <c r="G51" s="238"/>
      <c r="H51" s="238"/>
      <c r="I51" s="238"/>
      <c r="J51" s="237"/>
      <c r="K51" s="238"/>
      <c r="L51" s="238"/>
      <c r="M51" s="238"/>
      <c r="N51" s="237"/>
      <c r="O51" s="237"/>
      <c r="P51" s="237"/>
      <c r="Q51" s="238"/>
      <c r="R51" s="238"/>
      <c r="S51" s="238"/>
      <c r="T51" s="238"/>
      <c r="U51" s="238"/>
      <c r="V51" s="238"/>
      <c r="W51" s="238"/>
      <c r="X51" s="238"/>
      <c r="Y51" s="238"/>
      <c r="Z51" s="238"/>
      <c r="AA51" s="238"/>
      <c r="AB51" s="238"/>
      <c r="AC51" s="238"/>
      <c r="AD51" s="238"/>
    </row>
    <row r="52" spans="1:30" ht="13.5" customHeight="1">
      <c r="A52" s="238"/>
      <c r="B52" s="238"/>
      <c r="C52" s="238"/>
      <c r="D52" s="238"/>
      <c r="E52" s="238"/>
      <c r="F52" s="238"/>
      <c r="G52" s="238"/>
      <c r="H52" s="238"/>
      <c r="I52" s="238"/>
      <c r="J52" s="237"/>
      <c r="K52" s="238"/>
      <c r="L52" s="238"/>
      <c r="M52" s="238"/>
      <c r="N52" s="237"/>
      <c r="O52" s="237"/>
      <c r="P52" s="237"/>
      <c r="Q52" s="238"/>
      <c r="R52" s="238"/>
      <c r="S52" s="238"/>
      <c r="T52" s="238"/>
      <c r="U52" s="238"/>
      <c r="V52" s="238"/>
      <c r="W52" s="238"/>
      <c r="X52" s="238"/>
      <c r="Y52" s="238"/>
      <c r="Z52" s="238"/>
      <c r="AA52" s="238"/>
      <c r="AB52" s="238"/>
      <c r="AC52" s="238"/>
      <c r="AD52" s="238"/>
    </row>
    <row r="53" spans="1:30" ht="13.5" customHeight="1">
      <c r="A53" s="238"/>
      <c r="B53" s="238"/>
      <c r="C53" s="238"/>
      <c r="D53" s="238"/>
      <c r="E53" s="238"/>
      <c r="F53" s="238"/>
      <c r="G53" s="238"/>
      <c r="H53" s="238"/>
      <c r="I53" s="238"/>
      <c r="J53" s="237"/>
      <c r="K53" s="238"/>
      <c r="L53" s="238"/>
      <c r="M53" s="238"/>
      <c r="N53" s="237"/>
      <c r="O53" s="237"/>
      <c r="P53" s="237"/>
      <c r="Q53" s="238"/>
      <c r="R53" s="238"/>
      <c r="S53" s="238"/>
      <c r="T53" s="238"/>
      <c r="U53" s="238"/>
      <c r="V53" s="238"/>
      <c r="W53" s="238"/>
      <c r="X53" s="238"/>
      <c r="Y53" s="238"/>
      <c r="Z53" s="238"/>
      <c r="AA53" s="238"/>
      <c r="AB53" s="238"/>
      <c r="AC53" s="238"/>
      <c r="AD53" s="238"/>
    </row>
    <row r="54" spans="1:30" ht="13.5" customHeight="1">
      <c r="A54" s="238"/>
      <c r="B54" s="238"/>
      <c r="C54" s="238"/>
      <c r="D54" s="238"/>
      <c r="E54" s="238"/>
      <c r="F54" s="238"/>
      <c r="G54" s="238"/>
      <c r="H54" s="238"/>
      <c r="I54" s="238"/>
      <c r="J54" s="237"/>
      <c r="K54" s="238"/>
      <c r="L54" s="238"/>
      <c r="M54" s="238"/>
      <c r="N54" s="237"/>
      <c r="O54" s="237"/>
      <c r="P54" s="237"/>
      <c r="Q54" s="238"/>
      <c r="R54" s="238"/>
      <c r="S54" s="238"/>
      <c r="T54" s="238"/>
      <c r="U54" s="238"/>
      <c r="V54" s="238"/>
      <c r="W54" s="238"/>
      <c r="X54" s="238"/>
      <c r="Y54" s="238"/>
      <c r="Z54" s="238"/>
      <c r="AA54" s="238"/>
      <c r="AB54" s="238"/>
      <c r="AC54" s="238"/>
      <c r="AD54" s="238"/>
    </row>
    <row r="55" spans="1:30" ht="13.5" customHeight="1">
      <c r="A55" s="238"/>
      <c r="B55" s="238"/>
      <c r="C55" s="238"/>
      <c r="D55" s="238"/>
      <c r="E55" s="238"/>
      <c r="F55" s="238"/>
      <c r="G55" s="238"/>
      <c r="H55" s="238"/>
      <c r="I55" s="238"/>
      <c r="J55" s="237"/>
      <c r="K55" s="238"/>
      <c r="L55" s="238"/>
      <c r="M55" s="238"/>
      <c r="N55" s="237"/>
      <c r="O55" s="237"/>
      <c r="P55" s="237"/>
      <c r="Q55" s="238"/>
      <c r="R55" s="238"/>
      <c r="S55" s="238"/>
      <c r="T55" s="238"/>
      <c r="U55" s="238"/>
      <c r="V55" s="238"/>
      <c r="W55" s="238"/>
      <c r="X55" s="238"/>
      <c r="Y55" s="238"/>
      <c r="Z55" s="238"/>
      <c r="AA55" s="238"/>
      <c r="AB55" s="238"/>
      <c r="AC55" s="238"/>
      <c r="AD55" s="238"/>
    </row>
    <row r="56" spans="1:30" ht="13.5" customHeight="1">
      <c r="A56" s="238"/>
      <c r="B56" s="238"/>
      <c r="C56" s="238"/>
      <c r="D56" s="238"/>
      <c r="E56" s="238"/>
      <c r="F56" s="238"/>
      <c r="G56" s="238"/>
      <c r="H56" s="238"/>
      <c r="I56" s="238"/>
      <c r="J56" s="237"/>
      <c r="K56" s="238"/>
      <c r="L56" s="238"/>
      <c r="M56" s="238"/>
      <c r="N56" s="237"/>
      <c r="O56" s="237"/>
      <c r="P56" s="237"/>
      <c r="Q56" s="238"/>
      <c r="R56" s="238"/>
      <c r="S56" s="238"/>
      <c r="T56" s="238"/>
      <c r="U56" s="238"/>
      <c r="V56" s="238"/>
      <c r="W56" s="238"/>
      <c r="X56" s="238"/>
      <c r="Y56" s="238"/>
      <c r="Z56" s="238"/>
      <c r="AA56" s="238"/>
      <c r="AB56" s="238"/>
      <c r="AC56" s="238"/>
      <c r="AD56" s="238"/>
    </row>
    <row r="57" spans="1:30" ht="13.5" customHeight="1">
      <c r="A57" s="238"/>
      <c r="B57" s="238"/>
      <c r="C57" s="238"/>
      <c r="D57" s="238"/>
      <c r="E57" s="238"/>
      <c r="F57" s="238"/>
      <c r="G57" s="238"/>
      <c r="H57" s="238"/>
      <c r="I57" s="238"/>
      <c r="J57" s="237"/>
      <c r="K57" s="238"/>
      <c r="L57" s="238"/>
      <c r="M57" s="238"/>
      <c r="N57" s="237"/>
      <c r="O57" s="237"/>
      <c r="P57" s="237"/>
      <c r="Q57" s="238"/>
      <c r="R57" s="238"/>
      <c r="S57" s="238"/>
      <c r="T57" s="238"/>
      <c r="U57" s="238"/>
      <c r="V57" s="238"/>
      <c r="W57" s="238"/>
      <c r="X57" s="238"/>
      <c r="Y57" s="238"/>
      <c r="Z57" s="238"/>
      <c r="AA57" s="238"/>
      <c r="AB57" s="238"/>
      <c r="AC57" s="238"/>
      <c r="AD57" s="238"/>
    </row>
    <row r="58" spans="1:30" ht="13.5" customHeight="1">
      <c r="A58" s="238"/>
      <c r="B58" s="238"/>
      <c r="C58" s="238"/>
      <c r="D58" s="238"/>
      <c r="E58" s="238"/>
      <c r="F58" s="238"/>
      <c r="G58" s="238"/>
      <c r="H58" s="238"/>
      <c r="I58" s="238"/>
      <c r="J58" s="237"/>
      <c r="K58" s="238"/>
      <c r="L58" s="238"/>
      <c r="M58" s="238"/>
      <c r="N58" s="237"/>
      <c r="O58" s="237"/>
      <c r="P58" s="237"/>
      <c r="Q58" s="238"/>
      <c r="R58" s="238"/>
      <c r="S58" s="238"/>
      <c r="T58" s="238"/>
      <c r="U58" s="238"/>
      <c r="V58" s="238"/>
      <c r="W58" s="238"/>
      <c r="X58" s="238"/>
      <c r="Y58" s="238"/>
      <c r="Z58" s="238"/>
      <c r="AA58" s="238"/>
      <c r="AB58" s="238"/>
      <c r="AC58" s="238"/>
      <c r="AD58" s="238"/>
    </row>
    <row r="59" spans="1:30" ht="13.5" customHeight="1">
      <c r="A59" s="238"/>
      <c r="B59" s="238"/>
      <c r="C59" s="238"/>
      <c r="D59" s="238"/>
      <c r="E59" s="238"/>
      <c r="F59" s="238"/>
      <c r="G59" s="238"/>
      <c r="H59" s="238"/>
      <c r="I59" s="238"/>
      <c r="J59" s="237"/>
      <c r="K59" s="238"/>
      <c r="L59" s="238"/>
      <c r="M59" s="238"/>
      <c r="N59" s="237"/>
      <c r="O59" s="237"/>
      <c r="P59" s="237"/>
      <c r="Q59" s="238"/>
      <c r="R59" s="238"/>
      <c r="S59" s="238"/>
      <c r="T59" s="238"/>
      <c r="U59" s="238"/>
      <c r="V59" s="238"/>
      <c r="W59" s="238"/>
      <c r="X59" s="238"/>
      <c r="Y59" s="238"/>
      <c r="Z59" s="238"/>
      <c r="AA59" s="238"/>
      <c r="AB59" s="238"/>
      <c r="AC59" s="238"/>
      <c r="AD59" s="238"/>
    </row>
    <row r="60" spans="1:30" ht="13.5" customHeight="1">
      <c r="A60" s="238"/>
      <c r="B60" s="238"/>
      <c r="C60" s="238"/>
      <c r="D60" s="238"/>
      <c r="E60" s="238"/>
      <c r="F60" s="238"/>
      <c r="G60" s="238"/>
      <c r="H60" s="238"/>
      <c r="I60" s="238"/>
      <c r="J60" s="237"/>
      <c r="K60" s="238"/>
      <c r="L60" s="238"/>
      <c r="M60" s="238"/>
      <c r="N60" s="237"/>
      <c r="O60" s="237"/>
      <c r="P60" s="237"/>
      <c r="Q60" s="238"/>
      <c r="R60" s="238"/>
      <c r="S60" s="238"/>
      <c r="T60" s="238"/>
      <c r="U60" s="238"/>
      <c r="V60" s="238"/>
      <c r="W60" s="238"/>
      <c r="X60" s="238"/>
      <c r="Y60" s="238"/>
      <c r="Z60" s="238"/>
      <c r="AA60" s="238"/>
      <c r="AB60" s="238"/>
      <c r="AC60" s="238"/>
      <c r="AD60" s="238"/>
    </row>
    <row r="61" spans="1:30" ht="13.5" customHeight="1">
      <c r="A61" s="238"/>
      <c r="B61" s="238"/>
      <c r="C61" s="238"/>
      <c r="D61" s="238"/>
      <c r="E61" s="238"/>
      <c r="F61" s="238"/>
      <c r="G61" s="238"/>
      <c r="H61" s="238"/>
      <c r="I61" s="238"/>
      <c r="J61" s="237"/>
      <c r="K61" s="238"/>
      <c r="L61" s="238"/>
      <c r="M61" s="238"/>
      <c r="N61" s="237"/>
      <c r="O61" s="237"/>
      <c r="P61" s="237"/>
      <c r="Q61" s="238"/>
      <c r="R61" s="238"/>
      <c r="S61" s="238"/>
      <c r="T61" s="238"/>
      <c r="U61" s="238"/>
      <c r="V61" s="238"/>
      <c r="W61" s="238"/>
      <c r="X61" s="238"/>
      <c r="Y61" s="238"/>
      <c r="Z61" s="238"/>
      <c r="AA61" s="238"/>
      <c r="AB61" s="238"/>
      <c r="AC61" s="238"/>
      <c r="AD61" s="238"/>
    </row>
    <row r="62" spans="1:30" ht="13.5" customHeight="1">
      <c r="A62" s="238"/>
      <c r="B62" s="238"/>
      <c r="C62" s="238"/>
      <c r="D62" s="238"/>
      <c r="E62" s="238"/>
      <c r="F62" s="238"/>
      <c r="G62" s="238"/>
      <c r="H62" s="238"/>
      <c r="I62" s="238"/>
      <c r="J62" s="237"/>
      <c r="K62" s="238"/>
      <c r="L62" s="238"/>
      <c r="M62" s="238"/>
      <c r="N62" s="237"/>
      <c r="O62" s="237"/>
      <c r="P62" s="237"/>
      <c r="Q62" s="238"/>
      <c r="R62" s="238"/>
      <c r="S62" s="238"/>
      <c r="T62" s="238"/>
      <c r="U62" s="238"/>
      <c r="V62" s="238"/>
      <c r="W62" s="238"/>
      <c r="X62" s="238"/>
      <c r="Y62" s="238"/>
      <c r="Z62" s="238"/>
      <c r="AA62" s="238"/>
      <c r="AB62" s="238"/>
      <c r="AC62" s="238"/>
      <c r="AD62" s="238"/>
    </row>
    <row r="63" spans="1:30" ht="13.5" customHeight="1">
      <c r="A63" s="238"/>
      <c r="B63" s="238"/>
      <c r="C63" s="238"/>
      <c r="D63" s="238"/>
      <c r="E63" s="238"/>
      <c r="F63" s="238"/>
      <c r="G63" s="238"/>
      <c r="H63" s="238"/>
      <c r="I63" s="238"/>
      <c r="J63" s="237"/>
      <c r="K63" s="238"/>
      <c r="L63" s="238"/>
      <c r="M63" s="238"/>
      <c r="N63" s="237"/>
      <c r="O63" s="237"/>
      <c r="P63" s="237"/>
      <c r="Q63" s="238"/>
      <c r="R63" s="238"/>
      <c r="S63" s="238"/>
      <c r="T63" s="238"/>
      <c r="U63" s="238"/>
      <c r="V63" s="238"/>
      <c r="W63" s="238"/>
      <c r="X63" s="238"/>
      <c r="Y63" s="238"/>
      <c r="Z63" s="238"/>
      <c r="AA63" s="238"/>
      <c r="AB63" s="238"/>
      <c r="AC63" s="238"/>
      <c r="AD63" s="238"/>
    </row>
    <row r="64" spans="1:30" ht="13.5" customHeight="1">
      <c r="A64" s="238"/>
      <c r="B64" s="238"/>
      <c r="C64" s="238"/>
      <c r="D64" s="238"/>
      <c r="E64" s="238"/>
      <c r="F64" s="238"/>
      <c r="G64" s="238"/>
      <c r="H64" s="238"/>
      <c r="I64" s="238"/>
      <c r="J64" s="237"/>
      <c r="K64" s="238"/>
      <c r="L64" s="238"/>
      <c r="M64" s="238"/>
      <c r="N64" s="237"/>
      <c r="O64" s="237"/>
      <c r="P64" s="237"/>
      <c r="Q64" s="238"/>
      <c r="R64" s="238"/>
      <c r="S64" s="238"/>
      <c r="T64" s="238"/>
      <c r="U64" s="238"/>
      <c r="V64" s="238"/>
      <c r="W64" s="238"/>
      <c r="X64" s="238"/>
      <c r="Y64" s="238"/>
      <c r="Z64" s="238"/>
      <c r="AA64" s="238"/>
      <c r="AB64" s="238"/>
      <c r="AC64" s="238"/>
      <c r="AD64" s="238"/>
    </row>
    <row r="65" spans="1:30" ht="13.5" customHeight="1">
      <c r="A65" s="238"/>
      <c r="B65" s="238"/>
      <c r="C65" s="238"/>
      <c r="D65" s="238"/>
      <c r="E65" s="238"/>
      <c r="F65" s="238"/>
      <c r="G65" s="238"/>
      <c r="H65" s="238"/>
      <c r="I65" s="238"/>
      <c r="J65" s="237"/>
      <c r="K65" s="238"/>
      <c r="L65" s="238"/>
      <c r="M65" s="238"/>
      <c r="N65" s="237"/>
      <c r="O65" s="237"/>
      <c r="P65" s="237"/>
      <c r="Q65" s="238"/>
      <c r="R65" s="238"/>
      <c r="S65" s="238"/>
      <c r="T65" s="238"/>
      <c r="U65" s="238"/>
      <c r="V65" s="238"/>
      <c r="W65" s="238"/>
      <c r="X65" s="238"/>
      <c r="Y65" s="238"/>
      <c r="Z65" s="238"/>
      <c r="AA65" s="238"/>
      <c r="AB65" s="238"/>
      <c r="AC65" s="238"/>
      <c r="AD65" s="238"/>
    </row>
    <row r="66" spans="1:30" ht="13.5" customHeight="1">
      <c r="A66" s="238"/>
      <c r="B66" s="238"/>
      <c r="C66" s="238"/>
      <c r="D66" s="238"/>
      <c r="E66" s="238"/>
      <c r="F66" s="238"/>
      <c r="G66" s="238"/>
      <c r="H66" s="238"/>
      <c r="I66" s="238"/>
      <c r="J66" s="237"/>
      <c r="K66" s="238"/>
      <c r="L66" s="238"/>
      <c r="M66" s="238"/>
      <c r="N66" s="237"/>
      <c r="O66" s="237"/>
      <c r="P66" s="237"/>
      <c r="Q66" s="238"/>
      <c r="R66" s="238"/>
      <c r="S66" s="238"/>
      <c r="T66" s="238"/>
      <c r="U66" s="238"/>
      <c r="V66" s="238"/>
      <c r="W66" s="238"/>
      <c r="X66" s="238"/>
      <c r="Y66" s="238"/>
      <c r="Z66" s="238"/>
      <c r="AA66" s="238"/>
      <c r="AB66" s="238"/>
      <c r="AC66" s="238"/>
      <c r="AD66" s="238"/>
    </row>
    <row r="67" spans="1:30" ht="13.5" customHeight="1">
      <c r="A67" s="238"/>
      <c r="B67" s="238"/>
      <c r="C67" s="238"/>
      <c r="D67" s="238"/>
      <c r="E67" s="238"/>
      <c r="F67" s="238"/>
      <c r="G67" s="238"/>
      <c r="H67" s="238"/>
      <c r="I67" s="238"/>
      <c r="J67" s="237"/>
      <c r="K67" s="238"/>
      <c r="L67" s="238"/>
      <c r="M67" s="238"/>
      <c r="N67" s="237"/>
      <c r="O67" s="237"/>
      <c r="P67" s="237"/>
      <c r="Q67" s="238"/>
      <c r="R67" s="238"/>
      <c r="S67" s="238"/>
      <c r="T67" s="238"/>
      <c r="U67" s="238"/>
      <c r="V67" s="238"/>
      <c r="W67" s="238"/>
      <c r="X67" s="238"/>
      <c r="Y67" s="238"/>
      <c r="Z67" s="238"/>
      <c r="AA67" s="238"/>
      <c r="AB67" s="238"/>
      <c r="AC67" s="238"/>
      <c r="AD67" s="238"/>
    </row>
    <row r="68" spans="1:30" ht="13.5" customHeight="1">
      <c r="A68" s="238"/>
      <c r="B68" s="238"/>
      <c r="C68" s="238"/>
      <c r="D68" s="238"/>
      <c r="E68" s="238"/>
      <c r="F68" s="238"/>
      <c r="G68" s="238"/>
      <c r="H68" s="238"/>
      <c r="I68" s="238"/>
      <c r="J68" s="237"/>
      <c r="K68" s="238"/>
      <c r="L68" s="238"/>
      <c r="M68" s="238"/>
      <c r="N68" s="237"/>
      <c r="O68" s="237"/>
      <c r="P68" s="237"/>
      <c r="Q68" s="238"/>
      <c r="R68" s="238"/>
      <c r="S68" s="238"/>
      <c r="T68" s="238"/>
      <c r="U68" s="238"/>
      <c r="V68" s="238"/>
      <c r="W68" s="238"/>
      <c r="X68" s="238"/>
      <c r="Y68" s="238"/>
      <c r="Z68" s="238"/>
      <c r="AA68" s="238"/>
      <c r="AB68" s="238"/>
      <c r="AC68" s="238"/>
      <c r="AD68" s="238"/>
    </row>
    <row r="69" spans="1:30" ht="13.5" customHeight="1">
      <c r="A69" s="238"/>
      <c r="B69" s="238"/>
      <c r="C69" s="238"/>
      <c r="D69" s="238"/>
      <c r="E69" s="238"/>
      <c r="F69" s="238"/>
      <c r="G69" s="238"/>
      <c r="H69" s="238"/>
      <c r="I69" s="238"/>
      <c r="J69" s="237"/>
      <c r="K69" s="238"/>
      <c r="L69" s="238"/>
      <c r="M69" s="238"/>
      <c r="N69" s="237"/>
      <c r="O69" s="237"/>
      <c r="P69" s="237"/>
      <c r="Q69" s="238"/>
      <c r="R69" s="238"/>
      <c r="S69" s="238"/>
      <c r="T69" s="238"/>
      <c r="U69" s="238"/>
      <c r="V69" s="238"/>
      <c r="W69" s="238"/>
      <c r="X69" s="238"/>
      <c r="Y69" s="238"/>
      <c r="Z69" s="238"/>
      <c r="AA69" s="238"/>
      <c r="AB69" s="238"/>
      <c r="AC69" s="238"/>
      <c r="AD69" s="238"/>
    </row>
    <row r="70" spans="1:30" ht="13.5" customHeight="1">
      <c r="A70" s="238"/>
      <c r="B70" s="238"/>
      <c r="C70" s="238"/>
      <c r="D70" s="238"/>
      <c r="E70" s="238"/>
      <c r="F70" s="238"/>
      <c r="G70" s="238"/>
      <c r="H70" s="238"/>
      <c r="I70" s="238"/>
      <c r="J70" s="237"/>
      <c r="K70" s="238"/>
      <c r="L70" s="238"/>
      <c r="M70" s="238"/>
      <c r="N70" s="237"/>
      <c r="O70" s="237"/>
      <c r="P70" s="237"/>
      <c r="Q70" s="238"/>
      <c r="R70" s="238"/>
      <c r="S70" s="238"/>
      <c r="T70" s="238"/>
      <c r="U70" s="238"/>
      <c r="V70" s="238"/>
      <c r="W70" s="238"/>
      <c r="X70" s="238"/>
      <c r="Y70" s="238"/>
      <c r="Z70" s="238"/>
      <c r="AA70" s="238"/>
      <c r="AB70" s="238"/>
      <c r="AC70" s="238"/>
      <c r="AD70" s="238"/>
    </row>
    <row r="71" spans="1:30" ht="13.5" customHeight="1">
      <c r="A71" s="238"/>
      <c r="B71" s="238"/>
      <c r="C71" s="238"/>
      <c r="D71" s="238"/>
      <c r="E71" s="238"/>
      <c r="F71" s="238"/>
      <c r="G71" s="238"/>
      <c r="H71" s="238"/>
      <c r="I71" s="238"/>
      <c r="J71" s="237"/>
      <c r="K71" s="238"/>
      <c r="L71" s="238"/>
      <c r="M71" s="238"/>
      <c r="N71" s="237"/>
      <c r="O71" s="237"/>
      <c r="P71" s="237"/>
      <c r="Q71" s="238"/>
      <c r="R71" s="238"/>
      <c r="S71" s="238"/>
      <c r="T71" s="238"/>
      <c r="U71" s="238"/>
      <c r="V71" s="238"/>
      <c r="W71" s="238"/>
      <c r="X71" s="238"/>
      <c r="Y71" s="238"/>
      <c r="Z71" s="238"/>
      <c r="AA71" s="238"/>
      <c r="AB71" s="238"/>
      <c r="AC71" s="238"/>
      <c r="AD71" s="238"/>
    </row>
    <row r="72" spans="1:30" ht="13.5" customHeight="1">
      <c r="A72" s="238"/>
      <c r="B72" s="238"/>
      <c r="C72" s="238"/>
      <c r="D72" s="238"/>
      <c r="E72" s="238"/>
      <c r="F72" s="238"/>
      <c r="G72" s="238"/>
      <c r="H72" s="238"/>
      <c r="I72" s="238"/>
      <c r="J72" s="237"/>
      <c r="K72" s="238"/>
      <c r="L72" s="238"/>
      <c r="M72" s="238"/>
      <c r="N72" s="237"/>
      <c r="O72" s="237"/>
      <c r="P72" s="237"/>
      <c r="Q72" s="238"/>
      <c r="R72" s="238"/>
      <c r="S72" s="238"/>
      <c r="T72" s="238"/>
      <c r="U72" s="238"/>
      <c r="V72" s="238"/>
      <c r="W72" s="238"/>
      <c r="X72" s="238"/>
      <c r="Y72" s="238"/>
      <c r="Z72" s="238"/>
      <c r="AA72" s="238"/>
      <c r="AB72" s="238"/>
      <c r="AC72" s="238"/>
      <c r="AD72" s="238"/>
    </row>
    <row r="73" spans="1:30" ht="13.5" customHeight="1">
      <c r="A73" s="238"/>
      <c r="B73" s="238"/>
      <c r="C73" s="238"/>
      <c r="D73" s="238"/>
      <c r="E73" s="238"/>
      <c r="F73" s="238"/>
      <c r="G73" s="238"/>
      <c r="H73" s="238"/>
      <c r="I73" s="238"/>
      <c r="J73" s="237"/>
      <c r="K73" s="238"/>
      <c r="L73" s="238"/>
      <c r="M73" s="238"/>
      <c r="N73" s="237"/>
      <c r="O73" s="237"/>
      <c r="P73" s="237"/>
      <c r="Q73" s="238"/>
      <c r="R73" s="238"/>
      <c r="S73" s="238"/>
      <c r="T73" s="238"/>
      <c r="U73" s="238"/>
      <c r="V73" s="238"/>
      <c r="W73" s="238"/>
      <c r="X73" s="238"/>
      <c r="Y73" s="238"/>
      <c r="Z73" s="238"/>
      <c r="AA73" s="238"/>
      <c r="AB73" s="238"/>
      <c r="AC73" s="238"/>
      <c r="AD73" s="238"/>
    </row>
    <row r="74" spans="1:30" ht="13.5" customHeight="1">
      <c r="A74" s="238"/>
      <c r="B74" s="238"/>
      <c r="C74" s="238"/>
      <c r="D74" s="238"/>
      <c r="E74" s="238"/>
      <c r="F74" s="238"/>
      <c r="G74" s="238"/>
      <c r="H74" s="238"/>
      <c r="I74" s="238"/>
      <c r="J74" s="237"/>
      <c r="K74" s="238"/>
      <c r="L74" s="238"/>
      <c r="M74" s="238"/>
      <c r="N74" s="237"/>
      <c r="O74" s="237"/>
      <c r="P74" s="237"/>
      <c r="Q74" s="238"/>
      <c r="R74" s="238"/>
      <c r="S74" s="238"/>
      <c r="T74" s="238"/>
      <c r="U74" s="238"/>
      <c r="V74" s="238"/>
      <c r="W74" s="238"/>
      <c r="X74" s="238"/>
      <c r="Y74" s="238"/>
      <c r="Z74" s="238"/>
      <c r="AA74" s="238"/>
      <c r="AB74" s="238"/>
      <c r="AC74" s="238"/>
      <c r="AD74" s="238"/>
    </row>
    <row r="75" spans="1:30" ht="13.5" customHeight="1">
      <c r="A75" s="238"/>
      <c r="B75" s="238"/>
      <c r="C75" s="238"/>
      <c r="D75" s="238"/>
      <c r="E75" s="238"/>
      <c r="F75" s="238"/>
      <c r="G75" s="238"/>
      <c r="H75" s="238"/>
      <c r="I75" s="238"/>
      <c r="J75" s="237"/>
      <c r="K75" s="238"/>
      <c r="L75" s="238"/>
      <c r="M75" s="238"/>
      <c r="N75" s="237"/>
      <c r="O75" s="237"/>
      <c r="P75" s="237"/>
      <c r="Q75" s="238"/>
      <c r="R75" s="238"/>
      <c r="S75" s="238"/>
      <c r="T75" s="238"/>
      <c r="U75" s="238"/>
      <c r="V75" s="238"/>
      <c r="W75" s="238"/>
      <c r="X75" s="238"/>
      <c r="Y75" s="238"/>
      <c r="Z75" s="238"/>
      <c r="AA75" s="238"/>
      <c r="AB75" s="238"/>
      <c r="AC75" s="238"/>
      <c r="AD75" s="238"/>
    </row>
    <row r="76" spans="1:30" ht="13.5" customHeight="1">
      <c r="A76" s="238"/>
      <c r="B76" s="238"/>
      <c r="C76" s="238"/>
      <c r="D76" s="238"/>
      <c r="E76" s="238"/>
      <c r="F76" s="238"/>
      <c r="G76" s="238"/>
      <c r="H76" s="238"/>
      <c r="I76" s="238"/>
      <c r="J76" s="237"/>
      <c r="K76" s="238"/>
      <c r="L76" s="238"/>
      <c r="M76" s="238"/>
      <c r="N76" s="237"/>
      <c r="O76" s="237"/>
      <c r="P76" s="237"/>
      <c r="Q76" s="238"/>
      <c r="R76" s="238"/>
      <c r="S76" s="238"/>
      <c r="T76" s="238"/>
      <c r="U76" s="238"/>
      <c r="V76" s="238"/>
      <c r="W76" s="238"/>
      <c r="X76" s="238"/>
      <c r="Y76" s="238"/>
      <c r="Z76" s="238"/>
      <c r="AA76" s="238"/>
      <c r="AB76" s="238"/>
      <c r="AC76" s="238"/>
      <c r="AD76" s="238"/>
    </row>
    <row r="77" spans="1:30" ht="13.5" customHeight="1">
      <c r="A77" s="238"/>
      <c r="B77" s="238"/>
      <c r="C77" s="238"/>
      <c r="D77" s="238"/>
      <c r="E77" s="238"/>
      <c r="F77" s="238"/>
      <c r="G77" s="238"/>
      <c r="H77" s="238"/>
      <c r="I77" s="238"/>
      <c r="J77" s="237"/>
      <c r="K77" s="238"/>
      <c r="L77" s="238"/>
      <c r="M77" s="238"/>
      <c r="N77" s="237"/>
      <c r="O77" s="237"/>
      <c r="P77" s="237"/>
      <c r="Q77" s="238"/>
      <c r="R77" s="238"/>
      <c r="S77" s="238"/>
      <c r="T77" s="238"/>
      <c r="U77" s="238"/>
      <c r="V77" s="238"/>
      <c r="W77" s="238"/>
      <c r="X77" s="238"/>
      <c r="Y77" s="238"/>
      <c r="Z77" s="238"/>
      <c r="AA77" s="238"/>
      <c r="AB77" s="238"/>
      <c r="AC77" s="238"/>
      <c r="AD77" s="238"/>
    </row>
    <row r="78" spans="1:30" ht="13.5" customHeight="1">
      <c r="A78" s="238"/>
      <c r="B78" s="238"/>
      <c r="C78" s="238"/>
      <c r="D78" s="238"/>
      <c r="E78" s="238"/>
      <c r="F78" s="238"/>
      <c r="G78" s="238"/>
      <c r="H78" s="238"/>
      <c r="I78" s="238"/>
      <c r="J78" s="237"/>
      <c r="K78" s="238"/>
      <c r="L78" s="238"/>
      <c r="M78" s="238"/>
      <c r="N78" s="237"/>
      <c r="O78" s="237"/>
      <c r="P78" s="237"/>
      <c r="Q78" s="238"/>
      <c r="R78" s="238"/>
      <c r="S78" s="238"/>
      <c r="T78" s="238"/>
      <c r="U78" s="238"/>
      <c r="V78" s="238"/>
      <c r="W78" s="238"/>
      <c r="X78" s="238"/>
      <c r="Y78" s="238"/>
      <c r="Z78" s="238"/>
      <c r="AA78" s="238"/>
      <c r="AB78" s="238"/>
      <c r="AC78" s="238"/>
      <c r="AD78" s="238"/>
    </row>
    <row r="79" spans="1:30" ht="13.5" customHeight="1">
      <c r="A79" s="238"/>
      <c r="B79" s="238"/>
      <c r="C79" s="238"/>
      <c r="D79" s="238"/>
      <c r="E79" s="238"/>
      <c r="F79" s="238"/>
      <c r="G79" s="238"/>
      <c r="H79" s="238"/>
      <c r="I79" s="238"/>
      <c r="J79" s="237"/>
      <c r="K79" s="238"/>
      <c r="L79" s="238"/>
      <c r="M79" s="238"/>
      <c r="N79" s="237"/>
      <c r="O79" s="237"/>
      <c r="P79" s="237"/>
      <c r="Q79" s="238"/>
      <c r="R79" s="238"/>
      <c r="S79" s="238"/>
      <c r="T79" s="238"/>
      <c r="U79" s="238"/>
      <c r="V79" s="238"/>
      <c r="W79" s="238"/>
      <c r="X79" s="238"/>
      <c r="Y79" s="238"/>
      <c r="Z79" s="238"/>
      <c r="AA79" s="238"/>
      <c r="AB79" s="238"/>
      <c r="AC79" s="238"/>
      <c r="AD79" s="238"/>
    </row>
    <row r="80" spans="1:30" ht="13.5" customHeight="1">
      <c r="A80" s="238"/>
      <c r="B80" s="238"/>
      <c r="C80" s="238"/>
      <c r="D80" s="238"/>
      <c r="E80" s="238"/>
      <c r="F80" s="238"/>
      <c r="G80" s="238"/>
      <c r="H80" s="238"/>
      <c r="I80" s="238"/>
      <c r="J80" s="237"/>
      <c r="K80" s="238"/>
      <c r="L80" s="238"/>
      <c r="M80" s="238"/>
      <c r="N80" s="237"/>
      <c r="O80" s="237"/>
      <c r="P80" s="237"/>
      <c r="Q80" s="238"/>
      <c r="R80" s="238"/>
      <c r="S80" s="238"/>
      <c r="T80" s="238"/>
      <c r="U80" s="238"/>
      <c r="V80" s="238"/>
      <c r="W80" s="238"/>
      <c r="X80" s="238"/>
      <c r="Y80" s="238"/>
      <c r="Z80" s="238"/>
      <c r="AA80" s="238"/>
      <c r="AB80" s="238"/>
      <c r="AC80" s="238"/>
      <c r="AD80" s="238"/>
    </row>
    <row r="81" spans="1:30" ht="13.5" customHeight="1">
      <c r="A81" s="238"/>
      <c r="B81" s="238"/>
      <c r="C81" s="238"/>
      <c r="D81" s="238"/>
      <c r="E81" s="238"/>
      <c r="F81" s="238"/>
      <c r="G81" s="238"/>
      <c r="H81" s="238"/>
      <c r="I81" s="238"/>
      <c r="J81" s="237"/>
      <c r="K81" s="238"/>
      <c r="L81" s="238"/>
      <c r="M81" s="238"/>
      <c r="N81" s="237"/>
      <c r="O81" s="237"/>
      <c r="P81" s="237"/>
      <c r="Q81" s="238"/>
      <c r="R81" s="238"/>
      <c r="S81" s="238"/>
      <c r="T81" s="238"/>
      <c r="U81" s="238"/>
      <c r="V81" s="238"/>
      <c r="W81" s="238"/>
      <c r="X81" s="238"/>
      <c r="Y81" s="238"/>
      <c r="Z81" s="238"/>
      <c r="AA81" s="238"/>
      <c r="AB81" s="238"/>
      <c r="AC81" s="238"/>
      <c r="AD81" s="238"/>
    </row>
    <row r="82" spans="1:30" ht="13.5" customHeight="1">
      <c r="A82" s="238"/>
      <c r="B82" s="238"/>
      <c r="C82" s="238"/>
      <c r="D82" s="238"/>
      <c r="E82" s="238"/>
      <c r="F82" s="238"/>
      <c r="G82" s="238"/>
      <c r="H82" s="238"/>
      <c r="I82" s="238"/>
      <c r="J82" s="237"/>
      <c r="K82" s="238"/>
      <c r="L82" s="238"/>
      <c r="M82" s="238"/>
      <c r="N82" s="237"/>
      <c r="O82" s="237"/>
      <c r="P82" s="237"/>
      <c r="Q82" s="238"/>
      <c r="R82" s="238"/>
      <c r="S82" s="238"/>
      <c r="T82" s="238"/>
      <c r="U82" s="238"/>
      <c r="V82" s="238"/>
      <c r="W82" s="238"/>
      <c r="X82" s="238"/>
      <c r="Y82" s="238"/>
      <c r="Z82" s="238"/>
      <c r="AA82" s="238"/>
      <c r="AB82" s="238"/>
      <c r="AC82" s="238"/>
      <c r="AD82" s="238"/>
    </row>
    <row r="83" spans="1:30" ht="13.5" customHeight="1">
      <c r="A83" s="238"/>
      <c r="B83" s="238"/>
      <c r="C83" s="238"/>
      <c r="D83" s="238"/>
      <c r="E83" s="238"/>
      <c r="F83" s="238"/>
      <c r="G83" s="238"/>
      <c r="H83" s="238"/>
      <c r="I83" s="238"/>
      <c r="J83" s="237"/>
      <c r="K83" s="238"/>
      <c r="L83" s="238"/>
      <c r="M83" s="238"/>
      <c r="N83" s="237"/>
      <c r="O83" s="237"/>
      <c r="P83" s="237"/>
      <c r="Q83" s="238"/>
      <c r="R83" s="238"/>
      <c r="S83" s="238"/>
      <c r="T83" s="238"/>
      <c r="U83" s="238"/>
      <c r="V83" s="238"/>
      <c r="W83" s="238"/>
      <c r="X83" s="238"/>
      <c r="Y83" s="238"/>
      <c r="Z83" s="238"/>
      <c r="AA83" s="238"/>
      <c r="AB83" s="238"/>
      <c r="AC83" s="238"/>
      <c r="AD83" s="238"/>
    </row>
    <row r="84" spans="1:30" ht="13.5" customHeight="1">
      <c r="A84" s="238"/>
      <c r="B84" s="238"/>
      <c r="C84" s="238"/>
      <c r="D84" s="238"/>
      <c r="E84" s="238"/>
      <c r="F84" s="238"/>
      <c r="G84" s="238"/>
      <c r="H84" s="238"/>
      <c r="I84" s="238"/>
      <c r="J84" s="237"/>
      <c r="K84" s="238"/>
      <c r="L84" s="238"/>
      <c r="M84" s="238"/>
      <c r="N84" s="237"/>
      <c r="O84" s="237"/>
      <c r="P84" s="237"/>
      <c r="Q84" s="238"/>
      <c r="R84" s="238"/>
      <c r="S84" s="238"/>
      <c r="T84" s="238"/>
      <c r="U84" s="238"/>
      <c r="V84" s="238"/>
      <c r="W84" s="238"/>
      <c r="X84" s="238"/>
      <c r="Y84" s="238"/>
      <c r="Z84" s="238"/>
      <c r="AA84" s="238"/>
      <c r="AB84" s="238"/>
      <c r="AC84" s="238"/>
      <c r="AD84" s="238"/>
    </row>
    <row r="85" spans="1:30" ht="13.5" customHeight="1">
      <c r="A85" s="238"/>
      <c r="B85" s="238"/>
      <c r="C85" s="238"/>
      <c r="D85" s="238"/>
      <c r="E85" s="238"/>
      <c r="F85" s="238"/>
      <c r="G85" s="238"/>
      <c r="H85" s="238"/>
      <c r="I85" s="238"/>
      <c r="J85" s="237"/>
      <c r="K85" s="238"/>
      <c r="L85" s="238"/>
      <c r="M85" s="238"/>
      <c r="N85" s="237"/>
      <c r="O85" s="237"/>
      <c r="P85" s="237"/>
      <c r="Q85" s="238"/>
      <c r="R85" s="238"/>
      <c r="S85" s="238"/>
      <c r="T85" s="238"/>
      <c r="U85" s="238"/>
      <c r="V85" s="238"/>
      <c r="W85" s="238"/>
      <c r="X85" s="238"/>
      <c r="Y85" s="238"/>
      <c r="Z85" s="238"/>
      <c r="AA85" s="238"/>
      <c r="AB85" s="238"/>
      <c r="AC85" s="238"/>
      <c r="AD85" s="238"/>
    </row>
    <row r="86" spans="1:30" ht="13.5" customHeight="1">
      <c r="A86" s="238"/>
      <c r="B86" s="238"/>
      <c r="C86" s="238"/>
      <c r="D86" s="238"/>
      <c r="E86" s="238"/>
      <c r="F86" s="238"/>
      <c r="G86" s="238"/>
      <c r="H86" s="238"/>
      <c r="I86" s="238"/>
      <c r="J86" s="237"/>
      <c r="K86" s="238"/>
      <c r="L86" s="238"/>
      <c r="M86" s="238"/>
      <c r="N86" s="237"/>
      <c r="O86" s="237"/>
      <c r="P86" s="237"/>
      <c r="Q86" s="238"/>
      <c r="R86" s="238"/>
      <c r="S86" s="238"/>
      <c r="T86" s="238"/>
      <c r="U86" s="238"/>
      <c r="V86" s="238"/>
      <c r="W86" s="238"/>
      <c r="X86" s="238"/>
      <c r="Y86" s="238"/>
      <c r="Z86" s="238"/>
      <c r="AA86" s="238"/>
      <c r="AB86" s="238"/>
      <c r="AC86" s="238"/>
      <c r="AD86" s="238"/>
    </row>
    <row r="87" spans="1:30" ht="13.5" customHeight="1">
      <c r="A87" s="238"/>
      <c r="B87" s="238"/>
      <c r="C87" s="238"/>
      <c r="D87" s="238"/>
      <c r="E87" s="238"/>
      <c r="F87" s="238"/>
      <c r="G87" s="238"/>
      <c r="H87" s="238"/>
      <c r="I87" s="238"/>
      <c r="J87" s="237"/>
      <c r="K87" s="238"/>
      <c r="L87" s="238"/>
      <c r="M87" s="238"/>
      <c r="N87" s="237"/>
      <c r="O87" s="237"/>
      <c r="P87" s="237"/>
      <c r="Q87" s="238"/>
      <c r="R87" s="238"/>
      <c r="S87" s="238"/>
      <c r="T87" s="238"/>
      <c r="U87" s="238"/>
      <c r="V87" s="238"/>
      <c r="W87" s="238"/>
      <c r="X87" s="238"/>
      <c r="Y87" s="238"/>
      <c r="Z87" s="238"/>
      <c r="AA87" s="238"/>
      <c r="AB87" s="238"/>
      <c r="AC87" s="238"/>
      <c r="AD87" s="238"/>
    </row>
    <row r="88" spans="1:30" ht="13.5" customHeight="1">
      <c r="A88" s="238"/>
      <c r="B88" s="238"/>
      <c r="C88" s="238"/>
      <c r="D88" s="238"/>
      <c r="E88" s="238"/>
      <c r="F88" s="238"/>
      <c r="G88" s="238"/>
      <c r="H88" s="238"/>
      <c r="I88" s="238"/>
      <c r="J88" s="237"/>
      <c r="K88" s="238"/>
      <c r="L88" s="238"/>
      <c r="M88" s="238"/>
      <c r="N88" s="237"/>
      <c r="O88" s="237"/>
      <c r="P88" s="237"/>
      <c r="Q88" s="238"/>
      <c r="R88" s="238"/>
      <c r="S88" s="238"/>
      <c r="T88" s="238"/>
      <c r="U88" s="238"/>
      <c r="V88" s="238"/>
      <c r="W88" s="238"/>
      <c r="X88" s="238"/>
      <c r="Y88" s="238"/>
      <c r="Z88" s="238"/>
      <c r="AA88" s="238"/>
      <c r="AB88" s="238"/>
      <c r="AC88" s="238"/>
      <c r="AD88" s="238"/>
    </row>
    <row r="89" spans="1:30" ht="13.5" customHeight="1">
      <c r="A89" s="238"/>
      <c r="B89" s="238"/>
      <c r="C89" s="238"/>
      <c r="D89" s="238"/>
      <c r="E89" s="238"/>
      <c r="F89" s="238"/>
      <c r="G89" s="238"/>
      <c r="H89" s="238"/>
      <c r="I89" s="238"/>
      <c r="J89" s="237"/>
      <c r="K89" s="238"/>
      <c r="L89" s="238"/>
      <c r="M89" s="238"/>
      <c r="N89" s="237"/>
      <c r="O89" s="237"/>
      <c r="P89" s="237"/>
      <c r="Q89" s="238"/>
      <c r="R89" s="238"/>
      <c r="S89" s="238"/>
      <c r="T89" s="238"/>
      <c r="U89" s="238"/>
      <c r="V89" s="238"/>
      <c r="W89" s="238"/>
      <c r="X89" s="238"/>
      <c r="Y89" s="238"/>
      <c r="Z89" s="238"/>
      <c r="AA89" s="238"/>
      <c r="AB89" s="238"/>
      <c r="AC89" s="238"/>
      <c r="AD89" s="238"/>
    </row>
    <row r="90" spans="1:30" ht="13.5" customHeight="1">
      <c r="A90" s="238"/>
      <c r="B90" s="238"/>
      <c r="C90" s="238"/>
      <c r="D90" s="238"/>
      <c r="E90" s="238"/>
      <c r="F90" s="238"/>
      <c r="G90" s="238"/>
      <c r="H90" s="238"/>
      <c r="I90" s="238"/>
      <c r="J90" s="237"/>
      <c r="K90" s="238"/>
      <c r="L90" s="238"/>
      <c r="M90" s="238"/>
      <c r="N90" s="237"/>
      <c r="O90" s="237"/>
      <c r="P90" s="237"/>
      <c r="Q90" s="238"/>
      <c r="R90" s="238"/>
      <c r="S90" s="238"/>
      <c r="T90" s="238"/>
      <c r="U90" s="238"/>
      <c r="V90" s="238"/>
      <c r="W90" s="238"/>
      <c r="X90" s="238"/>
      <c r="Y90" s="238"/>
      <c r="Z90" s="238"/>
      <c r="AA90" s="238"/>
      <c r="AB90" s="238"/>
      <c r="AC90" s="238"/>
      <c r="AD90" s="238"/>
    </row>
    <row r="91" spans="1:30" ht="13.5" customHeight="1">
      <c r="A91" s="238"/>
      <c r="B91" s="238"/>
      <c r="C91" s="238"/>
      <c r="D91" s="238"/>
      <c r="E91" s="238"/>
      <c r="F91" s="238"/>
      <c r="G91" s="238"/>
      <c r="H91" s="238"/>
      <c r="I91" s="238"/>
      <c r="J91" s="237"/>
      <c r="K91" s="238"/>
      <c r="L91" s="238"/>
      <c r="M91" s="238"/>
      <c r="N91" s="237"/>
      <c r="O91" s="237"/>
      <c r="P91" s="237"/>
      <c r="Q91" s="238"/>
      <c r="R91" s="238"/>
      <c r="S91" s="238"/>
      <c r="T91" s="238"/>
      <c r="U91" s="238"/>
      <c r="V91" s="238"/>
      <c r="W91" s="238"/>
      <c r="X91" s="238"/>
      <c r="Y91" s="238"/>
      <c r="Z91" s="238"/>
      <c r="AA91" s="238"/>
      <c r="AB91" s="238"/>
      <c r="AC91" s="238"/>
      <c r="AD91" s="238"/>
    </row>
    <row r="92" spans="1:30" ht="13.5" customHeight="1">
      <c r="A92" s="238"/>
      <c r="B92" s="238"/>
      <c r="C92" s="238"/>
      <c r="D92" s="238"/>
      <c r="E92" s="238"/>
      <c r="F92" s="238"/>
      <c r="G92" s="238"/>
      <c r="H92" s="238"/>
      <c r="I92" s="238"/>
      <c r="J92" s="237"/>
      <c r="K92" s="238"/>
      <c r="L92" s="238"/>
      <c r="M92" s="238"/>
      <c r="N92" s="237"/>
      <c r="O92" s="237"/>
      <c r="P92" s="237"/>
      <c r="Q92" s="238"/>
      <c r="R92" s="238"/>
      <c r="S92" s="238"/>
      <c r="T92" s="238"/>
      <c r="U92" s="238"/>
      <c r="V92" s="238"/>
      <c r="W92" s="238"/>
      <c r="X92" s="238"/>
      <c r="Y92" s="238"/>
      <c r="Z92" s="238"/>
      <c r="AA92" s="238"/>
      <c r="AB92" s="238"/>
      <c r="AC92" s="238"/>
      <c r="AD92" s="238"/>
    </row>
    <row r="93" spans="1:30" ht="13.5" customHeight="1">
      <c r="A93" s="238"/>
      <c r="B93" s="238"/>
      <c r="C93" s="238"/>
      <c r="D93" s="238"/>
      <c r="E93" s="238"/>
      <c r="F93" s="238"/>
      <c r="G93" s="238"/>
      <c r="H93" s="238"/>
      <c r="I93" s="238"/>
      <c r="J93" s="237"/>
      <c r="K93" s="238"/>
      <c r="L93" s="238"/>
      <c r="M93" s="238"/>
      <c r="N93" s="237"/>
      <c r="O93" s="237"/>
      <c r="P93" s="237"/>
      <c r="Q93" s="238"/>
      <c r="R93" s="238"/>
      <c r="S93" s="238"/>
      <c r="T93" s="238"/>
      <c r="U93" s="238"/>
      <c r="V93" s="238"/>
      <c r="W93" s="238"/>
      <c r="X93" s="238"/>
      <c r="Y93" s="238"/>
      <c r="Z93" s="238"/>
      <c r="AA93" s="238"/>
      <c r="AB93" s="238"/>
      <c r="AC93" s="238"/>
      <c r="AD93" s="238"/>
    </row>
    <row r="94" spans="1:30" ht="13.5" customHeight="1">
      <c r="A94" s="238"/>
      <c r="B94" s="238"/>
      <c r="C94" s="238"/>
      <c r="D94" s="238"/>
      <c r="E94" s="238"/>
      <c r="F94" s="238"/>
      <c r="G94" s="238"/>
      <c r="H94" s="238"/>
      <c r="I94" s="238"/>
      <c r="J94" s="237"/>
      <c r="K94" s="238"/>
      <c r="L94" s="238"/>
      <c r="M94" s="238"/>
      <c r="N94" s="237"/>
      <c r="O94" s="237"/>
      <c r="P94" s="237"/>
      <c r="Q94" s="238"/>
      <c r="R94" s="238"/>
      <c r="S94" s="238"/>
      <c r="T94" s="238"/>
      <c r="U94" s="238"/>
      <c r="V94" s="238"/>
      <c r="W94" s="238"/>
      <c r="X94" s="238"/>
      <c r="Y94" s="238"/>
      <c r="Z94" s="238"/>
      <c r="AA94" s="238"/>
      <c r="AB94" s="238"/>
      <c r="AC94" s="238"/>
      <c r="AD94" s="238"/>
    </row>
    <row r="95" spans="1:30" ht="13.5" customHeight="1">
      <c r="A95" s="238"/>
      <c r="B95" s="238"/>
      <c r="C95" s="238"/>
      <c r="D95" s="238"/>
      <c r="E95" s="238"/>
      <c r="F95" s="238"/>
      <c r="G95" s="238"/>
      <c r="H95" s="238"/>
      <c r="I95" s="238"/>
      <c r="J95" s="237"/>
      <c r="K95" s="238"/>
      <c r="L95" s="238"/>
      <c r="M95" s="238"/>
      <c r="N95" s="237"/>
      <c r="O95" s="237"/>
      <c r="P95" s="237"/>
      <c r="Q95" s="238"/>
      <c r="R95" s="238"/>
      <c r="S95" s="238"/>
      <c r="T95" s="238"/>
      <c r="U95" s="238"/>
      <c r="V95" s="238"/>
      <c r="W95" s="238"/>
      <c r="X95" s="238"/>
      <c r="Y95" s="238"/>
      <c r="Z95" s="238"/>
      <c r="AA95" s="238"/>
      <c r="AB95" s="238"/>
      <c r="AC95" s="238"/>
      <c r="AD95" s="238"/>
    </row>
    <row r="96" spans="1:30" ht="13.5" customHeight="1">
      <c r="A96" s="238"/>
      <c r="B96" s="238"/>
      <c r="C96" s="238"/>
      <c r="D96" s="238"/>
      <c r="E96" s="238"/>
      <c r="F96" s="238"/>
      <c r="G96" s="238"/>
      <c r="H96" s="238"/>
      <c r="I96" s="238"/>
      <c r="J96" s="237"/>
      <c r="K96" s="238"/>
      <c r="L96" s="238"/>
      <c r="M96" s="238"/>
      <c r="N96" s="237"/>
      <c r="O96" s="237"/>
      <c r="P96" s="237"/>
      <c r="Q96" s="238"/>
      <c r="R96" s="238"/>
      <c r="S96" s="238"/>
      <c r="T96" s="238"/>
      <c r="U96" s="238"/>
      <c r="V96" s="238"/>
      <c r="W96" s="238"/>
      <c r="X96" s="238"/>
      <c r="Y96" s="238"/>
      <c r="Z96" s="238"/>
      <c r="AA96" s="238"/>
      <c r="AB96" s="238"/>
      <c r="AC96" s="238"/>
      <c r="AD96" s="238"/>
    </row>
    <row r="97" spans="1:30" ht="13.5" customHeight="1">
      <c r="A97" s="238"/>
      <c r="B97" s="238"/>
      <c r="C97" s="238"/>
      <c r="D97" s="238"/>
      <c r="E97" s="238"/>
      <c r="F97" s="238"/>
      <c r="G97" s="238"/>
      <c r="H97" s="238"/>
      <c r="I97" s="238"/>
      <c r="J97" s="237"/>
      <c r="K97" s="238"/>
      <c r="L97" s="238"/>
      <c r="M97" s="238"/>
      <c r="N97" s="237"/>
      <c r="O97" s="237"/>
      <c r="P97" s="237"/>
      <c r="Q97" s="238"/>
      <c r="R97" s="238"/>
      <c r="S97" s="238"/>
      <c r="T97" s="238"/>
      <c r="U97" s="238"/>
      <c r="V97" s="238"/>
      <c r="W97" s="238"/>
      <c r="X97" s="238"/>
      <c r="Y97" s="238"/>
      <c r="Z97" s="238"/>
      <c r="AA97" s="238"/>
      <c r="AB97" s="238"/>
      <c r="AC97" s="238"/>
      <c r="AD97" s="238"/>
    </row>
    <row r="98" spans="1:30" ht="13.5" customHeight="1">
      <c r="A98" s="238"/>
      <c r="B98" s="238"/>
      <c r="C98" s="238"/>
      <c r="D98" s="238"/>
      <c r="E98" s="238"/>
      <c r="F98" s="238"/>
      <c r="G98" s="238"/>
      <c r="H98" s="238"/>
      <c r="I98" s="238"/>
      <c r="J98" s="237"/>
      <c r="K98" s="238"/>
      <c r="L98" s="238"/>
      <c r="M98" s="238"/>
      <c r="N98" s="237"/>
      <c r="O98" s="237"/>
      <c r="P98" s="237"/>
      <c r="Q98" s="238"/>
      <c r="R98" s="238"/>
      <c r="S98" s="238"/>
      <c r="T98" s="238"/>
      <c r="U98" s="238"/>
      <c r="V98" s="238"/>
      <c r="W98" s="238"/>
      <c r="X98" s="238"/>
      <c r="Y98" s="238"/>
      <c r="Z98" s="238"/>
      <c r="AA98" s="238"/>
      <c r="AB98" s="238"/>
      <c r="AC98" s="238"/>
      <c r="AD98" s="238"/>
    </row>
    <row r="99" spans="1:30" ht="13.5" customHeight="1">
      <c r="A99" s="238"/>
      <c r="B99" s="238"/>
      <c r="C99" s="238"/>
      <c r="D99" s="238"/>
      <c r="E99" s="238"/>
      <c r="F99" s="238"/>
      <c r="G99" s="238"/>
      <c r="H99" s="238"/>
      <c r="I99" s="238"/>
      <c r="J99" s="237"/>
      <c r="K99" s="238"/>
      <c r="L99" s="238"/>
      <c r="M99" s="238"/>
      <c r="N99" s="237"/>
      <c r="O99" s="237"/>
      <c r="P99" s="237"/>
      <c r="Q99" s="238"/>
      <c r="R99" s="238"/>
      <c r="S99" s="238"/>
      <c r="T99" s="238"/>
      <c r="U99" s="238"/>
      <c r="V99" s="238"/>
      <c r="W99" s="238"/>
      <c r="X99" s="238"/>
      <c r="Y99" s="238"/>
      <c r="Z99" s="238"/>
      <c r="AA99" s="238"/>
      <c r="AB99" s="238"/>
      <c r="AC99" s="238"/>
      <c r="AD99" s="238"/>
    </row>
    <row r="100" spans="1:30" ht="13.5" customHeight="1">
      <c r="A100" s="238"/>
      <c r="B100" s="238"/>
      <c r="C100" s="238"/>
      <c r="D100" s="238"/>
      <c r="E100" s="238"/>
      <c r="F100" s="238"/>
      <c r="G100" s="238"/>
      <c r="H100" s="238"/>
      <c r="I100" s="238"/>
      <c r="J100" s="237"/>
      <c r="K100" s="238"/>
      <c r="L100" s="238"/>
      <c r="M100" s="238"/>
      <c r="N100" s="237"/>
      <c r="O100" s="237"/>
      <c r="P100" s="237"/>
      <c r="Q100" s="238"/>
      <c r="R100" s="238"/>
      <c r="S100" s="238"/>
      <c r="T100" s="238"/>
      <c r="U100" s="238"/>
      <c r="V100" s="238"/>
      <c r="W100" s="238"/>
      <c r="X100" s="238"/>
      <c r="Y100" s="238"/>
      <c r="Z100" s="238"/>
      <c r="AA100" s="238"/>
      <c r="AB100" s="238"/>
      <c r="AC100" s="238"/>
      <c r="AD100" s="238"/>
    </row>
    <row r="101" spans="1:30" ht="13.5" customHeight="1">
      <c r="A101" s="238"/>
      <c r="B101" s="238"/>
      <c r="C101" s="238"/>
      <c r="D101" s="238"/>
      <c r="E101" s="238"/>
      <c r="F101" s="238"/>
      <c r="G101" s="238"/>
      <c r="H101" s="238"/>
      <c r="I101" s="238"/>
      <c r="J101" s="237"/>
      <c r="K101" s="238"/>
      <c r="L101" s="238"/>
      <c r="M101" s="238"/>
      <c r="N101" s="237"/>
      <c r="O101" s="237"/>
      <c r="P101" s="237"/>
      <c r="Q101" s="238"/>
      <c r="R101" s="238"/>
      <c r="S101" s="238"/>
      <c r="T101" s="238"/>
      <c r="U101" s="238"/>
      <c r="V101" s="238"/>
      <c r="W101" s="238"/>
      <c r="X101" s="238"/>
      <c r="Y101" s="238"/>
      <c r="Z101" s="238"/>
      <c r="AA101" s="238"/>
      <c r="AB101" s="238"/>
      <c r="AC101" s="238"/>
      <c r="AD101" s="238"/>
    </row>
    <row r="102" spans="1:30" ht="13.5" customHeight="1">
      <c r="A102" s="238"/>
      <c r="B102" s="238"/>
      <c r="C102" s="238"/>
      <c r="D102" s="238"/>
      <c r="E102" s="238"/>
      <c r="F102" s="238"/>
      <c r="G102" s="238"/>
      <c r="H102" s="238"/>
      <c r="I102" s="238"/>
      <c r="J102" s="237"/>
      <c r="K102" s="238"/>
      <c r="L102" s="238"/>
      <c r="M102" s="238"/>
      <c r="N102" s="237"/>
      <c r="O102" s="237"/>
      <c r="P102" s="237"/>
      <c r="Q102" s="238"/>
      <c r="R102" s="238"/>
      <c r="S102" s="238"/>
      <c r="T102" s="238"/>
      <c r="U102" s="238"/>
      <c r="V102" s="238"/>
      <c r="W102" s="238"/>
      <c r="X102" s="238"/>
      <c r="Y102" s="238"/>
      <c r="Z102" s="238"/>
      <c r="AA102" s="238"/>
      <c r="AB102" s="238"/>
      <c r="AC102" s="238"/>
      <c r="AD102" s="238"/>
    </row>
    <row r="103" spans="1:30" ht="13.5" customHeight="1">
      <c r="A103" s="238"/>
      <c r="B103" s="238"/>
      <c r="C103" s="238"/>
      <c r="D103" s="238"/>
      <c r="E103" s="238"/>
      <c r="F103" s="238"/>
      <c r="G103" s="238"/>
      <c r="H103" s="238"/>
      <c r="I103" s="238"/>
      <c r="J103" s="237"/>
      <c r="K103" s="238"/>
      <c r="L103" s="238"/>
      <c r="M103" s="238"/>
      <c r="N103" s="237"/>
      <c r="O103" s="237"/>
      <c r="P103" s="237"/>
      <c r="Q103" s="238"/>
      <c r="R103" s="238"/>
      <c r="S103" s="238"/>
      <c r="T103" s="238"/>
      <c r="U103" s="238"/>
      <c r="V103" s="238"/>
      <c r="W103" s="238"/>
      <c r="X103" s="238"/>
      <c r="Y103" s="238"/>
      <c r="Z103" s="238"/>
      <c r="AA103" s="238"/>
      <c r="AB103" s="238"/>
      <c r="AC103" s="238"/>
      <c r="AD103" s="238"/>
    </row>
    <row r="104" spans="1:30" ht="13.5" customHeight="1">
      <c r="A104" s="238"/>
      <c r="B104" s="238"/>
      <c r="C104" s="238"/>
      <c r="D104" s="238"/>
      <c r="E104" s="238"/>
      <c r="F104" s="238"/>
      <c r="G104" s="238"/>
      <c r="H104" s="238"/>
      <c r="I104" s="238"/>
      <c r="J104" s="237"/>
      <c r="K104" s="238"/>
      <c r="L104" s="238"/>
      <c r="M104" s="238"/>
      <c r="N104" s="237"/>
      <c r="O104" s="237"/>
      <c r="P104" s="237"/>
      <c r="Q104" s="238"/>
      <c r="R104" s="238"/>
      <c r="S104" s="238"/>
      <c r="T104" s="238"/>
      <c r="U104" s="238"/>
      <c r="V104" s="238"/>
      <c r="W104" s="238"/>
      <c r="X104" s="238"/>
      <c r="Y104" s="238"/>
      <c r="Z104" s="238"/>
      <c r="AA104" s="238"/>
      <c r="AB104" s="238"/>
      <c r="AC104" s="238"/>
      <c r="AD104" s="238"/>
    </row>
    <row r="105" spans="1:30" ht="13.5" customHeight="1">
      <c r="A105" s="238"/>
      <c r="B105" s="238"/>
      <c r="C105" s="238"/>
      <c r="D105" s="238"/>
      <c r="E105" s="238"/>
      <c r="F105" s="238"/>
      <c r="G105" s="238"/>
      <c r="H105" s="238"/>
      <c r="I105" s="238"/>
      <c r="J105" s="237"/>
      <c r="K105" s="238"/>
      <c r="L105" s="238"/>
      <c r="M105" s="238"/>
      <c r="N105" s="237"/>
      <c r="O105" s="237"/>
      <c r="P105" s="237"/>
      <c r="Q105" s="238"/>
      <c r="R105" s="238"/>
      <c r="S105" s="238"/>
      <c r="T105" s="238"/>
      <c r="U105" s="238"/>
      <c r="V105" s="238"/>
      <c r="W105" s="238"/>
      <c r="X105" s="238"/>
      <c r="Y105" s="238"/>
      <c r="Z105" s="238"/>
      <c r="AA105" s="238"/>
      <c r="AB105" s="238"/>
      <c r="AC105" s="238"/>
      <c r="AD105" s="238"/>
    </row>
    <row r="106" spans="1:30" ht="13.5" customHeight="1">
      <c r="A106" s="238"/>
      <c r="B106" s="238"/>
      <c r="C106" s="238"/>
      <c r="D106" s="238"/>
      <c r="E106" s="238"/>
      <c r="F106" s="238"/>
      <c r="G106" s="238"/>
      <c r="H106" s="238"/>
      <c r="I106" s="238"/>
      <c r="J106" s="237"/>
      <c r="K106" s="238"/>
      <c r="L106" s="238"/>
      <c r="M106" s="238"/>
      <c r="N106" s="237"/>
      <c r="O106" s="237"/>
      <c r="P106" s="237"/>
      <c r="Q106" s="238"/>
      <c r="R106" s="238"/>
      <c r="S106" s="238"/>
      <c r="T106" s="238"/>
      <c r="U106" s="238"/>
      <c r="V106" s="238"/>
      <c r="W106" s="238"/>
      <c r="X106" s="238"/>
      <c r="Y106" s="238"/>
      <c r="Z106" s="238"/>
      <c r="AA106" s="238"/>
      <c r="AB106" s="238"/>
      <c r="AC106" s="238"/>
      <c r="AD106" s="238"/>
    </row>
    <row r="107" spans="1:30" ht="13.5" customHeight="1">
      <c r="A107" s="238"/>
      <c r="B107" s="238"/>
      <c r="C107" s="238"/>
      <c r="D107" s="238"/>
      <c r="E107" s="238"/>
      <c r="F107" s="238"/>
      <c r="G107" s="238"/>
      <c r="H107" s="238"/>
      <c r="I107" s="238"/>
      <c r="J107" s="237"/>
      <c r="K107" s="238"/>
      <c r="L107" s="238"/>
      <c r="M107" s="238"/>
      <c r="N107" s="237"/>
      <c r="O107" s="237"/>
      <c r="P107" s="237"/>
      <c r="Q107" s="238"/>
      <c r="R107" s="238"/>
      <c r="S107" s="238"/>
      <c r="T107" s="238"/>
      <c r="U107" s="238"/>
      <c r="V107" s="238"/>
      <c r="W107" s="238"/>
      <c r="X107" s="238"/>
      <c r="Y107" s="238"/>
      <c r="Z107" s="238"/>
      <c r="AA107" s="238"/>
      <c r="AB107" s="238"/>
      <c r="AC107" s="238"/>
      <c r="AD107" s="238"/>
    </row>
    <row r="108" spans="1:30" ht="13.5" customHeight="1">
      <c r="A108" s="238"/>
      <c r="B108" s="238"/>
      <c r="C108" s="238"/>
      <c r="D108" s="238"/>
      <c r="E108" s="238"/>
      <c r="F108" s="238"/>
      <c r="G108" s="238"/>
      <c r="H108" s="238"/>
      <c r="I108" s="238"/>
      <c r="J108" s="237"/>
      <c r="K108" s="238"/>
      <c r="L108" s="238"/>
      <c r="M108" s="238"/>
      <c r="N108" s="237"/>
      <c r="O108" s="237"/>
      <c r="P108" s="237"/>
      <c r="Q108" s="238"/>
      <c r="R108" s="238"/>
      <c r="S108" s="238"/>
      <c r="T108" s="238"/>
      <c r="U108" s="238"/>
      <c r="V108" s="238"/>
      <c r="W108" s="238"/>
      <c r="X108" s="238"/>
      <c r="Y108" s="238"/>
      <c r="Z108" s="238"/>
      <c r="AA108" s="238"/>
      <c r="AB108" s="238"/>
      <c r="AC108" s="238"/>
      <c r="AD108" s="238"/>
    </row>
    <row r="109" spans="1:30" ht="13.5" customHeight="1">
      <c r="A109" s="238"/>
      <c r="B109" s="238"/>
      <c r="C109" s="238"/>
      <c r="D109" s="238"/>
      <c r="E109" s="238"/>
      <c r="F109" s="238"/>
      <c r="G109" s="238"/>
      <c r="H109" s="238"/>
      <c r="I109" s="238"/>
      <c r="J109" s="237"/>
      <c r="K109" s="238"/>
      <c r="L109" s="238"/>
      <c r="M109" s="238"/>
      <c r="N109" s="237"/>
      <c r="O109" s="237"/>
      <c r="P109" s="237"/>
      <c r="Q109" s="238"/>
      <c r="R109" s="238"/>
      <c r="S109" s="238"/>
      <c r="T109" s="238"/>
      <c r="U109" s="238"/>
      <c r="V109" s="238"/>
      <c r="W109" s="238"/>
      <c r="X109" s="238"/>
      <c r="Y109" s="238"/>
      <c r="Z109" s="238"/>
      <c r="AA109" s="238"/>
      <c r="AB109" s="238"/>
      <c r="AC109" s="238"/>
      <c r="AD109" s="238"/>
    </row>
    <row r="110" spans="1:30" ht="13.5" customHeight="1">
      <c r="A110" s="238"/>
      <c r="B110" s="238"/>
      <c r="C110" s="238"/>
      <c r="D110" s="238"/>
      <c r="E110" s="238"/>
      <c r="F110" s="238"/>
      <c r="G110" s="238"/>
      <c r="H110" s="238"/>
      <c r="I110" s="238"/>
      <c r="J110" s="237"/>
      <c r="K110" s="238"/>
      <c r="L110" s="238"/>
      <c r="M110" s="238"/>
      <c r="N110" s="237"/>
      <c r="O110" s="237"/>
      <c r="P110" s="237"/>
      <c r="Q110" s="238"/>
      <c r="R110" s="238"/>
      <c r="S110" s="238"/>
      <c r="T110" s="238"/>
      <c r="U110" s="238"/>
      <c r="V110" s="238"/>
      <c r="W110" s="238"/>
      <c r="X110" s="238"/>
      <c r="Y110" s="238"/>
      <c r="Z110" s="238"/>
      <c r="AA110" s="238"/>
      <c r="AB110" s="238"/>
      <c r="AC110" s="238"/>
      <c r="AD110" s="238"/>
    </row>
    <row r="111" spans="1:30" ht="13.5" customHeight="1">
      <c r="A111" s="238"/>
      <c r="B111" s="238"/>
      <c r="C111" s="238"/>
      <c r="D111" s="238"/>
      <c r="E111" s="238"/>
      <c r="F111" s="238"/>
      <c r="G111" s="238"/>
      <c r="H111" s="238"/>
      <c r="I111" s="238"/>
      <c r="J111" s="237"/>
      <c r="K111" s="238"/>
      <c r="L111" s="238"/>
      <c r="M111" s="238"/>
      <c r="N111" s="237"/>
      <c r="O111" s="237"/>
      <c r="P111" s="237"/>
      <c r="Q111" s="238"/>
      <c r="R111" s="238"/>
      <c r="S111" s="238"/>
      <c r="T111" s="238"/>
      <c r="U111" s="238"/>
      <c r="V111" s="238"/>
      <c r="W111" s="238"/>
      <c r="X111" s="238"/>
      <c r="Y111" s="238"/>
      <c r="Z111" s="238"/>
      <c r="AA111" s="238"/>
      <c r="AB111" s="238"/>
      <c r="AC111" s="238"/>
      <c r="AD111" s="238"/>
    </row>
    <row r="112" spans="1:30" ht="13.5" customHeight="1">
      <c r="A112" s="238"/>
      <c r="B112" s="238"/>
      <c r="C112" s="238"/>
      <c r="D112" s="238"/>
      <c r="E112" s="238"/>
      <c r="F112" s="238"/>
      <c r="G112" s="238"/>
      <c r="H112" s="238"/>
      <c r="I112" s="238"/>
      <c r="J112" s="237"/>
      <c r="K112" s="238"/>
      <c r="L112" s="238"/>
      <c r="M112" s="238"/>
      <c r="N112" s="237"/>
      <c r="O112" s="237"/>
      <c r="P112" s="237"/>
      <c r="Q112" s="238"/>
      <c r="R112" s="238"/>
      <c r="S112" s="238"/>
      <c r="T112" s="238"/>
      <c r="U112" s="238"/>
      <c r="V112" s="238"/>
      <c r="W112" s="238"/>
      <c r="X112" s="238"/>
      <c r="Y112" s="238"/>
      <c r="Z112" s="238"/>
      <c r="AA112" s="238"/>
      <c r="AB112" s="238"/>
      <c r="AC112" s="238"/>
      <c r="AD112" s="238"/>
    </row>
    <row r="113" spans="1:30" ht="13.5" customHeight="1">
      <c r="A113" s="238"/>
      <c r="B113" s="238"/>
      <c r="C113" s="238"/>
      <c r="D113" s="238"/>
      <c r="E113" s="238"/>
      <c r="F113" s="238"/>
      <c r="G113" s="238"/>
      <c r="H113" s="238"/>
      <c r="I113" s="238"/>
      <c r="J113" s="237"/>
      <c r="K113" s="238"/>
      <c r="L113" s="238"/>
      <c r="M113" s="238"/>
      <c r="N113" s="237"/>
      <c r="O113" s="237"/>
      <c r="P113" s="237"/>
      <c r="Q113" s="238"/>
      <c r="R113" s="238"/>
      <c r="S113" s="238"/>
      <c r="T113" s="238"/>
      <c r="U113" s="238"/>
      <c r="V113" s="238"/>
      <c r="W113" s="238"/>
      <c r="X113" s="238"/>
      <c r="Y113" s="238"/>
      <c r="Z113" s="238"/>
      <c r="AA113" s="238"/>
      <c r="AB113" s="238"/>
      <c r="AC113" s="238"/>
      <c r="AD113" s="238"/>
    </row>
    <row r="114" spans="1:30" ht="13.5" customHeight="1">
      <c r="A114" s="238"/>
      <c r="B114" s="238"/>
      <c r="C114" s="238"/>
      <c r="D114" s="238"/>
      <c r="E114" s="238"/>
      <c r="F114" s="238"/>
      <c r="G114" s="238"/>
      <c r="H114" s="238"/>
      <c r="I114" s="238"/>
      <c r="J114" s="237"/>
      <c r="K114" s="238"/>
      <c r="L114" s="238"/>
      <c r="M114" s="238"/>
      <c r="N114" s="237"/>
      <c r="O114" s="237"/>
      <c r="P114" s="237"/>
      <c r="Q114" s="238"/>
      <c r="R114" s="238"/>
      <c r="S114" s="238"/>
      <c r="T114" s="238"/>
      <c r="U114" s="238"/>
      <c r="V114" s="238"/>
      <c r="W114" s="238"/>
      <c r="X114" s="238"/>
      <c r="Y114" s="238"/>
      <c r="Z114" s="238"/>
      <c r="AA114" s="238"/>
      <c r="AB114" s="238"/>
      <c r="AC114" s="238"/>
      <c r="AD114" s="238"/>
    </row>
    <row r="115" spans="1:30" ht="13.5" customHeight="1">
      <c r="A115" s="238"/>
      <c r="B115" s="238"/>
      <c r="C115" s="238"/>
      <c r="D115" s="238"/>
      <c r="E115" s="238"/>
      <c r="F115" s="238"/>
      <c r="G115" s="238"/>
      <c r="H115" s="238"/>
      <c r="I115" s="238"/>
      <c r="J115" s="237"/>
      <c r="K115" s="238"/>
      <c r="L115" s="238"/>
      <c r="M115" s="238"/>
      <c r="N115" s="237"/>
      <c r="O115" s="237"/>
      <c r="P115" s="237"/>
      <c r="Q115" s="238"/>
      <c r="R115" s="238"/>
      <c r="S115" s="238"/>
      <c r="T115" s="238"/>
      <c r="U115" s="238"/>
      <c r="V115" s="238"/>
      <c r="W115" s="238"/>
      <c r="X115" s="238"/>
      <c r="Y115" s="238"/>
      <c r="Z115" s="238"/>
      <c r="AA115" s="238"/>
      <c r="AB115" s="238"/>
      <c r="AC115" s="238"/>
      <c r="AD115" s="238"/>
    </row>
    <row r="116" spans="1:30" ht="13.5" customHeight="1">
      <c r="A116" s="238"/>
      <c r="B116" s="238"/>
      <c r="C116" s="238"/>
      <c r="D116" s="238"/>
      <c r="E116" s="238"/>
      <c r="F116" s="238"/>
      <c r="G116" s="238"/>
      <c r="H116" s="238"/>
      <c r="I116" s="238"/>
      <c r="J116" s="237"/>
      <c r="K116" s="238"/>
      <c r="L116" s="238"/>
      <c r="M116" s="238"/>
      <c r="N116" s="237"/>
      <c r="O116" s="237"/>
      <c r="P116" s="237"/>
      <c r="Q116" s="238"/>
      <c r="R116" s="238"/>
      <c r="S116" s="238"/>
      <c r="T116" s="238"/>
      <c r="U116" s="238"/>
      <c r="V116" s="238"/>
      <c r="W116" s="238"/>
      <c r="X116" s="238"/>
      <c r="Y116" s="238"/>
      <c r="Z116" s="238"/>
      <c r="AA116" s="238"/>
      <c r="AB116" s="238"/>
      <c r="AC116" s="238"/>
      <c r="AD116" s="238"/>
    </row>
    <row r="117" spans="1:30" ht="13.5" customHeight="1">
      <c r="A117" s="238"/>
      <c r="B117" s="238"/>
      <c r="C117" s="238"/>
      <c r="D117" s="238"/>
      <c r="E117" s="238"/>
      <c r="F117" s="238"/>
      <c r="G117" s="238"/>
      <c r="H117" s="238"/>
      <c r="I117" s="238"/>
      <c r="J117" s="237"/>
      <c r="K117" s="238"/>
      <c r="L117" s="238"/>
      <c r="M117" s="238"/>
      <c r="N117" s="237"/>
      <c r="O117" s="237"/>
      <c r="P117" s="237"/>
      <c r="Q117" s="238"/>
      <c r="R117" s="238"/>
      <c r="S117" s="238"/>
      <c r="T117" s="238"/>
      <c r="U117" s="238"/>
      <c r="V117" s="238"/>
      <c r="W117" s="238"/>
      <c r="X117" s="238"/>
      <c r="Y117" s="238"/>
      <c r="Z117" s="238"/>
      <c r="AA117" s="238"/>
      <c r="AB117" s="238"/>
      <c r="AC117" s="238"/>
      <c r="AD117" s="238"/>
    </row>
    <row r="118" spans="1:30" ht="13.5" customHeight="1">
      <c r="A118" s="238"/>
      <c r="B118" s="238"/>
      <c r="C118" s="238"/>
      <c r="D118" s="238"/>
      <c r="E118" s="238"/>
      <c r="F118" s="238"/>
      <c r="G118" s="238"/>
      <c r="H118" s="238"/>
      <c r="I118" s="238"/>
      <c r="J118" s="237"/>
      <c r="K118" s="238"/>
      <c r="L118" s="238"/>
      <c r="M118" s="238"/>
      <c r="N118" s="237"/>
      <c r="O118" s="237"/>
      <c r="P118" s="237"/>
      <c r="Q118" s="238"/>
      <c r="R118" s="238"/>
      <c r="S118" s="238"/>
      <c r="T118" s="238"/>
      <c r="U118" s="238"/>
      <c r="V118" s="238"/>
      <c r="W118" s="238"/>
      <c r="X118" s="238"/>
      <c r="Y118" s="238"/>
      <c r="Z118" s="238"/>
      <c r="AA118" s="238"/>
      <c r="AB118" s="238"/>
      <c r="AC118" s="238"/>
      <c r="AD118" s="238"/>
    </row>
    <row r="119" spans="1:30" ht="13.5" customHeight="1">
      <c r="A119" s="238"/>
      <c r="B119" s="238"/>
      <c r="C119" s="238"/>
      <c r="D119" s="238"/>
      <c r="E119" s="238"/>
      <c r="F119" s="238"/>
      <c r="G119" s="238"/>
      <c r="H119" s="238"/>
      <c r="I119" s="238"/>
      <c r="J119" s="237"/>
      <c r="K119" s="238"/>
      <c r="L119" s="238"/>
      <c r="M119" s="238"/>
      <c r="N119" s="237"/>
      <c r="O119" s="237"/>
      <c r="P119" s="237"/>
      <c r="Q119" s="238"/>
      <c r="R119" s="238"/>
      <c r="S119" s="238"/>
      <c r="T119" s="238"/>
      <c r="U119" s="238"/>
      <c r="V119" s="238"/>
      <c r="W119" s="238"/>
      <c r="X119" s="238"/>
      <c r="Y119" s="238"/>
      <c r="Z119" s="238"/>
      <c r="AA119" s="238"/>
      <c r="AB119" s="238"/>
      <c r="AC119" s="238"/>
      <c r="AD119" s="238"/>
    </row>
    <row r="120" spans="1:30" ht="13.5" customHeight="1">
      <c r="A120" s="238"/>
      <c r="B120" s="238"/>
      <c r="C120" s="238"/>
      <c r="D120" s="238"/>
      <c r="E120" s="238"/>
      <c r="F120" s="238"/>
      <c r="G120" s="238"/>
      <c r="H120" s="238"/>
      <c r="I120" s="238"/>
      <c r="J120" s="237"/>
      <c r="K120" s="238"/>
      <c r="L120" s="238"/>
      <c r="M120" s="238"/>
      <c r="N120" s="237"/>
      <c r="O120" s="237"/>
      <c r="P120" s="237"/>
      <c r="Q120" s="238"/>
      <c r="R120" s="238"/>
      <c r="S120" s="238"/>
      <c r="T120" s="238"/>
      <c r="U120" s="238"/>
      <c r="V120" s="238"/>
      <c r="W120" s="238"/>
      <c r="X120" s="238"/>
      <c r="Y120" s="238"/>
      <c r="Z120" s="238"/>
      <c r="AA120" s="238"/>
      <c r="AB120" s="238"/>
      <c r="AC120" s="238"/>
      <c r="AD120" s="238"/>
    </row>
    <row r="121" spans="1:30" ht="13.5" customHeight="1">
      <c r="A121" s="238"/>
      <c r="B121" s="238"/>
      <c r="C121" s="238"/>
      <c r="D121" s="238"/>
      <c r="E121" s="238"/>
      <c r="F121" s="238"/>
      <c r="G121" s="238"/>
      <c r="H121" s="238"/>
      <c r="I121" s="238"/>
      <c r="J121" s="237"/>
      <c r="K121" s="238"/>
      <c r="L121" s="238"/>
      <c r="M121" s="238"/>
      <c r="N121" s="237"/>
      <c r="O121" s="237"/>
      <c r="P121" s="237"/>
      <c r="Q121" s="238"/>
      <c r="R121" s="238"/>
      <c r="S121" s="238"/>
      <c r="T121" s="238"/>
      <c r="U121" s="238"/>
      <c r="V121" s="238"/>
      <c r="W121" s="238"/>
      <c r="X121" s="238"/>
      <c r="Y121" s="238"/>
      <c r="Z121" s="238"/>
      <c r="AA121" s="238"/>
      <c r="AB121" s="238"/>
      <c r="AC121" s="238"/>
      <c r="AD121" s="238"/>
    </row>
    <row r="122" spans="1:30" ht="13.5" customHeight="1">
      <c r="A122" s="238"/>
      <c r="B122" s="238"/>
      <c r="C122" s="238"/>
      <c r="D122" s="238"/>
      <c r="E122" s="238"/>
      <c r="F122" s="238"/>
      <c r="G122" s="238"/>
      <c r="H122" s="238"/>
      <c r="I122" s="238"/>
      <c r="J122" s="237"/>
      <c r="K122" s="238"/>
      <c r="L122" s="238"/>
      <c r="M122" s="238"/>
      <c r="N122" s="237"/>
      <c r="O122" s="237"/>
      <c r="P122" s="237"/>
      <c r="Q122" s="238"/>
      <c r="R122" s="238"/>
      <c r="S122" s="238"/>
      <c r="T122" s="238"/>
      <c r="U122" s="238"/>
      <c r="V122" s="238"/>
      <c r="W122" s="238"/>
      <c r="X122" s="238"/>
      <c r="Y122" s="238"/>
      <c r="Z122" s="238"/>
      <c r="AA122" s="238"/>
      <c r="AB122" s="238"/>
      <c r="AC122" s="238"/>
      <c r="AD122" s="238"/>
    </row>
    <row r="123" spans="1:30" ht="13.5" customHeight="1">
      <c r="A123" s="238"/>
      <c r="B123" s="238"/>
      <c r="C123" s="238"/>
      <c r="D123" s="238"/>
      <c r="E123" s="238"/>
      <c r="F123" s="238"/>
      <c r="G123" s="238"/>
      <c r="H123" s="238"/>
      <c r="I123" s="238"/>
      <c r="J123" s="237"/>
      <c r="K123" s="238"/>
      <c r="L123" s="238"/>
      <c r="M123" s="238"/>
      <c r="N123" s="237"/>
      <c r="O123" s="237"/>
      <c r="P123" s="237"/>
      <c r="Q123" s="238"/>
      <c r="R123" s="238"/>
      <c r="S123" s="238"/>
      <c r="T123" s="238"/>
      <c r="U123" s="238"/>
      <c r="V123" s="238"/>
      <c r="W123" s="238"/>
      <c r="X123" s="238"/>
      <c r="Y123" s="238"/>
      <c r="Z123" s="238"/>
      <c r="AA123" s="238"/>
      <c r="AB123" s="238"/>
      <c r="AC123" s="238"/>
      <c r="AD123" s="238"/>
    </row>
    <row r="124" spans="1:30" ht="13.5" customHeight="1">
      <c r="A124" s="238"/>
      <c r="B124" s="238"/>
      <c r="C124" s="238"/>
      <c r="D124" s="238"/>
      <c r="E124" s="238"/>
      <c r="F124" s="238"/>
      <c r="G124" s="238"/>
      <c r="H124" s="238"/>
      <c r="I124" s="238"/>
      <c r="J124" s="237"/>
      <c r="K124" s="238"/>
      <c r="L124" s="238"/>
      <c r="M124" s="238"/>
      <c r="N124" s="237"/>
      <c r="O124" s="237"/>
      <c r="P124" s="237"/>
      <c r="Q124" s="238"/>
      <c r="R124" s="238"/>
      <c r="S124" s="238"/>
      <c r="T124" s="238"/>
      <c r="U124" s="238"/>
      <c r="V124" s="238"/>
      <c r="W124" s="238"/>
      <c r="X124" s="238"/>
      <c r="Y124" s="238"/>
      <c r="Z124" s="238"/>
      <c r="AA124" s="238"/>
      <c r="AB124" s="238"/>
      <c r="AC124" s="238"/>
      <c r="AD124" s="238"/>
    </row>
    <row r="125" spans="1:30" ht="13.5" customHeight="1">
      <c r="A125" s="238"/>
      <c r="B125" s="238"/>
      <c r="C125" s="238"/>
      <c r="D125" s="238"/>
      <c r="E125" s="238"/>
      <c r="F125" s="238"/>
      <c r="G125" s="238"/>
      <c r="H125" s="238"/>
      <c r="I125" s="238"/>
      <c r="J125" s="237"/>
      <c r="K125" s="238"/>
      <c r="L125" s="238"/>
      <c r="M125" s="238"/>
      <c r="N125" s="237"/>
      <c r="O125" s="237"/>
      <c r="P125" s="237"/>
      <c r="Q125" s="238"/>
      <c r="R125" s="238"/>
      <c r="S125" s="238"/>
      <c r="T125" s="238"/>
      <c r="U125" s="238"/>
      <c r="V125" s="238"/>
      <c r="W125" s="238"/>
      <c r="X125" s="238"/>
      <c r="Y125" s="238"/>
      <c r="Z125" s="238"/>
      <c r="AA125" s="238"/>
      <c r="AB125" s="238"/>
      <c r="AC125" s="238"/>
      <c r="AD125" s="238"/>
    </row>
    <row r="126" spans="1:30" ht="13.5" customHeight="1">
      <c r="A126" s="238"/>
      <c r="B126" s="238"/>
      <c r="C126" s="238"/>
      <c r="D126" s="238"/>
      <c r="E126" s="238"/>
      <c r="F126" s="238"/>
      <c r="G126" s="238"/>
      <c r="H126" s="238"/>
      <c r="I126" s="238"/>
      <c r="J126" s="237"/>
      <c r="K126" s="238"/>
      <c r="L126" s="238"/>
      <c r="M126" s="238"/>
      <c r="N126" s="237"/>
      <c r="O126" s="237"/>
      <c r="P126" s="237"/>
      <c r="Q126" s="238"/>
      <c r="R126" s="238"/>
      <c r="S126" s="238"/>
      <c r="T126" s="238"/>
      <c r="U126" s="238"/>
      <c r="V126" s="238"/>
      <c r="W126" s="238"/>
      <c r="X126" s="238"/>
      <c r="Y126" s="238"/>
      <c r="Z126" s="238"/>
      <c r="AA126" s="238"/>
      <c r="AB126" s="238"/>
      <c r="AC126" s="238"/>
      <c r="AD126" s="238"/>
    </row>
    <row r="127" spans="1:30" ht="13.5" customHeight="1">
      <c r="A127" s="238"/>
      <c r="B127" s="238"/>
      <c r="C127" s="238"/>
      <c r="D127" s="238"/>
      <c r="E127" s="238"/>
      <c r="F127" s="238"/>
      <c r="G127" s="238"/>
      <c r="H127" s="238"/>
      <c r="I127" s="238"/>
      <c r="J127" s="237"/>
      <c r="K127" s="238"/>
      <c r="L127" s="238"/>
      <c r="M127" s="238"/>
      <c r="N127" s="237"/>
      <c r="O127" s="237"/>
      <c r="P127" s="237"/>
      <c r="Q127" s="238"/>
      <c r="R127" s="238"/>
      <c r="S127" s="238"/>
      <c r="T127" s="238"/>
      <c r="U127" s="238"/>
      <c r="V127" s="238"/>
      <c r="W127" s="238"/>
      <c r="X127" s="238"/>
      <c r="Y127" s="238"/>
      <c r="Z127" s="238"/>
      <c r="AA127" s="238"/>
      <c r="AB127" s="238"/>
      <c r="AC127" s="238"/>
      <c r="AD127" s="238"/>
    </row>
    <row r="128" spans="1:30" ht="13.5" customHeight="1">
      <c r="A128" s="238"/>
      <c r="B128" s="238"/>
      <c r="C128" s="238"/>
      <c r="D128" s="238"/>
      <c r="E128" s="238"/>
      <c r="F128" s="238"/>
      <c r="G128" s="238"/>
      <c r="H128" s="238"/>
      <c r="I128" s="238"/>
      <c r="J128" s="237"/>
      <c r="K128" s="238"/>
      <c r="L128" s="238"/>
      <c r="M128" s="238"/>
      <c r="N128" s="237"/>
      <c r="O128" s="237"/>
      <c r="P128" s="237"/>
      <c r="Q128" s="238"/>
      <c r="R128" s="238"/>
      <c r="S128" s="238"/>
      <c r="T128" s="238"/>
      <c r="U128" s="238"/>
      <c r="V128" s="238"/>
      <c r="W128" s="238"/>
      <c r="X128" s="238"/>
      <c r="Y128" s="238"/>
      <c r="Z128" s="238"/>
      <c r="AA128" s="238"/>
      <c r="AB128" s="238"/>
      <c r="AC128" s="238"/>
      <c r="AD128" s="238"/>
    </row>
    <row r="129" spans="1:30" ht="13.5" customHeight="1">
      <c r="A129" s="238"/>
      <c r="B129" s="238"/>
      <c r="C129" s="238"/>
      <c r="D129" s="238"/>
      <c r="E129" s="238"/>
      <c r="F129" s="238"/>
      <c r="G129" s="238"/>
      <c r="H129" s="238"/>
      <c r="I129" s="238"/>
      <c r="J129" s="237"/>
      <c r="K129" s="238"/>
      <c r="L129" s="238"/>
      <c r="M129" s="238"/>
      <c r="N129" s="237"/>
      <c r="O129" s="237"/>
      <c r="P129" s="237"/>
      <c r="Q129" s="238"/>
      <c r="R129" s="238"/>
      <c r="S129" s="238"/>
      <c r="T129" s="238"/>
      <c r="U129" s="238"/>
      <c r="V129" s="238"/>
      <c r="W129" s="238"/>
      <c r="X129" s="238"/>
      <c r="Y129" s="238"/>
      <c r="Z129" s="238"/>
      <c r="AA129" s="238"/>
      <c r="AB129" s="238"/>
      <c r="AC129" s="238"/>
      <c r="AD129" s="238"/>
    </row>
    <row r="130" spans="1:30" ht="13.5" customHeight="1">
      <c r="A130" s="238"/>
      <c r="B130" s="238"/>
      <c r="C130" s="238"/>
      <c r="D130" s="238"/>
      <c r="E130" s="238"/>
      <c r="F130" s="238"/>
      <c r="G130" s="238"/>
      <c r="H130" s="238"/>
      <c r="I130" s="238"/>
      <c r="J130" s="237"/>
      <c r="K130" s="238"/>
      <c r="L130" s="238"/>
      <c r="M130" s="238"/>
      <c r="N130" s="237"/>
      <c r="O130" s="237"/>
      <c r="P130" s="237"/>
      <c r="Q130" s="238"/>
      <c r="R130" s="238"/>
      <c r="S130" s="238"/>
      <c r="T130" s="238"/>
      <c r="U130" s="238"/>
      <c r="V130" s="238"/>
      <c r="W130" s="238"/>
      <c r="X130" s="238"/>
      <c r="Y130" s="238"/>
      <c r="Z130" s="238"/>
      <c r="AA130" s="238"/>
      <c r="AB130" s="238"/>
      <c r="AC130" s="238"/>
      <c r="AD130" s="238"/>
    </row>
    <row r="131" spans="1:30" ht="13.5" customHeight="1">
      <c r="A131" s="238"/>
      <c r="B131" s="238"/>
      <c r="C131" s="238"/>
      <c r="D131" s="238"/>
      <c r="E131" s="238"/>
      <c r="F131" s="238"/>
      <c r="G131" s="238"/>
      <c r="H131" s="238"/>
      <c r="I131" s="238"/>
      <c r="J131" s="237"/>
      <c r="K131" s="238"/>
      <c r="L131" s="238"/>
      <c r="M131" s="238"/>
      <c r="N131" s="237"/>
      <c r="O131" s="237"/>
      <c r="P131" s="237"/>
      <c r="Q131" s="238"/>
      <c r="R131" s="238"/>
      <c r="S131" s="238"/>
      <c r="T131" s="238"/>
      <c r="U131" s="238"/>
      <c r="V131" s="238"/>
      <c r="W131" s="238"/>
      <c r="X131" s="238"/>
      <c r="Y131" s="238"/>
      <c r="Z131" s="238"/>
      <c r="AA131" s="238"/>
      <c r="AB131" s="238"/>
      <c r="AC131" s="238"/>
      <c r="AD131" s="238"/>
    </row>
    <row r="132" spans="1:30" ht="13.5" customHeight="1">
      <c r="A132" s="238"/>
      <c r="B132" s="238"/>
      <c r="C132" s="238"/>
      <c r="D132" s="238"/>
      <c r="E132" s="238"/>
      <c r="F132" s="238"/>
      <c r="G132" s="238"/>
      <c r="H132" s="238"/>
      <c r="I132" s="238"/>
      <c r="J132" s="237"/>
      <c r="K132" s="238"/>
      <c r="L132" s="238"/>
      <c r="M132" s="238"/>
      <c r="N132" s="237"/>
      <c r="O132" s="237"/>
      <c r="P132" s="237"/>
      <c r="Q132" s="238"/>
      <c r="R132" s="238"/>
      <c r="S132" s="238"/>
      <c r="T132" s="238"/>
      <c r="U132" s="238"/>
      <c r="V132" s="238"/>
      <c r="W132" s="238"/>
      <c r="X132" s="238"/>
      <c r="Y132" s="238"/>
      <c r="Z132" s="238"/>
      <c r="AA132" s="238"/>
      <c r="AB132" s="238"/>
      <c r="AC132" s="238"/>
      <c r="AD132" s="238"/>
    </row>
    <row r="133" spans="1:30" ht="13.5" customHeight="1">
      <c r="A133" s="238"/>
      <c r="B133" s="238"/>
      <c r="C133" s="238"/>
      <c r="D133" s="238"/>
      <c r="E133" s="238"/>
      <c r="F133" s="238"/>
      <c r="G133" s="238"/>
      <c r="H133" s="238"/>
      <c r="I133" s="238"/>
      <c r="J133" s="237"/>
      <c r="K133" s="238"/>
      <c r="L133" s="238"/>
      <c r="M133" s="238"/>
      <c r="N133" s="237"/>
      <c r="O133" s="237"/>
      <c r="P133" s="237"/>
      <c r="Q133" s="238"/>
      <c r="R133" s="238"/>
      <c r="S133" s="238"/>
      <c r="T133" s="238"/>
      <c r="U133" s="238"/>
      <c r="V133" s="238"/>
      <c r="W133" s="238"/>
      <c r="X133" s="238"/>
      <c r="Y133" s="238"/>
      <c r="Z133" s="238"/>
      <c r="AA133" s="238"/>
      <c r="AB133" s="238"/>
      <c r="AC133" s="238"/>
      <c r="AD133" s="238"/>
    </row>
    <row r="134" spans="1:30" ht="13.5" customHeight="1">
      <c r="A134" s="238"/>
      <c r="B134" s="238"/>
      <c r="C134" s="238"/>
      <c r="D134" s="238"/>
      <c r="E134" s="238"/>
      <c r="F134" s="238"/>
      <c r="G134" s="238"/>
      <c r="H134" s="238"/>
      <c r="I134" s="238"/>
      <c r="J134" s="237"/>
      <c r="K134" s="238"/>
      <c r="L134" s="238"/>
      <c r="M134" s="238"/>
      <c r="N134" s="237"/>
      <c r="O134" s="237"/>
      <c r="P134" s="237"/>
      <c r="Q134" s="238"/>
      <c r="R134" s="238"/>
      <c r="S134" s="238"/>
      <c r="T134" s="238"/>
      <c r="U134" s="238"/>
      <c r="V134" s="238"/>
      <c r="W134" s="238"/>
      <c r="X134" s="238"/>
      <c r="Y134" s="238"/>
      <c r="Z134" s="238"/>
      <c r="AA134" s="238"/>
      <c r="AB134" s="238"/>
      <c r="AC134" s="238"/>
      <c r="AD134" s="238"/>
    </row>
    <row r="135" spans="1:30" ht="13.5" customHeight="1">
      <c r="A135" s="238"/>
      <c r="B135" s="238"/>
      <c r="C135" s="238"/>
      <c r="D135" s="238"/>
      <c r="E135" s="238"/>
      <c r="F135" s="238"/>
      <c r="G135" s="238"/>
      <c r="H135" s="238"/>
      <c r="I135" s="238"/>
      <c r="J135" s="237"/>
      <c r="K135" s="238"/>
      <c r="L135" s="238"/>
      <c r="M135" s="238"/>
      <c r="N135" s="237"/>
      <c r="O135" s="237"/>
      <c r="P135" s="237"/>
      <c r="Q135" s="238"/>
      <c r="R135" s="238"/>
      <c r="S135" s="238"/>
      <c r="T135" s="238"/>
      <c r="U135" s="238"/>
      <c r="V135" s="238"/>
      <c r="W135" s="238"/>
      <c r="X135" s="238"/>
      <c r="Y135" s="238"/>
      <c r="Z135" s="238"/>
      <c r="AA135" s="238"/>
      <c r="AB135" s="238"/>
      <c r="AC135" s="238"/>
      <c r="AD135" s="238"/>
    </row>
    <row r="136" spans="1:30" ht="13.5" customHeight="1">
      <c r="A136" s="238"/>
      <c r="B136" s="238"/>
      <c r="C136" s="238"/>
      <c r="D136" s="238"/>
      <c r="E136" s="238"/>
      <c r="F136" s="238"/>
      <c r="G136" s="238"/>
      <c r="H136" s="238"/>
      <c r="I136" s="238"/>
      <c r="J136" s="237"/>
      <c r="K136" s="238"/>
      <c r="L136" s="238"/>
      <c r="M136" s="238"/>
      <c r="N136" s="237"/>
      <c r="O136" s="237"/>
      <c r="P136" s="237"/>
      <c r="Q136" s="238"/>
      <c r="R136" s="238"/>
      <c r="S136" s="238"/>
      <c r="T136" s="238"/>
      <c r="U136" s="238"/>
      <c r="V136" s="238"/>
      <c r="W136" s="238"/>
      <c r="X136" s="238"/>
      <c r="Y136" s="238"/>
      <c r="Z136" s="238"/>
      <c r="AA136" s="238"/>
      <c r="AB136" s="238"/>
      <c r="AC136" s="238"/>
      <c r="AD136" s="238"/>
    </row>
    <row r="137" spans="1:30" ht="13.5" customHeight="1">
      <c r="A137" s="238"/>
      <c r="B137" s="238"/>
      <c r="C137" s="238"/>
      <c r="D137" s="238"/>
      <c r="E137" s="238"/>
      <c r="F137" s="238"/>
      <c r="G137" s="238"/>
      <c r="H137" s="238"/>
      <c r="I137" s="238"/>
      <c r="J137" s="237"/>
      <c r="K137" s="238"/>
      <c r="L137" s="238"/>
      <c r="M137" s="238"/>
      <c r="N137" s="237"/>
      <c r="O137" s="237"/>
      <c r="P137" s="237"/>
      <c r="Q137" s="238"/>
      <c r="R137" s="238"/>
      <c r="S137" s="238"/>
      <c r="T137" s="238"/>
      <c r="U137" s="238"/>
      <c r="V137" s="238"/>
      <c r="W137" s="238"/>
      <c r="X137" s="238"/>
      <c r="Y137" s="238"/>
      <c r="Z137" s="238"/>
      <c r="AA137" s="238"/>
      <c r="AB137" s="238"/>
      <c r="AC137" s="238"/>
      <c r="AD137" s="238"/>
    </row>
    <row r="138" spans="1:30" ht="13.5" customHeight="1">
      <c r="A138" s="238"/>
      <c r="B138" s="238"/>
      <c r="C138" s="238"/>
      <c r="D138" s="238"/>
      <c r="E138" s="238"/>
      <c r="F138" s="238"/>
      <c r="G138" s="238"/>
      <c r="H138" s="238"/>
      <c r="I138" s="238"/>
      <c r="J138" s="237"/>
      <c r="K138" s="238"/>
      <c r="L138" s="238"/>
      <c r="M138" s="238"/>
      <c r="N138" s="237"/>
      <c r="O138" s="237"/>
      <c r="P138" s="237"/>
      <c r="Q138" s="238"/>
      <c r="R138" s="238"/>
      <c r="S138" s="238"/>
      <c r="T138" s="238"/>
      <c r="U138" s="238"/>
      <c r="V138" s="238"/>
      <c r="W138" s="238"/>
      <c r="X138" s="238"/>
      <c r="Y138" s="238"/>
      <c r="Z138" s="238"/>
      <c r="AA138" s="238"/>
      <c r="AB138" s="238"/>
      <c r="AC138" s="238"/>
      <c r="AD138" s="238"/>
    </row>
    <row r="139" spans="1:30" ht="13.5" customHeight="1">
      <c r="A139" s="238"/>
      <c r="B139" s="238"/>
      <c r="C139" s="238"/>
      <c r="D139" s="238"/>
      <c r="E139" s="238"/>
      <c r="F139" s="238"/>
      <c r="G139" s="238"/>
      <c r="H139" s="238"/>
      <c r="I139" s="238"/>
      <c r="J139" s="237"/>
      <c r="K139" s="238"/>
      <c r="L139" s="238"/>
      <c r="M139" s="238"/>
      <c r="N139" s="237"/>
      <c r="O139" s="237"/>
      <c r="P139" s="237"/>
      <c r="Q139" s="238"/>
      <c r="R139" s="238"/>
      <c r="S139" s="238"/>
      <c r="T139" s="238"/>
      <c r="U139" s="238"/>
      <c r="V139" s="238"/>
      <c r="W139" s="238"/>
      <c r="X139" s="238"/>
      <c r="Y139" s="238"/>
      <c r="Z139" s="238"/>
      <c r="AA139" s="238"/>
      <c r="AB139" s="238"/>
      <c r="AC139" s="238"/>
      <c r="AD139" s="238"/>
    </row>
    <row r="140" spans="1:30" ht="13.5" customHeight="1">
      <c r="A140" s="238"/>
      <c r="B140" s="238"/>
      <c r="C140" s="238"/>
      <c r="D140" s="238"/>
      <c r="E140" s="238"/>
      <c r="F140" s="238"/>
      <c r="G140" s="238"/>
      <c r="H140" s="238"/>
      <c r="I140" s="238"/>
      <c r="J140" s="237"/>
      <c r="K140" s="238"/>
      <c r="L140" s="238"/>
      <c r="M140" s="238"/>
      <c r="N140" s="237"/>
      <c r="O140" s="237"/>
      <c r="P140" s="237"/>
      <c r="Q140" s="238"/>
      <c r="R140" s="238"/>
      <c r="S140" s="238"/>
      <c r="T140" s="238"/>
      <c r="U140" s="238"/>
      <c r="V140" s="238"/>
      <c r="W140" s="238"/>
      <c r="X140" s="238"/>
      <c r="Y140" s="238"/>
      <c r="Z140" s="238"/>
      <c r="AA140" s="238"/>
      <c r="AB140" s="238"/>
      <c r="AC140" s="238"/>
      <c r="AD140" s="238"/>
    </row>
    <row r="141" spans="1:30" ht="13.5" customHeight="1">
      <c r="A141" s="238"/>
      <c r="B141" s="238"/>
      <c r="C141" s="238"/>
      <c r="D141" s="238"/>
      <c r="E141" s="238"/>
      <c r="F141" s="238"/>
      <c r="G141" s="238"/>
      <c r="H141" s="238"/>
      <c r="I141" s="238"/>
      <c r="J141" s="237"/>
      <c r="K141" s="238"/>
      <c r="L141" s="238"/>
      <c r="M141" s="238"/>
      <c r="N141" s="237"/>
      <c r="O141" s="237"/>
      <c r="P141" s="237"/>
      <c r="Q141" s="238"/>
      <c r="R141" s="238"/>
      <c r="S141" s="238"/>
      <c r="T141" s="238"/>
      <c r="U141" s="238"/>
      <c r="V141" s="238"/>
      <c r="W141" s="238"/>
      <c r="X141" s="238"/>
      <c r="Y141" s="238"/>
      <c r="Z141" s="238"/>
      <c r="AA141" s="238"/>
      <c r="AB141" s="238"/>
      <c r="AC141" s="238"/>
      <c r="AD141" s="238"/>
    </row>
    <row r="142" spans="1:30" ht="13.5" customHeight="1">
      <c r="A142" s="238"/>
      <c r="B142" s="238"/>
      <c r="C142" s="238"/>
      <c r="D142" s="238"/>
      <c r="E142" s="238"/>
      <c r="F142" s="238"/>
      <c r="G142" s="238"/>
      <c r="H142" s="238"/>
      <c r="I142" s="238"/>
      <c r="J142" s="237"/>
      <c r="K142" s="238"/>
      <c r="L142" s="238"/>
      <c r="M142" s="238"/>
      <c r="N142" s="237"/>
      <c r="O142" s="237"/>
      <c r="P142" s="237"/>
      <c r="Q142" s="238"/>
      <c r="R142" s="238"/>
      <c r="S142" s="238"/>
      <c r="T142" s="238"/>
      <c r="U142" s="238"/>
      <c r="V142" s="238"/>
      <c r="W142" s="238"/>
      <c r="X142" s="238"/>
      <c r="Y142" s="238"/>
      <c r="Z142" s="238"/>
      <c r="AA142" s="238"/>
      <c r="AB142" s="238"/>
      <c r="AC142" s="238"/>
      <c r="AD142" s="238"/>
    </row>
    <row r="143" spans="1:30" ht="13.5" customHeight="1">
      <c r="A143" s="238"/>
      <c r="B143" s="238"/>
      <c r="C143" s="238"/>
      <c r="D143" s="238"/>
      <c r="E143" s="238"/>
      <c r="F143" s="238"/>
      <c r="G143" s="238"/>
      <c r="H143" s="238"/>
      <c r="I143" s="238"/>
      <c r="J143" s="237"/>
      <c r="K143" s="238"/>
      <c r="L143" s="238"/>
      <c r="M143" s="238"/>
      <c r="N143" s="237"/>
      <c r="O143" s="237"/>
      <c r="P143" s="237"/>
      <c r="Q143" s="238"/>
      <c r="R143" s="238"/>
      <c r="S143" s="238"/>
      <c r="T143" s="238"/>
      <c r="U143" s="238"/>
      <c r="V143" s="238"/>
      <c r="W143" s="238"/>
      <c r="X143" s="238"/>
      <c r="Y143" s="238"/>
      <c r="Z143" s="238"/>
      <c r="AA143" s="238"/>
      <c r="AB143" s="238"/>
      <c r="AC143" s="238"/>
      <c r="AD143" s="238"/>
    </row>
    <row r="144" spans="1:30" ht="13.5" customHeight="1">
      <c r="A144" s="238"/>
      <c r="B144" s="238"/>
      <c r="C144" s="238"/>
      <c r="D144" s="238"/>
      <c r="E144" s="238"/>
      <c r="F144" s="238"/>
      <c r="G144" s="238"/>
      <c r="H144" s="238"/>
      <c r="I144" s="238"/>
      <c r="J144" s="237"/>
      <c r="K144" s="238"/>
      <c r="L144" s="238"/>
      <c r="M144" s="238"/>
      <c r="N144" s="237"/>
      <c r="O144" s="237"/>
      <c r="P144" s="237"/>
      <c r="Q144" s="238"/>
      <c r="R144" s="238"/>
      <c r="S144" s="238"/>
      <c r="T144" s="238"/>
      <c r="U144" s="238"/>
      <c r="V144" s="238"/>
      <c r="W144" s="238"/>
      <c r="X144" s="238"/>
      <c r="Y144" s="238"/>
      <c r="Z144" s="238"/>
      <c r="AA144" s="238"/>
      <c r="AB144" s="238"/>
      <c r="AC144" s="238"/>
      <c r="AD144" s="238"/>
    </row>
    <row r="145" spans="1:30" ht="13.5" customHeight="1">
      <c r="A145" s="238"/>
      <c r="B145" s="238"/>
      <c r="C145" s="238"/>
      <c r="D145" s="238"/>
      <c r="E145" s="238"/>
      <c r="F145" s="238"/>
      <c r="G145" s="238"/>
      <c r="H145" s="238"/>
      <c r="I145" s="238"/>
      <c r="J145" s="237"/>
      <c r="K145" s="238"/>
      <c r="L145" s="238"/>
      <c r="M145" s="238"/>
      <c r="N145" s="237"/>
      <c r="O145" s="237"/>
      <c r="P145" s="237"/>
      <c r="Q145" s="238"/>
      <c r="R145" s="238"/>
      <c r="S145" s="238"/>
      <c r="T145" s="238"/>
      <c r="U145" s="238"/>
      <c r="V145" s="238"/>
      <c r="W145" s="238"/>
      <c r="X145" s="238"/>
      <c r="Y145" s="238"/>
      <c r="Z145" s="238"/>
      <c r="AA145" s="238"/>
      <c r="AB145" s="238"/>
      <c r="AC145" s="238"/>
      <c r="AD145" s="238"/>
    </row>
    <row r="146" spans="1:30" ht="13.5" customHeight="1">
      <c r="A146" s="238"/>
      <c r="B146" s="238"/>
      <c r="C146" s="238"/>
      <c r="D146" s="238"/>
      <c r="E146" s="238"/>
      <c r="F146" s="238"/>
      <c r="G146" s="238"/>
      <c r="H146" s="238"/>
      <c r="I146" s="238"/>
      <c r="J146" s="237"/>
      <c r="K146" s="238"/>
      <c r="L146" s="238"/>
      <c r="M146" s="238"/>
      <c r="N146" s="237"/>
      <c r="O146" s="237"/>
      <c r="P146" s="237"/>
      <c r="Q146" s="238"/>
      <c r="R146" s="238"/>
      <c r="S146" s="238"/>
      <c r="T146" s="238"/>
      <c r="U146" s="238"/>
      <c r="V146" s="238"/>
      <c r="W146" s="238"/>
      <c r="X146" s="238"/>
      <c r="Y146" s="238"/>
      <c r="Z146" s="238"/>
      <c r="AA146" s="238"/>
      <c r="AB146" s="238"/>
      <c r="AC146" s="238"/>
      <c r="AD146" s="238"/>
    </row>
    <row r="147" spans="1:30" ht="13.5" customHeight="1">
      <c r="A147" s="238"/>
      <c r="B147" s="238"/>
      <c r="C147" s="238"/>
      <c r="D147" s="238"/>
      <c r="E147" s="238"/>
      <c r="F147" s="238"/>
      <c r="G147" s="238"/>
      <c r="H147" s="238"/>
      <c r="I147" s="238"/>
      <c r="J147" s="237"/>
      <c r="K147" s="238"/>
      <c r="L147" s="238"/>
      <c r="M147" s="238"/>
      <c r="N147" s="237"/>
      <c r="O147" s="237"/>
      <c r="P147" s="237"/>
      <c r="Q147" s="238"/>
      <c r="R147" s="238"/>
      <c r="S147" s="238"/>
      <c r="T147" s="238"/>
      <c r="U147" s="238"/>
      <c r="V147" s="238"/>
      <c r="W147" s="238"/>
      <c r="X147" s="238"/>
      <c r="Y147" s="238"/>
      <c r="Z147" s="238"/>
      <c r="AA147" s="238"/>
      <c r="AB147" s="238"/>
      <c r="AC147" s="238"/>
      <c r="AD147" s="238"/>
    </row>
    <row r="148" spans="1:30" ht="13.5" customHeight="1">
      <c r="A148" s="238"/>
      <c r="B148" s="238"/>
      <c r="C148" s="238"/>
      <c r="D148" s="238"/>
      <c r="E148" s="238"/>
      <c r="F148" s="238"/>
      <c r="G148" s="238"/>
      <c r="H148" s="238"/>
      <c r="I148" s="238"/>
      <c r="J148" s="237"/>
      <c r="K148" s="238"/>
      <c r="L148" s="238"/>
      <c r="M148" s="238"/>
      <c r="N148" s="237"/>
      <c r="O148" s="237"/>
      <c r="P148" s="237"/>
      <c r="Q148" s="238"/>
      <c r="R148" s="238"/>
      <c r="S148" s="238"/>
      <c r="T148" s="238"/>
      <c r="U148" s="238"/>
      <c r="V148" s="238"/>
      <c r="W148" s="238"/>
      <c r="X148" s="238"/>
      <c r="Y148" s="238"/>
      <c r="Z148" s="238"/>
      <c r="AA148" s="238"/>
      <c r="AB148" s="238"/>
      <c r="AC148" s="238"/>
      <c r="AD148" s="238"/>
    </row>
    <row r="149" spans="1:30" ht="13.5" customHeight="1">
      <c r="A149" s="238"/>
      <c r="B149" s="238"/>
      <c r="C149" s="238"/>
      <c r="D149" s="238"/>
      <c r="E149" s="238"/>
      <c r="F149" s="238"/>
      <c r="G149" s="238"/>
      <c r="H149" s="238"/>
      <c r="I149" s="238"/>
      <c r="J149" s="237"/>
      <c r="K149" s="238"/>
      <c r="L149" s="238"/>
      <c r="M149" s="238"/>
      <c r="N149" s="237"/>
      <c r="O149" s="237"/>
      <c r="P149" s="237"/>
      <c r="Q149" s="238"/>
      <c r="R149" s="238"/>
      <c r="S149" s="238"/>
      <c r="T149" s="238"/>
      <c r="U149" s="238"/>
      <c r="V149" s="238"/>
      <c r="W149" s="238"/>
      <c r="X149" s="238"/>
      <c r="Y149" s="238"/>
      <c r="Z149" s="238"/>
      <c r="AA149" s="238"/>
      <c r="AB149" s="238"/>
      <c r="AC149" s="238"/>
      <c r="AD149" s="238"/>
    </row>
    <row r="150" spans="1:30" ht="13.5" customHeight="1">
      <c r="A150" s="238"/>
      <c r="B150" s="238"/>
      <c r="C150" s="238"/>
      <c r="D150" s="238"/>
      <c r="E150" s="238"/>
      <c r="F150" s="238"/>
      <c r="G150" s="238"/>
      <c r="H150" s="238"/>
      <c r="I150" s="238"/>
      <c r="J150" s="237"/>
      <c r="K150" s="238"/>
      <c r="L150" s="238"/>
      <c r="M150" s="238"/>
      <c r="N150" s="237"/>
      <c r="O150" s="237"/>
      <c r="P150" s="237"/>
      <c r="Q150" s="238"/>
      <c r="R150" s="238"/>
      <c r="S150" s="238"/>
      <c r="T150" s="238"/>
      <c r="U150" s="238"/>
      <c r="V150" s="238"/>
      <c r="W150" s="238"/>
      <c r="X150" s="238"/>
      <c r="Y150" s="238"/>
      <c r="Z150" s="238"/>
      <c r="AA150" s="238"/>
      <c r="AB150" s="238"/>
      <c r="AC150" s="238"/>
      <c r="AD150" s="238"/>
    </row>
    <row r="151" spans="1:30" ht="13.5" customHeight="1">
      <c r="A151" s="238"/>
      <c r="B151" s="238"/>
      <c r="C151" s="238"/>
      <c r="D151" s="238"/>
      <c r="E151" s="238"/>
      <c r="F151" s="238"/>
      <c r="G151" s="238"/>
      <c r="H151" s="238"/>
      <c r="I151" s="238"/>
      <c r="J151" s="237"/>
      <c r="K151" s="238"/>
      <c r="L151" s="238"/>
      <c r="M151" s="238"/>
      <c r="N151" s="237"/>
      <c r="O151" s="237"/>
      <c r="P151" s="237"/>
      <c r="Q151" s="238"/>
      <c r="R151" s="238"/>
      <c r="S151" s="238"/>
      <c r="T151" s="238"/>
      <c r="U151" s="238"/>
      <c r="V151" s="238"/>
      <c r="W151" s="238"/>
      <c r="X151" s="238"/>
      <c r="Y151" s="238"/>
      <c r="Z151" s="238"/>
      <c r="AA151" s="238"/>
      <c r="AB151" s="238"/>
      <c r="AC151" s="238"/>
      <c r="AD151" s="238"/>
    </row>
    <row r="152" spans="1:30" ht="13.5" customHeight="1">
      <c r="A152" s="238"/>
      <c r="B152" s="238"/>
      <c r="C152" s="238"/>
      <c r="D152" s="238"/>
      <c r="E152" s="238"/>
      <c r="F152" s="238"/>
      <c r="G152" s="238"/>
      <c r="H152" s="238"/>
      <c r="I152" s="238"/>
      <c r="J152" s="237"/>
      <c r="K152" s="238"/>
      <c r="L152" s="238"/>
      <c r="M152" s="238"/>
      <c r="N152" s="237"/>
      <c r="O152" s="237"/>
      <c r="P152" s="237"/>
      <c r="Q152" s="238"/>
      <c r="R152" s="238"/>
      <c r="S152" s="238"/>
      <c r="T152" s="238"/>
      <c r="U152" s="238"/>
      <c r="V152" s="238"/>
      <c r="W152" s="238"/>
      <c r="X152" s="238"/>
      <c r="Y152" s="238"/>
      <c r="Z152" s="238"/>
      <c r="AA152" s="238"/>
      <c r="AB152" s="238"/>
      <c r="AC152" s="238"/>
      <c r="AD152" s="238"/>
    </row>
    <row r="153" spans="1:30" ht="13.5" customHeight="1">
      <c r="A153" s="238"/>
      <c r="B153" s="238"/>
      <c r="C153" s="238"/>
      <c r="D153" s="238"/>
      <c r="E153" s="238"/>
      <c r="F153" s="238"/>
      <c r="G153" s="238"/>
      <c r="H153" s="238"/>
      <c r="I153" s="238"/>
      <c r="J153" s="237"/>
      <c r="K153" s="238"/>
      <c r="L153" s="238"/>
      <c r="M153" s="238"/>
      <c r="N153" s="237"/>
      <c r="O153" s="237"/>
      <c r="P153" s="237"/>
      <c r="Q153" s="238"/>
      <c r="R153" s="238"/>
      <c r="S153" s="238"/>
      <c r="T153" s="238"/>
      <c r="U153" s="238"/>
      <c r="V153" s="238"/>
      <c r="W153" s="238"/>
      <c r="X153" s="238"/>
      <c r="Y153" s="238"/>
      <c r="Z153" s="238"/>
      <c r="AA153" s="238"/>
      <c r="AB153" s="238"/>
      <c r="AC153" s="238"/>
      <c r="AD153" s="238"/>
    </row>
    <row r="154" spans="1:30" ht="13.5" customHeight="1">
      <c r="A154" s="238"/>
      <c r="B154" s="238"/>
      <c r="C154" s="238"/>
      <c r="D154" s="238"/>
      <c r="E154" s="238"/>
      <c r="F154" s="238"/>
      <c r="G154" s="238"/>
      <c r="H154" s="238"/>
      <c r="I154" s="238"/>
      <c r="J154" s="237"/>
      <c r="K154" s="238"/>
      <c r="L154" s="238"/>
      <c r="M154" s="238"/>
      <c r="N154" s="237"/>
      <c r="O154" s="237"/>
      <c r="P154" s="237"/>
      <c r="Q154" s="238"/>
      <c r="R154" s="238"/>
      <c r="S154" s="238"/>
      <c r="T154" s="238"/>
      <c r="U154" s="238"/>
      <c r="V154" s="238"/>
      <c r="W154" s="238"/>
      <c r="X154" s="238"/>
      <c r="Y154" s="238"/>
      <c r="Z154" s="238"/>
      <c r="AA154" s="238"/>
      <c r="AB154" s="238"/>
      <c r="AC154" s="238"/>
      <c r="AD154" s="238"/>
    </row>
    <row r="155" spans="1:30" ht="13.5" customHeight="1">
      <c r="A155" s="238"/>
      <c r="B155" s="238"/>
      <c r="C155" s="238"/>
      <c r="D155" s="238"/>
      <c r="E155" s="238"/>
      <c r="F155" s="238"/>
      <c r="G155" s="238"/>
      <c r="H155" s="238"/>
      <c r="I155" s="238"/>
      <c r="J155" s="237"/>
      <c r="K155" s="238"/>
      <c r="L155" s="238"/>
      <c r="M155" s="238"/>
      <c r="N155" s="237"/>
      <c r="O155" s="237"/>
      <c r="P155" s="237"/>
      <c r="Q155" s="238"/>
      <c r="R155" s="238"/>
      <c r="S155" s="238"/>
      <c r="T155" s="238"/>
      <c r="U155" s="238"/>
      <c r="V155" s="238"/>
      <c r="W155" s="238"/>
      <c r="X155" s="238"/>
      <c r="Y155" s="238"/>
      <c r="Z155" s="238"/>
      <c r="AA155" s="238"/>
      <c r="AB155" s="238"/>
      <c r="AC155" s="238"/>
      <c r="AD155" s="238"/>
    </row>
    <row r="156" spans="1:30" ht="13.5" customHeight="1">
      <c r="A156" s="238"/>
      <c r="B156" s="238"/>
      <c r="C156" s="238"/>
      <c r="D156" s="238"/>
      <c r="E156" s="238"/>
      <c r="F156" s="238"/>
      <c r="G156" s="238"/>
      <c r="H156" s="238"/>
      <c r="I156" s="238"/>
      <c r="J156" s="237"/>
      <c r="K156" s="238"/>
      <c r="L156" s="238"/>
      <c r="M156" s="238"/>
      <c r="N156" s="237"/>
      <c r="O156" s="237"/>
      <c r="P156" s="237"/>
      <c r="Q156" s="238"/>
      <c r="R156" s="238"/>
      <c r="S156" s="238"/>
      <c r="T156" s="238"/>
      <c r="U156" s="238"/>
      <c r="V156" s="238"/>
      <c r="W156" s="238"/>
      <c r="X156" s="238"/>
      <c r="Y156" s="238"/>
      <c r="Z156" s="238"/>
      <c r="AA156" s="238"/>
      <c r="AB156" s="238"/>
      <c r="AC156" s="238"/>
      <c r="AD156" s="238"/>
    </row>
    <row r="157" spans="1:30" ht="13.5" customHeight="1">
      <c r="A157" s="238"/>
      <c r="B157" s="238"/>
      <c r="C157" s="238"/>
      <c r="D157" s="238"/>
      <c r="E157" s="238"/>
      <c r="F157" s="238"/>
      <c r="G157" s="238"/>
      <c r="H157" s="238"/>
      <c r="I157" s="238"/>
      <c r="J157" s="237"/>
      <c r="K157" s="238"/>
      <c r="L157" s="238"/>
      <c r="M157" s="238"/>
      <c r="N157" s="237"/>
      <c r="O157" s="237"/>
      <c r="P157" s="237"/>
      <c r="Q157" s="238"/>
      <c r="R157" s="238"/>
      <c r="S157" s="238"/>
      <c r="T157" s="238"/>
      <c r="U157" s="238"/>
      <c r="V157" s="238"/>
      <c r="W157" s="238"/>
      <c r="X157" s="238"/>
      <c r="Y157" s="238"/>
      <c r="Z157" s="238"/>
      <c r="AA157" s="238"/>
      <c r="AB157" s="238"/>
      <c r="AC157" s="238"/>
      <c r="AD157" s="238"/>
    </row>
    <row r="158" spans="1:30" ht="13.5" customHeight="1">
      <c r="A158" s="238"/>
      <c r="B158" s="238"/>
      <c r="C158" s="238"/>
      <c r="D158" s="238"/>
      <c r="E158" s="238"/>
      <c r="F158" s="238"/>
      <c r="G158" s="238"/>
      <c r="H158" s="238"/>
      <c r="I158" s="238"/>
      <c r="J158" s="237"/>
      <c r="K158" s="238"/>
      <c r="L158" s="238"/>
      <c r="M158" s="238"/>
      <c r="N158" s="237"/>
      <c r="O158" s="237"/>
      <c r="P158" s="237"/>
      <c r="Q158" s="238"/>
      <c r="R158" s="238"/>
      <c r="S158" s="238"/>
      <c r="T158" s="238"/>
      <c r="U158" s="238"/>
      <c r="V158" s="238"/>
      <c r="W158" s="238"/>
      <c r="X158" s="238"/>
      <c r="Y158" s="238"/>
      <c r="Z158" s="238"/>
      <c r="AA158" s="238"/>
      <c r="AB158" s="238"/>
      <c r="AC158" s="238"/>
      <c r="AD158" s="238"/>
    </row>
    <row r="159" spans="1:30" ht="13.5" customHeight="1">
      <c r="A159" s="238"/>
      <c r="B159" s="238"/>
      <c r="C159" s="238"/>
      <c r="D159" s="238"/>
      <c r="E159" s="238"/>
      <c r="F159" s="238"/>
      <c r="G159" s="238"/>
      <c r="H159" s="238"/>
      <c r="I159" s="238"/>
      <c r="J159" s="237"/>
      <c r="K159" s="238"/>
      <c r="L159" s="238"/>
      <c r="M159" s="238"/>
      <c r="N159" s="237"/>
      <c r="O159" s="237"/>
      <c r="P159" s="237"/>
      <c r="Q159" s="238"/>
      <c r="R159" s="238"/>
      <c r="S159" s="238"/>
      <c r="T159" s="238"/>
      <c r="U159" s="238"/>
      <c r="V159" s="238"/>
      <c r="W159" s="238"/>
      <c r="X159" s="238"/>
      <c r="Y159" s="238"/>
      <c r="Z159" s="238"/>
      <c r="AA159" s="238"/>
      <c r="AB159" s="238"/>
      <c r="AC159" s="238"/>
      <c r="AD159" s="238"/>
    </row>
    <row r="160" spans="1:30" ht="13.5" customHeight="1">
      <c r="A160" s="238"/>
      <c r="B160" s="238"/>
      <c r="C160" s="238"/>
      <c r="D160" s="238"/>
      <c r="E160" s="238"/>
      <c r="F160" s="238"/>
      <c r="G160" s="238"/>
      <c r="H160" s="238"/>
      <c r="I160" s="238"/>
      <c r="J160" s="237"/>
      <c r="K160" s="238"/>
      <c r="L160" s="238"/>
      <c r="M160" s="238"/>
      <c r="N160" s="237"/>
      <c r="O160" s="237"/>
      <c r="P160" s="237"/>
      <c r="Q160" s="238"/>
      <c r="R160" s="238"/>
      <c r="S160" s="238"/>
      <c r="T160" s="238"/>
      <c r="U160" s="238"/>
      <c r="V160" s="238"/>
      <c r="W160" s="238"/>
      <c r="X160" s="238"/>
      <c r="Y160" s="238"/>
      <c r="Z160" s="238"/>
      <c r="AA160" s="238"/>
      <c r="AB160" s="238"/>
      <c r="AC160" s="238"/>
      <c r="AD160" s="238"/>
    </row>
    <row r="161" spans="1:30" ht="13.5" customHeight="1">
      <c r="A161" s="238"/>
      <c r="B161" s="238"/>
      <c r="C161" s="238"/>
      <c r="D161" s="238"/>
      <c r="E161" s="238"/>
      <c r="F161" s="238"/>
      <c r="G161" s="238"/>
      <c r="H161" s="238"/>
      <c r="I161" s="238"/>
      <c r="J161" s="237"/>
      <c r="K161" s="238"/>
      <c r="L161" s="238"/>
      <c r="M161" s="238"/>
      <c r="N161" s="237"/>
      <c r="O161" s="237"/>
      <c r="P161" s="237"/>
      <c r="Q161" s="238"/>
      <c r="R161" s="238"/>
      <c r="S161" s="238"/>
      <c r="T161" s="238"/>
      <c r="U161" s="238"/>
      <c r="V161" s="238"/>
      <c r="W161" s="238"/>
      <c r="X161" s="238"/>
      <c r="Y161" s="238"/>
      <c r="Z161" s="238"/>
      <c r="AA161" s="238"/>
      <c r="AB161" s="238"/>
      <c r="AC161" s="238"/>
      <c r="AD161" s="238"/>
    </row>
    <row r="162" spans="1:30" ht="13.5" customHeight="1">
      <c r="A162" s="238"/>
      <c r="B162" s="238"/>
      <c r="C162" s="238"/>
      <c r="D162" s="238"/>
      <c r="E162" s="238"/>
      <c r="F162" s="238"/>
      <c r="G162" s="238"/>
      <c r="H162" s="238"/>
      <c r="I162" s="238"/>
      <c r="J162" s="237"/>
      <c r="K162" s="238"/>
      <c r="L162" s="238"/>
      <c r="M162" s="238"/>
      <c r="N162" s="237"/>
      <c r="O162" s="237"/>
      <c r="P162" s="237"/>
      <c r="Q162" s="238"/>
      <c r="R162" s="238"/>
      <c r="S162" s="238"/>
      <c r="T162" s="238"/>
      <c r="U162" s="238"/>
      <c r="V162" s="238"/>
      <c r="W162" s="238"/>
      <c r="X162" s="238"/>
      <c r="Y162" s="238"/>
      <c r="Z162" s="238"/>
      <c r="AA162" s="238"/>
      <c r="AB162" s="238"/>
      <c r="AC162" s="238"/>
      <c r="AD162" s="238"/>
    </row>
    <row r="163" spans="1:30" ht="13.5" customHeight="1">
      <c r="A163" s="238"/>
      <c r="B163" s="238"/>
      <c r="C163" s="238"/>
      <c r="D163" s="238"/>
      <c r="E163" s="238"/>
      <c r="F163" s="238"/>
      <c r="G163" s="238"/>
      <c r="H163" s="238"/>
      <c r="I163" s="238"/>
      <c r="J163" s="237"/>
      <c r="K163" s="238"/>
      <c r="L163" s="238"/>
      <c r="M163" s="238"/>
      <c r="N163" s="237"/>
      <c r="O163" s="237"/>
      <c r="P163" s="237"/>
      <c r="Q163" s="238"/>
      <c r="R163" s="238"/>
      <c r="S163" s="238"/>
      <c r="T163" s="238"/>
      <c r="U163" s="238"/>
      <c r="V163" s="238"/>
      <c r="W163" s="238"/>
      <c r="X163" s="238"/>
      <c r="Y163" s="238"/>
      <c r="Z163" s="238"/>
      <c r="AA163" s="238"/>
      <c r="AB163" s="238"/>
      <c r="AC163" s="238"/>
      <c r="AD163" s="238"/>
    </row>
    <row r="164" spans="1:30" ht="13.5" customHeight="1">
      <c r="A164" s="238"/>
      <c r="B164" s="238"/>
      <c r="C164" s="238"/>
      <c r="D164" s="238"/>
      <c r="E164" s="238"/>
      <c r="F164" s="238"/>
      <c r="G164" s="238"/>
      <c r="H164" s="238"/>
      <c r="I164" s="238"/>
      <c r="J164" s="237"/>
      <c r="K164" s="238"/>
      <c r="L164" s="238"/>
      <c r="M164" s="238"/>
      <c r="N164" s="237"/>
      <c r="O164" s="237"/>
      <c r="P164" s="237"/>
      <c r="Q164" s="238"/>
      <c r="R164" s="238"/>
      <c r="S164" s="238"/>
      <c r="T164" s="238"/>
      <c r="U164" s="238"/>
      <c r="V164" s="238"/>
      <c r="W164" s="238"/>
      <c r="X164" s="238"/>
      <c r="Y164" s="238"/>
      <c r="Z164" s="238"/>
      <c r="AA164" s="238"/>
      <c r="AB164" s="238"/>
      <c r="AC164" s="238"/>
      <c r="AD164" s="238"/>
    </row>
    <row r="165" spans="1:30" ht="13.5" customHeight="1">
      <c r="A165" s="238"/>
      <c r="B165" s="238"/>
      <c r="C165" s="238"/>
      <c r="D165" s="238"/>
      <c r="E165" s="238"/>
      <c r="F165" s="238"/>
      <c r="G165" s="238"/>
      <c r="H165" s="238"/>
      <c r="I165" s="238"/>
      <c r="J165" s="237"/>
      <c r="K165" s="238"/>
      <c r="L165" s="238"/>
      <c r="M165" s="238"/>
      <c r="N165" s="237"/>
      <c r="O165" s="237"/>
      <c r="P165" s="237"/>
      <c r="Q165" s="238"/>
      <c r="R165" s="238"/>
      <c r="S165" s="238"/>
      <c r="T165" s="238"/>
      <c r="U165" s="238"/>
      <c r="V165" s="238"/>
      <c r="W165" s="238"/>
      <c r="X165" s="238"/>
      <c r="Y165" s="238"/>
      <c r="Z165" s="238"/>
      <c r="AA165" s="238"/>
      <c r="AB165" s="238"/>
      <c r="AC165" s="238"/>
      <c r="AD165" s="238"/>
    </row>
    <row r="166" spans="1:30" ht="13.5" customHeight="1">
      <c r="A166" s="238"/>
      <c r="B166" s="238"/>
      <c r="C166" s="238"/>
      <c r="D166" s="238"/>
      <c r="E166" s="238"/>
      <c r="F166" s="238"/>
      <c r="G166" s="238"/>
      <c r="H166" s="238"/>
      <c r="I166" s="238"/>
      <c r="J166" s="237"/>
      <c r="K166" s="238"/>
      <c r="L166" s="238"/>
      <c r="M166" s="238"/>
      <c r="N166" s="237"/>
      <c r="O166" s="237"/>
      <c r="P166" s="237"/>
      <c r="Q166" s="238"/>
      <c r="R166" s="238"/>
      <c r="S166" s="238"/>
      <c r="T166" s="238"/>
      <c r="U166" s="238"/>
      <c r="V166" s="238"/>
      <c r="W166" s="238"/>
      <c r="X166" s="238"/>
      <c r="Y166" s="238"/>
      <c r="Z166" s="238"/>
      <c r="AA166" s="238"/>
      <c r="AB166" s="238"/>
      <c r="AC166" s="238"/>
      <c r="AD166" s="238"/>
    </row>
    <row r="167" spans="1:30" ht="13.5" customHeight="1">
      <c r="A167" s="238"/>
      <c r="B167" s="238"/>
      <c r="C167" s="238"/>
      <c r="D167" s="238"/>
      <c r="E167" s="238"/>
      <c r="F167" s="238"/>
      <c r="G167" s="238"/>
      <c r="H167" s="238"/>
      <c r="I167" s="238"/>
      <c r="J167" s="237"/>
      <c r="K167" s="238"/>
      <c r="L167" s="238"/>
      <c r="M167" s="238"/>
      <c r="N167" s="237"/>
      <c r="O167" s="237"/>
      <c r="P167" s="237"/>
      <c r="Q167" s="238"/>
      <c r="R167" s="238"/>
      <c r="S167" s="238"/>
      <c r="T167" s="238"/>
      <c r="U167" s="238"/>
      <c r="V167" s="238"/>
      <c r="W167" s="238"/>
      <c r="X167" s="238"/>
      <c r="Y167" s="238"/>
      <c r="Z167" s="238"/>
      <c r="AA167" s="238"/>
      <c r="AB167" s="238"/>
      <c r="AC167" s="238"/>
      <c r="AD167" s="238"/>
    </row>
    <row r="168" spans="1:30" ht="13.5" customHeight="1">
      <c r="A168" s="238"/>
      <c r="B168" s="238"/>
      <c r="C168" s="238"/>
      <c r="D168" s="238"/>
      <c r="E168" s="238"/>
      <c r="F168" s="238"/>
      <c r="G168" s="238"/>
      <c r="H168" s="238"/>
      <c r="I168" s="238"/>
      <c r="J168" s="237"/>
      <c r="K168" s="238"/>
      <c r="L168" s="238"/>
      <c r="M168" s="238"/>
      <c r="N168" s="237"/>
      <c r="O168" s="237"/>
      <c r="P168" s="237"/>
      <c r="Q168" s="238"/>
      <c r="R168" s="238"/>
      <c r="S168" s="238"/>
      <c r="T168" s="238"/>
      <c r="U168" s="238"/>
      <c r="V168" s="238"/>
      <c r="W168" s="238"/>
      <c r="X168" s="238"/>
      <c r="Y168" s="238"/>
      <c r="Z168" s="238"/>
      <c r="AA168" s="238"/>
      <c r="AB168" s="238"/>
      <c r="AC168" s="238"/>
      <c r="AD168" s="238"/>
    </row>
    <row r="169" spans="1:30" ht="13.5" customHeight="1">
      <c r="A169" s="238"/>
      <c r="B169" s="238"/>
      <c r="C169" s="238"/>
      <c r="D169" s="238"/>
      <c r="E169" s="238"/>
      <c r="F169" s="238"/>
      <c r="G169" s="238"/>
      <c r="H169" s="238"/>
      <c r="I169" s="238"/>
      <c r="J169" s="237"/>
      <c r="K169" s="238"/>
      <c r="L169" s="238"/>
      <c r="M169" s="238"/>
      <c r="N169" s="237"/>
      <c r="O169" s="237"/>
      <c r="P169" s="237"/>
      <c r="Q169" s="238"/>
      <c r="R169" s="238"/>
      <c r="S169" s="238"/>
      <c r="T169" s="238"/>
      <c r="U169" s="238"/>
      <c r="V169" s="238"/>
      <c r="W169" s="238"/>
      <c r="X169" s="238"/>
      <c r="Y169" s="238"/>
      <c r="Z169" s="238"/>
      <c r="AA169" s="238"/>
      <c r="AB169" s="238"/>
      <c r="AC169" s="238"/>
      <c r="AD169" s="238"/>
    </row>
    <row r="170" spans="1:30" ht="13.5" customHeight="1">
      <c r="A170" s="238"/>
      <c r="B170" s="238"/>
      <c r="C170" s="238"/>
      <c r="D170" s="238"/>
      <c r="E170" s="238"/>
      <c r="F170" s="238"/>
      <c r="G170" s="238"/>
      <c r="H170" s="238"/>
      <c r="I170" s="238"/>
      <c r="J170" s="237"/>
      <c r="K170" s="238"/>
      <c r="L170" s="238"/>
      <c r="M170" s="238"/>
      <c r="N170" s="237"/>
      <c r="O170" s="237"/>
      <c r="P170" s="237"/>
      <c r="Q170" s="238"/>
      <c r="R170" s="238"/>
      <c r="S170" s="238"/>
      <c r="T170" s="238"/>
      <c r="U170" s="238"/>
      <c r="V170" s="238"/>
      <c r="W170" s="238"/>
      <c r="X170" s="238"/>
      <c r="Y170" s="238"/>
      <c r="Z170" s="238"/>
      <c r="AA170" s="238"/>
      <c r="AB170" s="238"/>
      <c r="AC170" s="238"/>
      <c r="AD170" s="238"/>
    </row>
    <row r="171" spans="1:30" ht="13.5" customHeight="1">
      <c r="A171" s="238"/>
      <c r="B171" s="238"/>
      <c r="C171" s="238"/>
      <c r="D171" s="238"/>
      <c r="E171" s="238"/>
      <c r="F171" s="238"/>
      <c r="G171" s="238"/>
      <c r="H171" s="238"/>
      <c r="I171" s="238"/>
      <c r="J171" s="237"/>
      <c r="K171" s="238"/>
      <c r="L171" s="238"/>
      <c r="M171" s="238"/>
      <c r="N171" s="237"/>
      <c r="O171" s="237"/>
      <c r="P171" s="237"/>
      <c r="Q171" s="238"/>
      <c r="R171" s="238"/>
      <c r="S171" s="238"/>
      <c r="T171" s="238"/>
      <c r="U171" s="238"/>
      <c r="V171" s="238"/>
      <c r="W171" s="238"/>
      <c r="X171" s="238"/>
      <c r="Y171" s="238"/>
      <c r="Z171" s="238"/>
      <c r="AA171" s="238"/>
      <c r="AB171" s="238"/>
      <c r="AC171" s="238"/>
      <c r="AD171" s="238"/>
    </row>
    <row r="172" spans="1:30" ht="13.5" customHeight="1">
      <c r="A172" s="238"/>
      <c r="B172" s="238"/>
      <c r="C172" s="238"/>
      <c r="D172" s="238"/>
      <c r="E172" s="238"/>
      <c r="F172" s="238"/>
      <c r="G172" s="238"/>
      <c r="H172" s="238"/>
      <c r="I172" s="238"/>
      <c r="J172" s="237"/>
      <c r="K172" s="238"/>
      <c r="L172" s="238"/>
      <c r="M172" s="238"/>
      <c r="N172" s="237"/>
      <c r="O172" s="237"/>
      <c r="P172" s="237"/>
      <c r="Q172" s="238"/>
      <c r="R172" s="238"/>
      <c r="S172" s="238"/>
      <c r="T172" s="238"/>
      <c r="U172" s="238"/>
      <c r="V172" s="238"/>
      <c r="W172" s="238"/>
      <c r="X172" s="238"/>
      <c r="Y172" s="238"/>
      <c r="Z172" s="238"/>
      <c r="AA172" s="238"/>
      <c r="AB172" s="238"/>
      <c r="AC172" s="238"/>
      <c r="AD172" s="238"/>
    </row>
    <row r="173" spans="1:30" ht="13.5" customHeight="1">
      <c r="A173" s="238"/>
      <c r="B173" s="238"/>
      <c r="C173" s="238"/>
      <c r="D173" s="238"/>
      <c r="E173" s="238"/>
      <c r="F173" s="238"/>
      <c r="G173" s="238"/>
      <c r="H173" s="238"/>
      <c r="I173" s="238"/>
      <c r="J173" s="237"/>
      <c r="K173" s="238"/>
      <c r="L173" s="238"/>
      <c r="M173" s="238"/>
      <c r="N173" s="237"/>
      <c r="O173" s="237"/>
      <c r="P173" s="237"/>
      <c r="Q173" s="238"/>
      <c r="R173" s="238"/>
      <c r="S173" s="238"/>
      <c r="T173" s="238"/>
      <c r="U173" s="238"/>
      <c r="V173" s="238"/>
      <c r="W173" s="238"/>
      <c r="X173" s="238"/>
      <c r="Y173" s="238"/>
      <c r="Z173" s="238"/>
      <c r="AA173" s="238"/>
      <c r="AB173" s="238"/>
      <c r="AC173" s="238"/>
      <c r="AD173" s="238"/>
    </row>
    <row r="174" spans="1:30" ht="13.5" customHeight="1">
      <c r="A174" s="238"/>
      <c r="B174" s="238"/>
      <c r="C174" s="238"/>
      <c r="D174" s="238"/>
      <c r="E174" s="238"/>
      <c r="F174" s="238"/>
      <c r="G174" s="238"/>
      <c r="H174" s="238"/>
      <c r="I174" s="238"/>
      <c r="J174" s="237"/>
      <c r="K174" s="238"/>
      <c r="L174" s="238"/>
      <c r="M174" s="238"/>
      <c r="N174" s="237"/>
      <c r="O174" s="237"/>
      <c r="P174" s="237"/>
      <c r="Q174" s="238"/>
      <c r="R174" s="238"/>
      <c r="S174" s="238"/>
      <c r="T174" s="238"/>
      <c r="U174" s="238"/>
      <c r="V174" s="238"/>
      <c r="W174" s="238"/>
      <c r="X174" s="238"/>
      <c r="Y174" s="238"/>
      <c r="Z174" s="238"/>
      <c r="AA174" s="238"/>
      <c r="AB174" s="238"/>
      <c r="AC174" s="238"/>
      <c r="AD174" s="238"/>
    </row>
    <row r="175" spans="1:30" ht="13.5" customHeight="1">
      <c r="A175" s="238"/>
      <c r="B175" s="238"/>
      <c r="C175" s="238"/>
      <c r="D175" s="238"/>
      <c r="E175" s="238"/>
      <c r="F175" s="238"/>
      <c r="G175" s="238"/>
      <c r="H175" s="238"/>
      <c r="I175" s="238"/>
      <c r="J175" s="237"/>
      <c r="K175" s="238"/>
      <c r="L175" s="238"/>
      <c r="M175" s="238"/>
      <c r="N175" s="237"/>
      <c r="O175" s="237"/>
      <c r="P175" s="237"/>
      <c r="Q175" s="238"/>
      <c r="R175" s="238"/>
      <c r="S175" s="238"/>
      <c r="T175" s="238"/>
      <c r="U175" s="238"/>
      <c r="V175" s="238"/>
      <c r="W175" s="238"/>
      <c r="X175" s="238"/>
      <c r="Y175" s="238"/>
      <c r="Z175" s="238"/>
      <c r="AA175" s="238"/>
      <c r="AB175" s="238"/>
      <c r="AC175" s="238"/>
      <c r="AD175" s="238"/>
    </row>
    <row r="176" spans="1:30" ht="13.5" customHeight="1">
      <c r="A176" s="238"/>
      <c r="B176" s="238"/>
      <c r="C176" s="238"/>
      <c r="D176" s="238"/>
      <c r="E176" s="238"/>
      <c r="F176" s="238"/>
      <c r="G176" s="238"/>
      <c r="H176" s="238"/>
      <c r="I176" s="238"/>
      <c r="J176" s="237"/>
      <c r="K176" s="238"/>
      <c r="L176" s="238"/>
      <c r="M176" s="238"/>
      <c r="N176" s="237"/>
      <c r="O176" s="237"/>
      <c r="P176" s="237"/>
      <c r="Q176" s="238"/>
      <c r="R176" s="238"/>
      <c r="S176" s="238"/>
      <c r="T176" s="238"/>
      <c r="U176" s="238"/>
      <c r="V176" s="238"/>
      <c r="W176" s="238"/>
      <c r="X176" s="238"/>
      <c r="Y176" s="238"/>
      <c r="Z176" s="238"/>
      <c r="AA176" s="238"/>
      <c r="AB176" s="238"/>
      <c r="AC176" s="238"/>
      <c r="AD176" s="238"/>
    </row>
    <row r="177" spans="1:30" ht="13.5" customHeight="1">
      <c r="A177" s="238"/>
      <c r="B177" s="238"/>
      <c r="C177" s="238"/>
      <c r="D177" s="238"/>
      <c r="E177" s="238"/>
      <c r="F177" s="238"/>
      <c r="G177" s="238"/>
      <c r="H177" s="238"/>
      <c r="I177" s="238"/>
      <c r="J177" s="237"/>
      <c r="K177" s="238"/>
      <c r="L177" s="238"/>
      <c r="M177" s="238"/>
      <c r="N177" s="237"/>
      <c r="O177" s="237"/>
      <c r="P177" s="237"/>
      <c r="Q177" s="238"/>
      <c r="R177" s="238"/>
      <c r="S177" s="238"/>
      <c r="T177" s="238"/>
      <c r="U177" s="238"/>
      <c r="V177" s="238"/>
      <c r="W177" s="238"/>
      <c r="X177" s="238"/>
      <c r="Y177" s="238"/>
      <c r="Z177" s="238"/>
      <c r="AA177" s="238"/>
      <c r="AB177" s="238"/>
      <c r="AC177" s="238"/>
      <c r="AD177" s="238"/>
    </row>
    <row r="178" spans="1:30" ht="13.5" customHeight="1">
      <c r="A178" s="238"/>
      <c r="B178" s="238"/>
      <c r="C178" s="238"/>
      <c r="D178" s="238"/>
      <c r="E178" s="238"/>
      <c r="F178" s="238"/>
      <c r="G178" s="238"/>
      <c r="H178" s="238"/>
      <c r="I178" s="238"/>
      <c r="J178" s="237"/>
      <c r="K178" s="238"/>
      <c r="L178" s="238"/>
      <c r="M178" s="238"/>
      <c r="N178" s="237"/>
      <c r="O178" s="237"/>
      <c r="P178" s="237"/>
      <c r="Q178" s="238"/>
      <c r="R178" s="238"/>
      <c r="S178" s="238"/>
      <c r="T178" s="238"/>
      <c r="U178" s="238"/>
      <c r="V178" s="238"/>
      <c r="W178" s="238"/>
      <c r="X178" s="238"/>
      <c r="Y178" s="238"/>
      <c r="Z178" s="238"/>
      <c r="AA178" s="238"/>
      <c r="AB178" s="238"/>
      <c r="AC178" s="238"/>
      <c r="AD178" s="238"/>
    </row>
    <row r="179" spans="1:30" ht="13.5" customHeight="1">
      <c r="A179" s="238"/>
      <c r="B179" s="238"/>
      <c r="C179" s="238"/>
      <c r="D179" s="238"/>
      <c r="E179" s="238"/>
      <c r="F179" s="238"/>
      <c r="G179" s="238"/>
      <c r="H179" s="238"/>
      <c r="I179" s="238"/>
      <c r="J179" s="237"/>
      <c r="K179" s="238"/>
      <c r="L179" s="238"/>
      <c r="M179" s="238"/>
      <c r="N179" s="237"/>
      <c r="O179" s="237"/>
      <c r="P179" s="237"/>
      <c r="Q179" s="238"/>
      <c r="R179" s="238"/>
      <c r="S179" s="238"/>
      <c r="T179" s="238"/>
      <c r="U179" s="238"/>
      <c r="V179" s="238"/>
      <c r="W179" s="238"/>
      <c r="X179" s="238"/>
      <c r="Y179" s="238"/>
      <c r="Z179" s="238"/>
      <c r="AA179" s="238"/>
      <c r="AB179" s="238"/>
      <c r="AC179" s="238"/>
      <c r="AD179" s="238"/>
    </row>
    <row r="180" spans="1:30" ht="13.5" customHeight="1">
      <c r="A180" s="238"/>
      <c r="B180" s="238"/>
      <c r="C180" s="238"/>
      <c r="D180" s="238"/>
      <c r="E180" s="238"/>
      <c r="F180" s="238"/>
      <c r="G180" s="238"/>
      <c r="H180" s="238"/>
      <c r="I180" s="238"/>
      <c r="J180" s="237"/>
      <c r="K180" s="238"/>
      <c r="L180" s="238"/>
      <c r="M180" s="238"/>
      <c r="N180" s="237"/>
      <c r="O180" s="237"/>
      <c r="P180" s="237"/>
      <c r="Q180" s="238"/>
      <c r="R180" s="238"/>
      <c r="S180" s="238"/>
      <c r="T180" s="238"/>
      <c r="U180" s="238"/>
      <c r="V180" s="238"/>
      <c r="W180" s="238"/>
      <c r="X180" s="238"/>
      <c r="Y180" s="238"/>
      <c r="Z180" s="238"/>
      <c r="AA180" s="238"/>
      <c r="AB180" s="238"/>
      <c r="AC180" s="238"/>
      <c r="AD180" s="238"/>
    </row>
    <row r="181" spans="1:30" ht="13.5" customHeight="1">
      <c r="A181" s="238"/>
      <c r="B181" s="238"/>
      <c r="C181" s="238"/>
      <c r="D181" s="238"/>
      <c r="E181" s="238"/>
      <c r="F181" s="238"/>
      <c r="G181" s="238"/>
      <c r="H181" s="238"/>
      <c r="I181" s="238"/>
      <c r="J181" s="237"/>
      <c r="K181" s="238"/>
      <c r="L181" s="238"/>
      <c r="M181" s="238"/>
      <c r="N181" s="237"/>
      <c r="O181" s="237"/>
      <c r="P181" s="237"/>
      <c r="Q181" s="238"/>
      <c r="R181" s="238"/>
      <c r="S181" s="238"/>
      <c r="T181" s="238"/>
      <c r="U181" s="238"/>
      <c r="V181" s="238"/>
      <c r="W181" s="238"/>
      <c r="X181" s="238"/>
      <c r="Y181" s="238"/>
      <c r="Z181" s="238"/>
      <c r="AA181" s="238"/>
      <c r="AB181" s="238"/>
      <c r="AC181" s="238"/>
      <c r="AD181" s="238"/>
    </row>
    <row r="182" spans="1:30" ht="13.5" customHeight="1">
      <c r="A182" s="238"/>
      <c r="B182" s="238"/>
      <c r="C182" s="238"/>
      <c r="D182" s="238"/>
      <c r="E182" s="238"/>
      <c r="F182" s="238"/>
      <c r="G182" s="238"/>
      <c r="H182" s="238"/>
      <c r="I182" s="238"/>
      <c r="J182" s="237"/>
      <c r="K182" s="238"/>
      <c r="L182" s="238"/>
      <c r="M182" s="238"/>
      <c r="N182" s="237"/>
      <c r="O182" s="237"/>
      <c r="P182" s="237"/>
      <c r="Q182" s="238"/>
      <c r="R182" s="238"/>
      <c r="S182" s="238"/>
      <c r="T182" s="238"/>
      <c r="U182" s="238"/>
      <c r="V182" s="238"/>
      <c r="W182" s="238"/>
      <c r="X182" s="238"/>
      <c r="Y182" s="238"/>
      <c r="Z182" s="238"/>
      <c r="AA182" s="238"/>
      <c r="AB182" s="238"/>
      <c r="AC182" s="238"/>
      <c r="AD182" s="238"/>
    </row>
    <row r="183" spans="1:30" ht="13.5" customHeight="1">
      <c r="A183" s="238"/>
      <c r="B183" s="238"/>
      <c r="C183" s="238"/>
      <c r="D183" s="238"/>
      <c r="E183" s="238"/>
      <c r="F183" s="238"/>
      <c r="G183" s="238"/>
      <c r="H183" s="238"/>
      <c r="I183" s="238"/>
      <c r="J183" s="237"/>
      <c r="K183" s="238"/>
      <c r="L183" s="238"/>
      <c r="M183" s="238"/>
      <c r="N183" s="237"/>
      <c r="O183" s="237"/>
      <c r="P183" s="237"/>
      <c r="Q183" s="238"/>
      <c r="R183" s="238"/>
      <c r="S183" s="238"/>
      <c r="T183" s="238"/>
      <c r="U183" s="238"/>
      <c r="V183" s="238"/>
      <c r="W183" s="238"/>
      <c r="X183" s="238"/>
      <c r="Y183" s="238"/>
      <c r="Z183" s="238"/>
      <c r="AA183" s="238"/>
      <c r="AB183" s="238"/>
      <c r="AC183" s="238"/>
      <c r="AD183" s="238"/>
    </row>
    <row r="184" spans="1:30" ht="13.5" customHeight="1">
      <c r="A184" s="238"/>
      <c r="B184" s="238"/>
      <c r="C184" s="238"/>
      <c r="D184" s="238"/>
      <c r="E184" s="238"/>
      <c r="F184" s="238"/>
      <c r="G184" s="238"/>
      <c r="H184" s="238"/>
      <c r="I184" s="238"/>
      <c r="J184" s="237"/>
      <c r="K184" s="238"/>
      <c r="L184" s="238"/>
      <c r="M184" s="238"/>
      <c r="N184" s="237"/>
      <c r="O184" s="237"/>
      <c r="P184" s="237"/>
      <c r="Q184" s="238"/>
      <c r="R184" s="238"/>
      <c r="S184" s="238"/>
      <c r="T184" s="238"/>
      <c r="U184" s="238"/>
      <c r="V184" s="238"/>
      <c r="W184" s="238"/>
      <c r="X184" s="238"/>
      <c r="Y184" s="238"/>
      <c r="Z184" s="238"/>
      <c r="AA184" s="238"/>
      <c r="AB184" s="238"/>
      <c r="AC184" s="238"/>
      <c r="AD184" s="238"/>
    </row>
    <row r="185" spans="1:30" ht="13.5" customHeight="1">
      <c r="A185" s="238"/>
      <c r="B185" s="238"/>
      <c r="C185" s="238"/>
      <c r="D185" s="238"/>
      <c r="E185" s="238"/>
      <c r="F185" s="238"/>
      <c r="G185" s="238"/>
      <c r="H185" s="238"/>
      <c r="I185" s="238"/>
      <c r="J185" s="237"/>
      <c r="K185" s="238"/>
      <c r="L185" s="238"/>
      <c r="M185" s="238"/>
      <c r="N185" s="237"/>
      <c r="O185" s="237"/>
      <c r="P185" s="237"/>
      <c r="Q185" s="238"/>
      <c r="R185" s="238"/>
      <c r="S185" s="238"/>
      <c r="T185" s="238"/>
      <c r="U185" s="238"/>
      <c r="V185" s="238"/>
      <c r="W185" s="238"/>
      <c r="X185" s="238"/>
      <c r="Y185" s="238"/>
      <c r="Z185" s="238"/>
      <c r="AA185" s="238"/>
      <c r="AB185" s="238"/>
      <c r="AC185" s="238"/>
      <c r="AD185" s="238"/>
    </row>
    <row r="186" spans="1:30" ht="13.5" customHeight="1">
      <c r="A186" s="238"/>
      <c r="B186" s="238"/>
      <c r="C186" s="238"/>
      <c r="D186" s="238"/>
      <c r="E186" s="238"/>
      <c r="F186" s="238"/>
      <c r="G186" s="238"/>
      <c r="H186" s="238"/>
      <c r="I186" s="238"/>
      <c r="J186" s="237"/>
      <c r="K186" s="238"/>
      <c r="L186" s="238"/>
      <c r="M186" s="238"/>
      <c r="N186" s="237"/>
      <c r="O186" s="237"/>
      <c r="P186" s="237"/>
      <c r="Q186" s="238"/>
      <c r="R186" s="238"/>
      <c r="S186" s="238"/>
      <c r="T186" s="238"/>
      <c r="U186" s="238"/>
      <c r="V186" s="238"/>
      <c r="W186" s="238"/>
      <c r="X186" s="238"/>
      <c r="Y186" s="238"/>
      <c r="Z186" s="238"/>
      <c r="AA186" s="238"/>
      <c r="AB186" s="238"/>
      <c r="AC186" s="238"/>
      <c r="AD186" s="238"/>
    </row>
    <row r="187" spans="1:30" ht="13.5" customHeight="1">
      <c r="A187" s="238"/>
      <c r="B187" s="238"/>
      <c r="C187" s="238"/>
      <c r="D187" s="238"/>
      <c r="E187" s="238"/>
      <c r="F187" s="238"/>
      <c r="G187" s="238"/>
      <c r="H187" s="238"/>
      <c r="I187" s="238"/>
      <c r="J187" s="237"/>
      <c r="K187" s="238"/>
      <c r="L187" s="238"/>
      <c r="M187" s="238"/>
      <c r="N187" s="237"/>
      <c r="O187" s="237"/>
      <c r="P187" s="237"/>
      <c r="Q187" s="238"/>
      <c r="R187" s="238"/>
      <c r="S187" s="238"/>
      <c r="T187" s="238"/>
      <c r="U187" s="238"/>
      <c r="V187" s="238"/>
      <c r="W187" s="238"/>
      <c r="X187" s="238"/>
      <c r="Y187" s="238"/>
      <c r="Z187" s="238"/>
      <c r="AA187" s="238"/>
      <c r="AB187" s="238"/>
      <c r="AC187" s="238"/>
      <c r="AD187" s="238"/>
    </row>
    <row r="188" spans="1:30" ht="13.5" customHeight="1">
      <c r="A188" s="238"/>
      <c r="B188" s="238"/>
      <c r="C188" s="238"/>
      <c r="D188" s="238"/>
      <c r="E188" s="238"/>
      <c r="F188" s="238"/>
      <c r="G188" s="238"/>
      <c r="H188" s="238"/>
      <c r="I188" s="238"/>
      <c r="J188" s="237"/>
      <c r="K188" s="238"/>
      <c r="L188" s="238"/>
      <c r="M188" s="238"/>
      <c r="N188" s="237"/>
      <c r="O188" s="237"/>
      <c r="P188" s="237"/>
      <c r="Q188" s="238"/>
      <c r="R188" s="238"/>
      <c r="S188" s="238"/>
      <c r="T188" s="238"/>
      <c r="U188" s="238"/>
      <c r="V188" s="238"/>
      <c r="W188" s="238"/>
      <c r="X188" s="238"/>
      <c r="Y188" s="238"/>
      <c r="Z188" s="238"/>
      <c r="AA188" s="238"/>
      <c r="AB188" s="238"/>
      <c r="AC188" s="238"/>
      <c r="AD188" s="238"/>
    </row>
    <row r="189" spans="1:30" ht="13.5" customHeight="1">
      <c r="A189" s="238"/>
      <c r="B189" s="238"/>
      <c r="C189" s="238"/>
      <c r="D189" s="238"/>
      <c r="E189" s="238"/>
      <c r="F189" s="238"/>
      <c r="G189" s="238"/>
      <c r="H189" s="238"/>
      <c r="I189" s="238"/>
      <c r="J189" s="237"/>
      <c r="K189" s="238"/>
      <c r="L189" s="238"/>
      <c r="M189" s="238"/>
      <c r="N189" s="237"/>
      <c r="O189" s="237"/>
      <c r="P189" s="237"/>
      <c r="Q189" s="238"/>
      <c r="R189" s="238"/>
      <c r="S189" s="238"/>
      <c r="T189" s="238"/>
      <c r="U189" s="238"/>
      <c r="V189" s="238"/>
      <c r="W189" s="238"/>
      <c r="X189" s="238"/>
      <c r="Y189" s="238"/>
      <c r="Z189" s="238"/>
      <c r="AA189" s="238"/>
      <c r="AB189" s="238"/>
      <c r="AC189" s="238"/>
      <c r="AD189" s="238"/>
    </row>
    <row r="190" spans="1:30" ht="13.5" customHeight="1">
      <c r="A190" s="238"/>
      <c r="B190" s="238"/>
      <c r="C190" s="238"/>
      <c r="D190" s="238"/>
      <c r="E190" s="238"/>
      <c r="F190" s="238"/>
      <c r="G190" s="238"/>
      <c r="H190" s="238"/>
      <c r="I190" s="238"/>
      <c r="J190" s="237"/>
      <c r="K190" s="238"/>
      <c r="L190" s="238"/>
      <c r="M190" s="238"/>
      <c r="N190" s="237"/>
      <c r="O190" s="237"/>
      <c r="P190" s="237"/>
      <c r="Q190" s="238"/>
      <c r="R190" s="238"/>
      <c r="S190" s="238"/>
      <c r="T190" s="238"/>
      <c r="U190" s="238"/>
      <c r="V190" s="238"/>
      <c r="W190" s="238"/>
      <c r="X190" s="238"/>
      <c r="Y190" s="238"/>
      <c r="Z190" s="238"/>
      <c r="AA190" s="238"/>
      <c r="AB190" s="238"/>
      <c r="AC190" s="238"/>
      <c r="AD190" s="238"/>
    </row>
    <row r="191" spans="1:30" ht="13.5" customHeight="1">
      <c r="A191" s="238"/>
      <c r="B191" s="238"/>
      <c r="C191" s="238"/>
      <c r="D191" s="238"/>
      <c r="E191" s="238"/>
      <c r="F191" s="238"/>
      <c r="G191" s="238"/>
      <c r="H191" s="238"/>
      <c r="I191" s="238"/>
      <c r="J191" s="237"/>
      <c r="K191" s="238"/>
      <c r="L191" s="238"/>
      <c r="M191" s="238"/>
      <c r="N191" s="237"/>
      <c r="O191" s="237"/>
      <c r="P191" s="237"/>
      <c r="Q191" s="238"/>
      <c r="R191" s="238"/>
      <c r="S191" s="238"/>
      <c r="T191" s="238"/>
      <c r="U191" s="238"/>
      <c r="V191" s="238"/>
      <c r="W191" s="238"/>
      <c r="X191" s="238"/>
      <c r="Y191" s="238"/>
      <c r="Z191" s="238"/>
      <c r="AA191" s="238"/>
      <c r="AB191" s="238"/>
      <c r="AC191" s="238"/>
      <c r="AD191" s="238"/>
    </row>
    <row r="192" spans="1:30" ht="13.5" customHeight="1">
      <c r="A192" s="238"/>
      <c r="B192" s="238"/>
      <c r="C192" s="238"/>
      <c r="D192" s="238"/>
      <c r="E192" s="238"/>
      <c r="F192" s="238"/>
      <c r="G192" s="238"/>
      <c r="H192" s="238"/>
      <c r="I192" s="238"/>
      <c r="J192" s="237"/>
      <c r="K192" s="238"/>
      <c r="L192" s="238"/>
      <c r="M192" s="238"/>
      <c r="N192" s="237"/>
      <c r="O192" s="237"/>
      <c r="P192" s="237"/>
      <c r="Q192" s="238"/>
      <c r="R192" s="238"/>
      <c r="S192" s="238"/>
      <c r="T192" s="238"/>
      <c r="U192" s="238"/>
      <c r="V192" s="238"/>
      <c r="W192" s="238"/>
      <c r="X192" s="238"/>
      <c r="Y192" s="238"/>
      <c r="Z192" s="238"/>
      <c r="AA192" s="238"/>
      <c r="AB192" s="238"/>
      <c r="AC192" s="238"/>
      <c r="AD192" s="238"/>
    </row>
    <row r="193" spans="1:30" ht="13.5" customHeight="1">
      <c r="A193" s="238"/>
      <c r="B193" s="238"/>
      <c r="C193" s="238"/>
      <c r="D193" s="238"/>
      <c r="E193" s="238"/>
      <c r="F193" s="238"/>
      <c r="G193" s="238"/>
      <c r="H193" s="238"/>
      <c r="I193" s="238"/>
      <c r="J193" s="237"/>
      <c r="K193" s="238"/>
      <c r="L193" s="238"/>
      <c r="M193" s="238"/>
      <c r="N193" s="237"/>
      <c r="O193" s="237"/>
      <c r="P193" s="237"/>
      <c r="Q193" s="238"/>
      <c r="R193" s="238"/>
      <c r="S193" s="238"/>
      <c r="T193" s="238"/>
      <c r="U193" s="238"/>
      <c r="V193" s="238"/>
      <c r="W193" s="238"/>
      <c r="X193" s="238"/>
      <c r="Y193" s="238"/>
      <c r="Z193" s="238"/>
      <c r="AA193" s="238"/>
      <c r="AB193" s="238"/>
      <c r="AC193" s="238"/>
      <c r="AD193" s="238"/>
    </row>
    <row r="194" spans="1:30" ht="13.5" customHeight="1">
      <c r="A194" s="238"/>
      <c r="B194" s="238"/>
      <c r="C194" s="238"/>
      <c r="D194" s="238"/>
      <c r="E194" s="238"/>
      <c r="F194" s="238"/>
      <c r="G194" s="238"/>
      <c r="H194" s="238"/>
      <c r="I194" s="238"/>
      <c r="J194" s="237"/>
      <c r="K194" s="238"/>
      <c r="L194" s="238"/>
      <c r="M194" s="238"/>
      <c r="N194" s="237"/>
      <c r="O194" s="237"/>
      <c r="P194" s="237"/>
      <c r="Q194" s="238"/>
      <c r="R194" s="238"/>
      <c r="S194" s="238"/>
      <c r="T194" s="238"/>
      <c r="U194" s="238"/>
      <c r="V194" s="238"/>
      <c r="W194" s="238"/>
      <c r="X194" s="238"/>
      <c r="Y194" s="238"/>
      <c r="Z194" s="238"/>
      <c r="AA194" s="238"/>
      <c r="AB194" s="238"/>
      <c r="AC194" s="238"/>
      <c r="AD194" s="238"/>
    </row>
    <row r="195" spans="1:30" ht="13.5" customHeight="1">
      <c r="A195" s="238"/>
      <c r="B195" s="238"/>
      <c r="C195" s="238"/>
      <c r="D195" s="238"/>
      <c r="E195" s="238"/>
      <c r="F195" s="238"/>
      <c r="G195" s="238"/>
      <c r="H195" s="238"/>
      <c r="I195" s="238"/>
      <c r="J195" s="237"/>
      <c r="K195" s="238"/>
      <c r="L195" s="238"/>
      <c r="M195" s="238"/>
      <c r="N195" s="237"/>
      <c r="O195" s="237"/>
      <c r="P195" s="237"/>
      <c r="Q195" s="238"/>
      <c r="R195" s="238"/>
      <c r="S195" s="238"/>
      <c r="T195" s="238"/>
      <c r="U195" s="238"/>
      <c r="V195" s="238"/>
      <c r="W195" s="238"/>
      <c r="X195" s="238"/>
      <c r="Y195" s="238"/>
      <c r="Z195" s="238"/>
      <c r="AA195" s="238"/>
      <c r="AB195" s="238"/>
      <c r="AC195" s="238"/>
      <c r="AD195" s="238"/>
    </row>
    <row r="196" spans="1:30" ht="13.5" customHeight="1">
      <c r="A196" s="238"/>
      <c r="B196" s="238"/>
      <c r="C196" s="238"/>
      <c r="D196" s="238"/>
      <c r="E196" s="238"/>
      <c r="F196" s="238"/>
      <c r="G196" s="238"/>
      <c r="H196" s="238"/>
      <c r="I196" s="238"/>
      <c r="J196" s="237"/>
      <c r="K196" s="238"/>
      <c r="L196" s="238"/>
      <c r="M196" s="238"/>
      <c r="N196" s="237"/>
      <c r="O196" s="237"/>
      <c r="P196" s="237"/>
      <c r="Q196" s="238"/>
      <c r="R196" s="238"/>
      <c r="S196" s="238"/>
      <c r="T196" s="238"/>
      <c r="U196" s="238"/>
      <c r="V196" s="238"/>
      <c r="W196" s="238"/>
      <c r="X196" s="238"/>
      <c r="Y196" s="238"/>
      <c r="Z196" s="238"/>
      <c r="AA196" s="238"/>
      <c r="AB196" s="238"/>
      <c r="AC196" s="238"/>
      <c r="AD196" s="238"/>
    </row>
    <row r="197" spans="1:30" ht="13.5" customHeight="1">
      <c r="A197" s="238"/>
      <c r="B197" s="238"/>
      <c r="C197" s="238"/>
      <c r="D197" s="238"/>
      <c r="E197" s="238"/>
      <c r="F197" s="238"/>
      <c r="G197" s="238"/>
      <c r="H197" s="238"/>
      <c r="I197" s="238"/>
      <c r="J197" s="237"/>
      <c r="K197" s="238"/>
      <c r="L197" s="238"/>
      <c r="M197" s="238"/>
      <c r="N197" s="237"/>
      <c r="O197" s="237"/>
      <c r="P197" s="237"/>
      <c r="Q197" s="238"/>
      <c r="R197" s="238"/>
      <c r="S197" s="238"/>
      <c r="T197" s="238"/>
      <c r="U197" s="238"/>
      <c r="V197" s="238"/>
      <c r="W197" s="238"/>
      <c r="X197" s="238"/>
      <c r="Y197" s="238"/>
      <c r="Z197" s="238"/>
      <c r="AA197" s="238"/>
      <c r="AB197" s="238"/>
      <c r="AC197" s="238"/>
      <c r="AD197" s="238"/>
    </row>
    <row r="198" spans="1:30" ht="13.5" customHeight="1">
      <c r="A198" s="238"/>
      <c r="B198" s="238"/>
      <c r="C198" s="238"/>
      <c r="D198" s="238"/>
      <c r="E198" s="238"/>
      <c r="F198" s="238"/>
      <c r="G198" s="238"/>
      <c r="H198" s="238"/>
      <c r="I198" s="238"/>
      <c r="J198" s="237"/>
      <c r="K198" s="238"/>
      <c r="L198" s="238"/>
      <c r="M198" s="238"/>
      <c r="N198" s="237"/>
      <c r="O198" s="237"/>
      <c r="P198" s="237"/>
      <c r="Q198" s="238"/>
      <c r="R198" s="238"/>
      <c r="S198" s="238"/>
      <c r="T198" s="238"/>
      <c r="U198" s="238"/>
      <c r="V198" s="238"/>
      <c r="W198" s="238"/>
      <c r="X198" s="238"/>
      <c r="Y198" s="238"/>
      <c r="Z198" s="238"/>
      <c r="AA198" s="238"/>
      <c r="AB198" s="238"/>
      <c r="AC198" s="238"/>
      <c r="AD198" s="238"/>
    </row>
    <row r="199" spans="1:30" ht="13.5" customHeight="1">
      <c r="A199" s="238"/>
      <c r="B199" s="238"/>
      <c r="C199" s="238"/>
      <c r="D199" s="238"/>
      <c r="E199" s="238"/>
      <c r="F199" s="238"/>
      <c r="G199" s="238"/>
      <c r="H199" s="238"/>
      <c r="I199" s="238"/>
      <c r="J199" s="237"/>
      <c r="K199" s="238"/>
      <c r="L199" s="238"/>
      <c r="M199" s="238"/>
      <c r="N199" s="237"/>
      <c r="O199" s="237"/>
      <c r="P199" s="237"/>
      <c r="Q199" s="238"/>
      <c r="R199" s="238"/>
      <c r="S199" s="238"/>
      <c r="T199" s="238"/>
      <c r="U199" s="238"/>
      <c r="V199" s="238"/>
      <c r="W199" s="238"/>
      <c r="X199" s="238"/>
      <c r="Y199" s="238"/>
      <c r="Z199" s="238"/>
      <c r="AA199" s="238"/>
      <c r="AB199" s="238"/>
      <c r="AC199" s="238"/>
      <c r="AD199" s="238"/>
    </row>
    <row r="200" spans="1:30" ht="13.5" customHeight="1">
      <c r="A200" s="238"/>
      <c r="B200" s="238"/>
      <c r="C200" s="238"/>
      <c r="D200" s="238"/>
      <c r="E200" s="238"/>
      <c r="F200" s="238"/>
      <c r="G200" s="238"/>
      <c r="H200" s="238"/>
      <c r="I200" s="238"/>
      <c r="J200" s="237"/>
      <c r="K200" s="238"/>
      <c r="L200" s="238"/>
      <c r="M200" s="238"/>
      <c r="N200" s="237"/>
      <c r="O200" s="237"/>
      <c r="P200" s="237"/>
      <c r="Q200" s="238"/>
      <c r="R200" s="238"/>
      <c r="S200" s="238"/>
      <c r="T200" s="238"/>
      <c r="U200" s="238"/>
      <c r="V200" s="238"/>
      <c r="W200" s="238"/>
      <c r="X200" s="238"/>
      <c r="Y200" s="238"/>
      <c r="Z200" s="238"/>
      <c r="AA200" s="238"/>
      <c r="AB200" s="238"/>
      <c r="AC200" s="238"/>
      <c r="AD200" s="238"/>
    </row>
    <row r="201" spans="1:30" ht="13.5" customHeight="1">
      <c r="A201" s="238"/>
      <c r="B201" s="238"/>
      <c r="C201" s="238"/>
      <c r="D201" s="238"/>
      <c r="E201" s="238"/>
      <c r="F201" s="238"/>
      <c r="G201" s="238"/>
      <c r="H201" s="238"/>
      <c r="I201" s="238"/>
      <c r="J201" s="237"/>
      <c r="K201" s="238"/>
      <c r="L201" s="238"/>
      <c r="M201" s="238"/>
      <c r="N201" s="237"/>
      <c r="O201" s="237"/>
      <c r="P201" s="237"/>
      <c r="Q201" s="238"/>
      <c r="R201" s="238"/>
      <c r="S201" s="238"/>
      <c r="T201" s="238"/>
      <c r="U201" s="238"/>
      <c r="V201" s="238"/>
      <c r="W201" s="238"/>
      <c r="X201" s="238"/>
      <c r="Y201" s="238"/>
      <c r="Z201" s="238"/>
      <c r="AA201" s="238"/>
      <c r="AB201" s="238"/>
      <c r="AC201" s="238"/>
      <c r="AD201" s="238"/>
    </row>
    <row r="202" spans="1:30" ht="13.5" customHeight="1">
      <c r="A202" s="238"/>
      <c r="B202" s="238"/>
      <c r="C202" s="238"/>
      <c r="D202" s="238"/>
      <c r="E202" s="238"/>
      <c r="F202" s="238"/>
      <c r="G202" s="238"/>
      <c r="H202" s="238"/>
      <c r="I202" s="238"/>
      <c r="J202" s="237"/>
      <c r="K202" s="238"/>
      <c r="L202" s="238"/>
      <c r="M202" s="238"/>
      <c r="N202" s="237"/>
      <c r="O202" s="237"/>
      <c r="P202" s="237"/>
      <c r="Q202" s="238"/>
      <c r="R202" s="238"/>
      <c r="S202" s="238"/>
      <c r="T202" s="238"/>
      <c r="U202" s="238"/>
      <c r="V202" s="238"/>
      <c r="W202" s="238"/>
      <c r="X202" s="238"/>
      <c r="Y202" s="238"/>
      <c r="Z202" s="238"/>
      <c r="AA202" s="238"/>
      <c r="AB202" s="238"/>
      <c r="AC202" s="238"/>
      <c r="AD202" s="238"/>
    </row>
    <row r="203" spans="1:30" ht="13.5" customHeight="1">
      <c r="A203" s="238"/>
      <c r="B203" s="238"/>
      <c r="C203" s="238"/>
      <c r="D203" s="238"/>
      <c r="E203" s="238"/>
      <c r="F203" s="238"/>
      <c r="G203" s="238"/>
      <c r="H203" s="238"/>
      <c r="I203" s="238"/>
      <c r="J203" s="237"/>
      <c r="K203" s="238"/>
      <c r="L203" s="238"/>
      <c r="M203" s="238"/>
      <c r="N203" s="237"/>
      <c r="O203" s="237"/>
      <c r="P203" s="237"/>
      <c r="Q203" s="238"/>
      <c r="R203" s="238"/>
      <c r="S203" s="238"/>
      <c r="T203" s="238"/>
      <c r="U203" s="238"/>
      <c r="V203" s="238"/>
      <c r="W203" s="238"/>
      <c r="X203" s="238"/>
      <c r="Y203" s="238"/>
      <c r="Z203" s="238"/>
      <c r="AA203" s="238"/>
      <c r="AB203" s="238"/>
      <c r="AC203" s="238"/>
      <c r="AD203" s="238"/>
    </row>
    <row r="204" spans="1:30" ht="13.5" customHeight="1">
      <c r="A204" s="238"/>
      <c r="B204" s="238"/>
      <c r="C204" s="238"/>
      <c r="D204" s="238"/>
      <c r="E204" s="238"/>
      <c r="F204" s="238"/>
      <c r="G204" s="238"/>
      <c r="H204" s="238"/>
      <c r="I204" s="238"/>
      <c r="J204" s="237"/>
      <c r="K204" s="238"/>
      <c r="L204" s="238"/>
      <c r="M204" s="238"/>
      <c r="N204" s="237"/>
      <c r="O204" s="237"/>
      <c r="P204" s="237"/>
      <c r="Q204" s="238"/>
      <c r="R204" s="238"/>
      <c r="S204" s="238"/>
      <c r="T204" s="238"/>
      <c r="U204" s="238"/>
      <c r="V204" s="238"/>
      <c r="W204" s="238"/>
      <c r="X204" s="238"/>
      <c r="Y204" s="238"/>
      <c r="Z204" s="238"/>
      <c r="AA204" s="238"/>
      <c r="AB204" s="238"/>
      <c r="AC204" s="238"/>
      <c r="AD204" s="238"/>
    </row>
    <row r="205" spans="1:30" ht="13.5" customHeight="1">
      <c r="A205" s="238"/>
      <c r="B205" s="238"/>
      <c r="C205" s="238"/>
      <c r="D205" s="238"/>
      <c r="E205" s="238"/>
      <c r="F205" s="238"/>
      <c r="G205" s="238"/>
      <c r="H205" s="238"/>
      <c r="I205" s="238"/>
      <c r="J205" s="237"/>
      <c r="K205" s="238"/>
      <c r="L205" s="238"/>
      <c r="M205" s="238"/>
      <c r="N205" s="237"/>
      <c r="O205" s="237"/>
      <c r="P205" s="237"/>
      <c r="Q205" s="238"/>
      <c r="R205" s="238"/>
      <c r="S205" s="238"/>
      <c r="T205" s="238"/>
      <c r="U205" s="238"/>
      <c r="V205" s="238"/>
      <c r="W205" s="238"/>
      <c r="X205" s="238"/>
      <c r="Y205" s="238"/>
      <c r="Z205" s="238"/>
      <c r="AA205" s="238"/>
      <c r="AB205" s="238"/>
      <c r="AC205" s="238"/>
      <c r="AD205" s="238"/>
    </row>
    <row r="206" spans="1:30" ht="13.5" customHeight="1">
      <c r="A206" s="238"/>
      <c r="B206" s="238"/>
      <c r="C206" s="238"/>
      <c r="D206" s="238"/>
      <c r="E206" s="238"/>
      <c r="F206" s="238"/>
      <c r="G206" s="238"/>
      <c r="H206" s="238"/>
      <c r="I206" s="238"/>
      <c r="J206" s="237"/>
      <c r="K206" s="238"/>
      <c r="L206" s="238"/>
      <c r="M206" s="238"/>
      <c r="N206" s="237"/>
      <c r="O206" s="237"/>
      <c r="P206" s="237"/>
      <c r="Q206" s="238"/>
      <c r="R206" s="238"/>
      <c r="S206" s="238"/>
      <c r="T206" s="238"/>
      <c r="U206" s="238"/>
      <c r="V206" s="238"/>
      <c r="W206" s="238"/>
      <c r="X206" s="238"/>
      <c r="Y206" s="238"/>
      <c r="Z206" s="238"/>
      <c r="AA206" s="238"/>
      <c r="AB206" s="238"/>
      <c r="AC206" s="238"/>
      <c r="AD206" s="238"/>
    </row>
    <row r="207" spans="1:30" ht="13.5" customHeight="1">
      <c r="A207" s="238"/>
      <c r="B207" s="238"/>
      <c r="C207" s="238"/>
      <c r="D207" s="238"/>
      <c r="E207" s="238"/>
      <c r="F207" s="238"/>
      <c r="G207" s="238"/>
      <c r="H207" s="238"/>
      <c r="I207" s="238"/>
      <c r="J207" s="237"/>
      <c r="K207" s="238"/>
      <c r="L207" s="238"/>
      <c r="M207" s="238"/>
      <c r="N207" s="237"/>
      <c r="O207" s="237"/>
      <c r="P207" s="237"/>
      <c r="Q207" s="238"/>
      <c r="R207" s="238"/>
      <c r="S207" s="238"/>
      <c r="T207" s="238"/>
      <c r="U207" s="238"/>
      <c r="V207" s="238"/>
      <c r="W207" s="238"/>
      <c r="X207" s="238"/>
      <c r="Y207" s="238"/>
      <c r="Z207" s="238"/>
      <c r="AA207" s="238"/>
      <c r="AB207" s="238"/>
      <c r="AC207" s="238"/>
      <c r="AD207" s="238"/>
    </row>
    <row r="208" spans="1:30" ht="13.5" customHeight="1">
      <c r="A208" s="238"/>
      <c r="B208" s="238"/>
      <c r="C208" s="238"/>
      <c r="D208" s="238"/>
      <c r="E208" s="238"/>
      <c r="F208" s="238"/>
      <c r="G208" s="238"/>
      <c r="H208" s="238"/>
      <c r="I208" s="238"/>
      <c r="J208" s="237"/>
      <c r="K208" s="238"/>
      <c r="L208" s="238"/>
      <c r="M208" s="238"/>
      <c r="N208" s="237"/>
      <c r="O208" s="237"/>
      <c r="P208" s="237"/>
      <c r="Q208" s="238"/>
      <c r="R208" s="238"/>
      <c r="S208" s="238"/>
      <c r="T208" s="238"/>
      <c r="U208" s="238"/>
      <c r="V208" s="238"/>
      <c r="W208" s="238"/>
      <c r="X208" s="238"/>
      <c r="Y208" s="238"/>
      <c r="Z208" s="238"/>
      <c r="AA208" s="238"/>
      <c r="AB208" s="238"/>
      <c r="AC208" s="238"/>
      <c r="AD208" s="238"/>
    </row>
    <row r="209" spans="1:30" ht="13.5" customHeight="1">
      <c r="A209" s="238"/>
      <c r="B209" s="238"/>
      <c r="C209" s="238"/>
      <c r="D209" s="238"/>
      <c r="E209" s="238"/>
      <c r="F209" s="238"/>
      <c r="G209" s="238"/>
      <c r="H209" s="238"/>
      <c r="I209" s="238"/>
      <c r="J209" s="237"/>
      <c r="K209" s="238"/>
      <c r="L209" s="238"/>
      <c r="M209" s="238"/>
      <c r="N209" s="237"/>
      <c r="O209" s="237"/>
      <c r="P209" s="237"/>
      <c r="Q209" s="238"/>
      <c r="R209" s="238"/>
      <c r="S209" s="238"/>
      <c r="T209" s="238"/>
      <c r="U209" s="238"/>
      <c r="V209" s="238"/>
      <c r="W209" s="238"/>
      <c r="X209" s="238"/>
      <c r="Y209" s="238"/>
      <c r="Z209" s="238"/>
      <c r="AA209" s="238"/>
      <c r="AB209" s="238"/>
      <c r="AC209" s="238"/>
      <c r="AD209" s="238"/>
    </row>
    <row r="210" spans="1:30" ht="13.5" customHeight="1">
      <c r="A210" s="238"/>
      <c r="B210" s="238"/>
      <c r="C210" s="238"/>
      <c r="D210" s="238"/>
      <c r="E210" s="238"/>
      <c r="F210" s="238"/>
      <c r="G210" s="238"/>
      <c r="H210" s="238"/>
      <c r="I210" s="238"/>
      <c r="J210" s="237"/>
      <c r="K210" s="238"/>
      <c r="L210" s="238"/>
      <c r="M210" s="238"/>
      <c r="N210" s="237"/>
      <c r="O210" s="237"/>
      <c r="P210" s="237"/>
      <c r="Q210" s="238"/>
      <c r="R210" s="238"/>
      <c r="S210" s="238"/>
      <c r="T210" s="238"/>
      <c r="U210" s="238"/>
      <c r="V210" s="238"/>
      <c r="W210" s="238"/>
      <c r="X210" s="238"/>
      <c r="Y210" s="238"/>
      <c r="Z210" s="238"/>
      <c r="AA210" s="238"/>
      <c r="AB210" s="238"/>
      <c r="AC210" s="238"/>
      <c r="AD210" s="238"/>
    </row>
    <row r="211" spans="1:30" ht="13.5" customHeight="1">
      <c r="A211" s="238"/>
      <c r="B211" s="238"/>
      <c r="C211" s="238"/>
      <c r="D211" s="238"/>
      <c r="E211" s="238"/>
      <c r="F211" s="238"/>
      <c r="G211" s="238"/>
      <c r="H211" s="238"/>
      <c r="I211" s="238"/>
      <c r="J211" s="237"/>
      <c r="K211" s="238"/>
      <c r="L211" s="238"/>
      <c r="M211" s="238"/>
      <c r="N211" s="237"/>
      <c r="O211" s="237"/>
      <c r="P211" s="237"/>
      <c r="Q211" s="238"/>
      <c r="R211" s="238"/>
      <c r="S211" s="238"/>
      <c r="T211" s="238"/>
      <c r="U211" s="238"/>
      <c r="V211" s="238"/>
      <c r="W211" s="238"/>
      <c r="X211" s="238"/>
      <c r="Y211" s="238"/>
      <c r="Z211" s="238"/>
      <c r="AA211" s="238"/>
      <c r="AB211" s="238"/>
      <c r="AC211" s="238"/>
      <c r="AD211" s="238"/>
    </row>
    <row r="212" spans="1:30" ht="13.5" customHeight="1">
      <c r="A212" s="238"/>
      <c r="B212" s="238"/>
      <c r="C212" s="238"/>
      <c r="D212" s="238"/>
      <c r="E212" s="238"/>
      <c r="F212" s="238"/>
      <c r="G212" s="238"/>
      <c r="H212" s="238"/>
      <c r="I212" s="238"/>
      <c r="J212" s="237"/>
      <c r="K212" s="238"/>
      <c r="L212" s="238"/>
      <c r="M212" s="238"/>
      <c r="N212" s="237"/>
      <c r="O212" s="237"/>
      <c r="P212" s="237"/>
      <c r="Q212" s="238"/>
      <c r="R212" s="238"/>
      <c r="S212" s="238"/>
      <c r="T212" s="238"/>
      <c r="U212" s="238"/>
      <c r="V212" s="238"/>
      <c r="W212" s="238"/>
      <c r="X212" s="238"/>
      <c r="Y212" s="238"/>
      <c r="Z212" s="238"/>
      <c r="AA212" s="238"/>
      <c r="AB212" s="238"/>
      <c r="AC212" s="238"/>
      <c r="AD212" s="238"/>
    </row>
    <row r="213" spans="1:30" ht="13.5" customHeight="1">
      <c r="A213" s="238"/>
      <c r="B213" s="238"/>
      <c r="C213" s="238"/>
      <c r="D213" s="238"/>
      <c r="E213" s="238"/>
      <c r="F213" s="238"/>
      <c r="G213" s="238"/>
      <c r="H213" s="238"/>
      <c r="I213" s="238"/>
      <c r="J213" s="237"/>
      <c r="K213" s="238"/>
      <c r="L213" s="238"/>
      <c r="M213" s="238"/>
      <c r="N213" s="237"/>
      <c r="O213" s="237"/>
      <c r="P213" s="237"/>
      <c r="Q213" s="238"/>
      <c r="R213" s="238"/>
      <c r="S213" s="238"/>
      <c r="T213" s="238"/>
      <c r="U213" s="238"/>
      <c r="V213" s="238"/>
      <c r="W213" s="238"/>
      <c r="X213" s="238"/>
      <c r="Y213" s="238"/>
      <c r="Z213" s="238"/>
      <c r="AA213" s="238"/>
      <c r="AB213" s="238"/>
      <c r="AC213" s="238"/>
      <c r="AD213" s="238"/>
    </row>
    <row r="214" spans="1:30" ht="13.5" customHeight="1">
      <c r="A214" s="238"/>
      <c r="B214" s="238"/>
      <c r="C214" s="238"/>
      <c r="D214" s="238"/>
      <c r="E214" s="238"/>
      <c r="F214" s="238"/>
      <c r="G214" s="238"/>
      <c r="H214" s="238"/>
      <c r="I214" s="238"/>
      <c r="J214" s="237"/>
      <c r="K214" s="238"/>
      <c r="L214" s="238"/>
      <c r="M214" s="238"/>
      <c r="N214" s="237"/>
      <c r="O214" s="237"/>
      <c r="P214" s="237"/>
      <c r="Q214" s="238"/>
      <c r="R214" s="238"/>
      <c r="S214" s="238"/>
      <c r="T214" s="238"/>
      <c r="U214" s="238"/>
      <c r="V214" s="238"/>
      <c r="W214" s="238"/>
      <c r="X214" s="238"/>
      <c r="Y214" s="238"/>
      <c r="Z214" s="238"/>
      <c r="AA214" s="238"/>
      <c r="AB214" s="238"/>
      <c r="AC214" s="238"/>
      <c r="AD214" s="238"/>
    </row>
    <row r="215" spans="1:30" ht="13.5" customHeight="1">
      <c r="A215" s="238"/>
      <c r="B215" s="238"/>
      <c r="C215" s="238"/>
      <c r="D215" s="238"/>
      <c r="E215" s="238"/>
      <c r="F215" s="238"/>
      <c r="G215" s="238"/>
      <c r="H215" s="238"/>
      <c r="I215" s="238"/>
      <c r="J215" s="237"/>
      <c r="K215" s="238"/>
      <c r="L215" s="238"/>
      <c r="M215" s="238"/>
      <c r="N215" s="237"/>
      <c r="O215" s="237"/>
      <c r="P215" s="237"/>
      <c r="Q215" s="238"/>
      <c r="R215" s="238"/>
      <c r="S215" s="238"/>
      <c r="T215" s="238"/>
      <c r="U215" s="238"/>
      <c r="V215" s="238"/>
      <c r="W215" s="238"/>
      <c r="X215" s="238"/>
      <c r="Y215" s="238"/>
      <c r="Z215" s="238"/>
      <c r="AA215" s="238"/>
      <c r="AB215" s="238"/>
      <c r="AC215" s="238"/>
      <c r="AD215" s="238"/>
    </row>
    <row r="216" spans="1:30" ht="13.5" customHeight="1">
      <c r="A216" s="238"/>
      <c r="B216" s="238"/>
      <c r="C216" s="238"/>
      <c r="D216" s="238"/>
      <c r="E216" s="238"/>
      <c r="F216" s="238"/>
      <c r="G216" s="238"/>
      <c r="H216" s="238"/>
      <c r="I216" s="238"/>
      <c r="J216" s="237"/>
      <c r="K216" s="238"/>
      <c r="L216" s="238"/>
      <c r="M216" s="238"/>
      <c r="N216" s="237"/>
      <c r="O216" s="237"/>
      <c r="P216" s="237"/>
      <c r="Q216" s="238"/>
      <c r="R216" s="238"/>
      <c r="S216" s="238"/>
      <c r="T216" s="238"/>
      <c r="U216" s="238"/>
      <c r="V216" s="238"/>
      <c r="W216" s="238"/>
      <c r="X216" s="238"/>
      <c r="Y216" s="238"/>
      <c r="Z216" s="238"/>
      <c r="AA216" s="238"/>
      <c r="AB216" s="238"/>
      <c r="AC216" s="238"/>
      <c r="AD216" s="238"/>
    </row>
    <row r="217" spans="1:30" ht="13.5" customHeight="1">
      <c r="A217" s="238"/>
      <c r="B217" s="238"/>
      <c r="C217" s="238"/>
      <c r="D217" s="238"/>
      <c r="E217" s="238"/>
      <c r="F217" s="238"/>
      <c r="G217" s="238"/>
      <c r="H217" s="238"/>
      <c r="I217" s="238"/>
      <c r="J217" s="237"/>
      <c r="K217" s="238"/>
      <c r="L217" s="238"/>
      <c r="M217" s="238"/>
      <c r="N217" s="237"/>
      <c r="O217" s="237"/>
      <c r="P217" s="237"/>
      <c r="Q217" s="238"/>
      <c r="R217" s="238"/>
      <c r="S217" s="238"/>
      <c r="T217" s="238"/>
      <c r="U217" s="238"/>
      <c r="V217" s="238"/>
      <c r="W217" s="238"/>
      <c r="X217" s="238"/>
      <c r="Y217" s="238"/>
      <c r="Z217" s="238"/>
      <c r="AA217" s="238"/>
      <c r="AB217" s="238"/>
      <c r="AC217" s="238"/>
      <c r="AD217" s="238"/>
    </row>
    <row r="218" spans="1:30" ht="13.5" customHeight="1">
      <c r="A218" s="238"/>
      <c r="B218" s="238"/>
      <c r="C218" s="238"/>
      <c r="D218" s="238"/>
      <c r="E218" s="238"/>
      <c r="F218" s="238"/>
      <c r="G218" s="238"/>
      <c r="H218" s="238"/>
      <c r="I218" s="238"/>
      <c r="J218" s="237"/>
      <c r="K218" s="238"/>
      <c r="L218" s="238"/>
      <c r="M218" s="238"/>
      <c r="N218" s="237"/>
      <c r="O218" s="237"/>
      <c r="P218" s="237"/>
      <c r="Q218" s="238"/>
      <c r="R218" s="238"/>
      <c r="S218" s="238"/>
      <c r="T218" s="238"/>
      <c r="U218" s="238"/>
      <c r="V218" s="238"/>
      <c r="W218" s="238"/>
      <c r="X218" s="238"/>
      <c r="Y218" s="238"/>
      <c r="Z218" s="238"/>
      <c r="AA218" s="238"/>
      <c r="AB218" s="238"/>
      <c r="AC218" s="238"/>
      <c r="AD218" s="238"/>
    </row>
    <row r="219" spans="1:30" ht="13.5" customHeight="1">
      <c r="A219" s="238"/>
      <c r="B219" s="238"/>
      <c r="C219" s="238"/>
      <c r="D219" s="238"/>
      <c r="E219" s="238"/>
      <c r="F219" s="238"/>
      <c r="G219" s="238"/>
      <c r="H219" s="238"/>
      <c r="I219" s="238"/>
      <c r="J219" s="237"/>
      <c r="K219" s="238"/>
      <c r="L219" s="238"/>
      <c r="M219" s="238"/>
      <c r="N219" s="237"/>
      <c r="O219" s="237"/>
      <c r="P219" s="237"/>
      <c r="Q219" s="238"/>
      <c r="R219" s="238"/>
      <c r="S219" s="238"/>
      <c r="T219" s="238"/>
      <c r="U219" s="238"/>
      <c r="V219" s="238"/>
      <c r="W219" s="238"/>
      <c r="X219" s="238"/>
      <c r="Y219" s="238"/>
      <c r="Z219" s="238"/>
      <c r="AA219" s="238"/>
      <c r="AB219" s="238"/>
      <c r="AC219" s="238"/>
      <c r="AD219" s="238"/>
    </row>
    <row r="220" spans="1:30" ht="15.75" customHeight="1">
      <c r="J220" s="15"/>
    </row>
    <row r="221" spans="1:30" ht="15.75" customHeight="1">
      <c r="J221" s="15"/>
    </row>
    <row r="222" spans="1:30" ht="15.75" customHeight="1">
      <c r="J222" s="15"/>
    </row>
    <row r="223" spans="1:30" ht="15.75" customHeight="1">
      <c r="J223" s="15"/>
    </row>
    <row r="224" spans="1:30" ht="15.75" customHeight="1">
      <c r="J224" s="15"/>
    </row>
    <row r="225" spans="10:10" ht="15.75" customHeight="1">
      <c r="J225" s="15"/>
    </row>
    <row r="226" spans="10:10" ht="15.75" customHeight="1">
      <c r="J226" s="15"/>
    </row>
    <row r="227" spans="10:10" ht="15.75" customHeight="1">
      <c r="J227" s="15"/>
    </row>
    <row r="228" spans="10:10" ht="15.75" customHeight="1">
      <c r="J228" s="15"/>
    </row>
    <row r="229" spans="10:10" ht="15.75" customHeight="1">
      <c r="J229" s="15"/>
    </row>
    <row r="230" spans="10:10" ht="15.75" customHeight="1">
      <c r="J230" s="15"/>
    </row>
    <row r="231" spans="10:10" ht="15.75" customHeight="1">
      <c r="J231" s="15"/>
    </row>
    <row r="232" spans="10:10" ht="15.75" customHeight="1">
      <c r="J232" s="15"/>
    </row>
    <row r="233" spans="10:10" ht="15.75" customHeight="1">
      <c r="J233" s="15"/>
    </row>
    <row r="234" spans="10:10" ht="15.75" customHeight="1">
      <c r="J234" s="15"/>
    </row>
    <row r="235" spans="10:10" ht="15.75" customHeight="1">
      <c r="J235" s="15"/>
    </row>
    <row r="236" spans="10:10" ht="15.75" customHeight="1">
      <c r="J236" s="15"/>
    </row>
    <row r="237" spans="10:10" ht="15.75" customHeight="1">
      <c r="J237" s="15"/>
    </row>
    <row r="238" spans="10:10" ht="15.75" customHeight="1">
      <c r="J238" s="15"/>
    </row>
    <row r="239" spans="10:10" ht="15.75" customHeight="1">
      <c r="J239" s="15"/>
    </row>
    <row r="240" spans="10:10" ht="15.75" customHeight="1">
      <c r="J240" s="15"/>
    </row>
    <row r="241" spans="10:10" ht="15.75" customHeight="1">
      <c r="J241" s="15"/>
    </row>
    <row r="242" spans="10:10" ht="15.75" customHeight="1">
      <c r="J242" s="15"/>
    </row>
    <row r="243" spans="10:10" ht="15.75" customHeight="1">
      <c r="J243" s="15"/>
    </row>
    <row r="244" spans="10:10" ht="15.75" customHeight="1">
      <c r="J244" s="15"/>
    </row>
    <row r="245" spans="10:10" ht="15.75" customHeight="1">
      <c r="J245" s="15"/>
    </row>
    <row r="246" spans="10:10" ht="15.75" customHeight="1">
      <c r="J246" s="15"/>
    </row>
    <row r="247" spans="10:10" ht="15.75" customHeight="1">
      <c r="J247" s="15"/>
    </row>
    <row r="248" spans="10:10" ht="15.75" customHeight="1">
      <c r="J248" s="15"/>
    </row>
    <row r="249" spans="10:10" ht="15.75" customHeight="1">
      <c r="J249" s="15"/>
    </row>
    <row r="250" spans="10:10" ht="15.75" customHeight="1">
      <c r="J250" s="15"/>
    </row>
    <row r="251" spans="10:10" ht="15.75" customHeight="1">
      <c r="J251" s="15"/>
    </row>
    <row r="252" spans="10:10" ht="15.75" customHeight="1">
      <c r="J252" s="15"/>
    </row>
    <row r="253" spans="10:10" ht="15.75" customHeight="1">
      <c r="J253" s="15"/>
    </row>
    <row r="254" spans="10:10" ht="15.75" customHeight="1">
      <c r="J254" s="15"/>
    </row>
    <row r="255" spans="10:10" ht="15.75" customHeight="1">
      <c r="J255" s="15"/>
    </row>
    <row r="256" spans="10:10" ht="15.75" customHeight="1">
      <c r="J256" s="15"/>
    </row>
    <row r="257" spans="10:10" ht="15.75" customHeight="1">
      <c r="J257" s="15"/>
    </row>
    <row r="258" spans="10:10" ht="15.75" customHeight="1">
      <c r="J258" s="15"/>
    </row>
    <row r="259" spans="10:10" ht="15.75" customHeight="1">
      <c r="J259" s="15"/>
    </row>
    <row r="260" spans="10:10" ht="15.75" customHeight="1">
      <c r="J260" s="15"/>
    </row>
    <row r="261" spans="10:10" ht="15.75" customHeight="1">
      <c r="J261" s="15"/>
    </row>
    <row r="262" spans="10:10" ht="15.75" customHeight="1">
      <c r="J262" s="15"/>
    </row>
    <row r="263" spans="10:10" ht="15.75" customHeight="1">
      <c r="J263" s="15"/>
    </row>
    <row r="264" spans="10:10" ht="15.75" customHeight="1">
      <c r="J264" s="15"/>
    </row>
    <row r="265" spans="10:10" ht="15.75" customHeight="1">
      <c r="J265" s="15"/>
    </row>
    <row r="266" spans="10:10" ht="15.75" customHeight="1">
      <c r="J266" s="15"/>
    </row>
    <row r="267" spans="10:10" ht="15.75" customHeight="1">
      <c r="J267" s="15"/>
    </row>
    <row r="268" spans="10:10" ht="15.75" customHeight="1">
      <c r="J268" s="15"/>
    </row>
    <row r="269" spans="10:10" ht="15.75" customHeight="1">
      <c r="J269" s="15"/>
    </row>
    <row r="270" spans="10:10" ht="15.75" customHeight="1">
      <c r="J270" s="15"/>
    </row>
    <row r="271" spans="10:10" ht="15.75" customHeight="1">
      <c r="J271" s="15"/>
    </row>
    <row r="272" spans="10:10" ht="15.75" customHeight="1">
      <c r="J272" s="15"/>
    </row>
    <row r="273" spans="10:10" ht="15.75" customHeight="1">
      <c r="J273" s="15"/>
    </row>
    <row r="274" spans="10:10" ht="15.75" customHeight="1">
      <c r="J274" s="15"/>
    </row>
    <row r="275" spans="10:10" ht="15.75" customHeight="1">
      <c r="J275" s="15"/>
    </row>
    <row r="276" spans="10:10" ht="15.75" customHeight="1">
      <c r="J276" s="15"/>
    </row>
    <row r="277" spans="10:10" ht="15.75" customHeight="1">
      <c r="J277" s="15"/>
    </row>
    <row r="278" spans="10:10" ht="15.75" customHeight="1">
      <c r="J278" s="15"/>
    </row>
    <row r="279" spans="10:10" ht="15.75" customHeight="1">
      <c r="J279" s="15"/>
    </row>
    <row r="280" spans="10:10" ht="15.75" customHeight="1">
      <c r="J280" s="15"/>
    </row>
    <row r="281" spans="10:10" ht="15.75" customHeight="1">
      <c r="J281" s="15"/>
    </row>
    <row r="282" spans="10:10" ht="15.75" customHeight="1">
      <c r="J282" s="15"/>
    </row>
    <row r="283" spans="10:10" ht="15.75" customHeight="1">
      <c r="J283" s="15"/>
    </row>
    <row r="284" spans="10:10" ht="15.75" customHeight="1">
      <c r="J284" s="15"/>
    </row>
    <row r="285" spans="10:10" ht="15.75" customHeight="1">
      <c r="J285" s="15"/>
    </row>
    <row r="286" spans="10:10" ht="15.75" customHeight="1">
      <c r="J286" s="15"/>
    </row>
    <row r="287" spans="10:10" ht="15.75" customHeight="1">
      <c r="J287" s="15"/>
    </row>
    <row r="288" spans="10:10" ht="15.75" customHeight="1">
      <c r="J288" s="15"/>
    </row>
    <row r="289" spans="10:10" ht="15.75" customHeight="1">
      <c r="J289" s="15"/>
    </row>
    <row r="290" spans="10:10" ht="15.75" customHeight="1">
      <c r="J290" s="15"/>
    </row>
    <row r="291" spans="10:10" ht="15.75" customHeight="1">
      <c r="J291" s="15"/>
    </row>
    <row r="292" spans="10:10" ht="15.75" customHeight="1">
      <c r="J292" s="15"/>
    </row>
    <row r="293" spans="10:10" ht="15.75" customHeight="1">
      <c r="J293" s="15"/>
    </row>
    <row r="294" spans="10:10" ht="15.75" customHeight="1">
      <c r="J294" s="15"/>
    </row>
    <row r="295" spans="10:10" ht="15.75" customHeight="1">
      <c r="J295" s="15"/>
    </row>
    <row r="296" spans="10:10" ht="15.75" customHeight="1">
      <c r="J296" s="15"/>
    </row>
    <row r="297" spans="10:10" ht="15.75" customHeight="1">
      <c r="J297" s="15"/>
    </row>
    <row r="298" spans="10:10" ht="15.75" customHeight="1">
      <c r="J298" s="15"/>
    </row>
    <row r="299" spans="10:10" ht="15.75" customHeight="1">
      <c r="J299" s="15"/>
    </row>
    <row r="300" spans="10:10" ht="15.75" customHeight="1">
      <c r="J300" s="15"/>
    </row>
    <row r="301" spans="10:10" ht="15.75" customHeight="1">
      <c r="J301" s="15"/>
    </row>
    <row r="302" spans="10:10" ht="15.75" customHeight="1">
      <c r="J302" s="15"/>
    </row>
    <row r="303" spans="10:10" ht="15.75" customHeight="1">
      <c r="J303" s="15"/>
    </row>
    <row r="304" spans="10:10" ht="15.75" customHeight="1">
      <c r="J304" s="15"/>
    </row>
    <row r="305" spans="10:10" ht="15.75" customHeight="1">
      <c r="J305" s="15"/>
    </row>
    <row r="306" spans="10:10" ht="15.75" customHeight="1">
      <c r="J306" s="15"/>
    </row>
    <row r="307" spans="10:10" ht="15.75" customHeight="1">
      <c r="J307" s="15"/>
    </row>
    <row r="308" spans="10:10" ht="15.75" customHeight="1">
      <c r="J308" s="15"/>
    </row>
    <row r="309" spans="10:10" ht="15.75" customHeight="1">
      <c r="J309" s="15"/>
    </row>
    <row r="310" spans="10:10" ht="15.75" customHeight="1">
      <c r="J310" s="15"/>
    </row>
    <row r="311" spans="10:10" ht="15.75" customHeight="1">
      <c r="J311" s="15"/>
    </row>
    <row r="312" spans="10:10" ht="15.75" customHeight="1">
      <c r="J312" s="15"/>
    </row>
    <row r="313" spans="10:10" ht="15.75" customHeight="1">
      <c r="J313" s="15"/>
    </row>
    <row r="314" spans="10:10" ht="15.75" customHeight="1">
      <c r="J314" s="15"/>
    </row>
    <row r="315" spans="10:10" ht="15.75" customHeight="1">
      <c r="J315" s="15"/>
    </row>
    <row r="316" spans="10:10" ht="15.75" customHeight="1">
      <c r="J316" s="15"/>
    </row>
    <row r="317" spans="10:10" ht="15.75" customHeight="1">
      <c r="J317" s="15"/>
    </row>
    <row r="318" spans="10:10" ht="15.75" customHeight="1">
      <c r="J318" s="15"/>
    </row>
    <row r="319" spans="10:10" ht="15.75" customHeight="1">
      <c r="J319" s="15"/>
    </row>
    <row r="320" spans="10:10" ht="15.75" customHeight="1">
      <c r="J320" s="15"/>
    </row>
    <row r="321" spans="10:10" ht="15.75" customHeight="1">
      <c r="J321" s="15"/>
    </row>
    <row r="322" spans="10:10" ht="15.75" customHeight="1">
      <c r="J322" s="15"/>
    </row>
    <row r="323" spans="10:10" ht="15.75" customHeight="1">
      <c r="J323" s="15"/>
    </row>
    <row r="324" spans="10:10" ht="15.75" customHeight="1">
      <c r="J324" s="15"/>
    </row>
    <row r="325" spans="10:10" ht="15.75" customHeight="1">
      <c r="J325" s="15"/>
    </row>
    <row r="326" spans="10:10" ht="15.75" customHeight="1">
      <c r="J326" s="15"/>
    </row>
    <row r="327" spans="10:10" ht="15.75" customHeight="1">
      <c r="J327" s="15"/>
    </row>
    <row r="328" spans="10:10" ht="15.75" customHeight="1">
      <c r="J328" s="15"/>
    </row>
    <row r="329" spans="10:10" ht="15.75" customHeight="1">
      <c r="J329" s="15"/>
    </row>
    <row r="330" spans="10:10" ht="15.75" customHeight="1">
      <c r="J330" s="15"/>
    </row>
    <row r="331" spans="10:10" ht="15.75" customHeight="1">
      <c r="J331" s="15"/>
    </row>
    <row r="332" spans="10:10" ht="15.75" customHeight="1">
      <c r="J332" s="15"/>
    </row>
    <row r="333" spans="10:10" ht="15.75" customHeight="1">
      <c r="J333" s="15"/>
    </row>
    <row r="334" spans="10:10" ht="15.75" customHeight="1">
      <c r="J334" s="15"/>
    </row>
    <row r="335" spans="10:10" ht="15.75" customHeight="1">
      <c r="J335" s="15"/>
    </row>
    <row r="336" spans="10:10" ht="15.75" customHeight="1">
      <c r="J336" s="15"/>
    </row>
    <row r="337" spans="10:10" ht="15.75" customHeight="1">
      <c r="J337" s="15"/>
    </row>
    <row r="338" spans="10:10" ht="15.75" customHeight="1">
      <c r="J338" s="15"/>
    </row>
    <row r="339" spans="10:10" ht="15.75" customHeight="1">
      <c r="J339" s="15"/>
    </row>
    <row r="340" spans="10:10" ht="15.75" customHeight="1">
      <c r="J340" s="15"/>
    </row>
    <row r="341" spans="10:10" ht="15.75" customHeight="1">
      <c r="J341" s="15"/>
    </row>
    <row r="342" spans="10:10" ht="15.75" customHeight="1">
      <c r="J342" s="15"/>
    </row>
    <row r="343" spans="10:10" ht="15.75" customHeight="1">
      <c r="J343" s="15"/>
    </row>
    <row r="344" spans="10:10" ht="15.75" customHeight="1">
      <c r="J344" s="15"/>
    </row>
    <row r="345" spans="10:10" ht="15.75" customHeight="1">
      <c r="J345" s="15"/>
    </row>
    <row r="346" spans="10:10" ht="15.75" customHeight="1">
      <c r="J346" s="15"/>
    </row>
    <row r="347" spans="10:10" ht="15.75" customHeight="1">
      <c r="J347" s="15"/>
    </row>
    <row r="348" spans="10:10" ht="15.75" customHeight="1">
      <c r="J348" s="15"/>
    </row>
    <row r="349" spans="10:10" ht="15.75" customHeight="1">
      <c r="J349" s="15"/>
    </row>
    <row r="350" spans="10:10" ht="15.75" customHeight="1">
      <c r="J350" s="15"/>
    </row>
    <row r="351" spans="10:10" ht="15.75" customHeight="1">
      <c r="J351" s="15"/>
    </row>
    <row r="352" spans="10:10" ht="15.75" customHeight="1">
      <c r="J352" s="15"/>
    </row>
    <row r="353" spans="10:10" ht="15.75" customHeight="1">
      <c r="J353" s="15"/>
    </row>
    <row r="354" spans="10:10" ht="15.75" customHeight="1">
      <c r="J354" s="15"/>
    </row>
    <row r="355" spans="10:10" ht="15.75" customHeight="1">
      <c r="J355" s="15"/>
    </row>
    <row r="356" spans="10:10" ht="15.75" customHeight="1">
      <c r="J356" s="15"/>
    </row>
    <row r="357" spans="10:10" ht="15.75" customHeight="1">
      <c r="J357" s="15"/>
    </row>
    <row r="358" spans="10:10" ht="15.75" customHeight="1">
      <c r="J358" s="15"/>
    </row>
    <row r="359" spans="10:10" ht="15.75" customHeight="1">
      <c r="J359" s="15"/>
    </row>
    <row r="360" spans="10:10" ht="15.75" customHeight="1">
      <c r="J360" s="15"/>
    </row>
    <row r="361" spans="10:10" ht="15.75" customHeight="1">
      <c r="J361" s="15"/>
    </row>
    <row r="362" spans="10:10" ht="15.75" customHeight="1">
      <c r="J362" s="15"/>
    </row>
    <row r="363" spans="10:10" ht="15.75" customHeight="1">
      <c r="J363" s="15"/>
    </row>
    <row r="364" spans="10:10" ht="15.75" customHeight="1">
      <c r="J364" s="15"/>
    </row>
    <row r="365" spans="10:10" ht="15.75" customHeight="1">
      <c r="J365" s="15"/>
    </row>
    <row r="366" spans="10:10" ht="15.75" customHeight="1">
      <c r="J366" s="15"/>
    </row>
    <row r="367" spans="10:10" ht="15.75" customHeight="1">
      <c r="J367" s="15"/>
    </row>
    <row r="368" spans="10:10" ht="15.75" customHeight="1">
      <c r="J368" s="15"/>
    </row>
    <row r="369" spans="10:10" ht="15.75" customHeight="1">
      <c r="J369" s="15"/>
    </row>
    <row r="370" spans="10:10" ht="15.75" customHeight="1">
      <c r="J370" s="15"/>
    </row>
    <row r="371" spans="10:10" ht="15.75" customHeight="1">
      <c r="J371" s="15"/>
    </row>
    <row r="372" spans="10:10" ht="15.75" customHeight="1">
      <c r="J372" s="15"/>
    </row>
    <row r="373" spans="10:10" ht="15.75" customHeight="1">
      <c r="J373" s="15"/>
    </row>
    <row r="374" spans="10:10" ht="15.75" customHeight="1">
      <c r="J374" s="15"/>
    </row>
    <row r="375" spans="10:10" ht="15.75" customHeight="1">
      <c r="J375" s="15"/>
    </row>
    <row r="376" spans="10:10" ht="15.75" customHeight="1">
      <c r="J376" s="15"/>
    </row>
    <row r="377" spans="10:10" ht="15.75" customHeight="1">
      <c r="J377" s="15"/>
    </row>
    <row r="378" spans="10:10" ht="15.75" customHeight="1">
      <c r="J378" s="15"/>
    </row>
    <row r="379" spans="10:10" ht="15.75" customHeight="1">
      <c r="J379" s="15"/>
    </row>
    <row r="380" spans="10:10" ht="15.75" customHeight="1">
      <c r="J380" s="15"/>
    </row>
    <row r="381" spans="10:10" ht="15.75" customHeight="1">
      <c r="J381" s="15"/>
    </row>
    <row r="382" spans="10:10" ht="15.75" customHeight="1">
      <c r="J382" s="15"/>
    </row>
    <row r="383" spans="10:10" ht="15.75" customHeight="1">
      <c r="J383" s="15"/>
    </row>
    <row r="384" spans="10:10" ht="15.75" customHeight="1">
      <c r="J384" s="15"/>
    </row>
    <row r="385" spans="10:10" ht="15.75" customHeight="1">
      <c r="J385" s="15"/>
    </row>
    <row r="386" spans="10:10" ht="15.75" customHeight="1">
      <c r="J386" s="15"/>
    </row>
    <row r="387" spans="10:10" ht="15.75" customHeight="1">
      <c r="J387" s="15"/>
    </row>
    <row r="388" spans="10:10" ht="15.75" customHeight="1">
      <c r="J388" s="15"/>
    </row>
    <row r="389" spans="10:10" ht="15.75" customHeight="1">
      <c r="J389" s="15"/>
    </row>
    <row r="390" spans="10:10" ht="15.75" customHeight="1">
      <c r="J390" s="15"/>
    </row>
    <row r="391" spans="10:10" ht="15.75" customHeight="1">
      <c r="J391" s="15"/>
    </row>
    <row r="392" spans="10:10" ht="15.75" customHeight="1">
      <c r="J392" s="15"/>
    </row>
    <row r="393" spans="10:10" ht="15.75" customHeight="1">
      <c r="J393" s="15"/>
    </row>
    <row r="394" spans="10:10" ht="15.75" customHeight="1">
      <c r="J394" s="15"/>
    </row>
    <row r="395" spans="10:10" ht="15.75" customHeight="1">
      <c r="J395" s="15"/>
    </row>
    <row r="396" spans="10:10" ht="15.75" customHeight="1">
      <c r="J396" s="15"/>
    </row>
    <row r="397" spans="10:10" ht="15.75" customHeight="1">
      <c r="J397" s="15"/>
    </row>
    <row r="398" spans="10:10" ht="15.75" customHeight="1">
      <c r="J398" s="15"/>
    </row>
    <row r="399" spans="10:10" ht="15.75" customHeight="1">
      <c r="J399" s="15"/>
    </row>
    <row r="400" spans="10:10" ht="15.75" customHeight="1">
      <c r="J400" s="15"/>
    </row>
    <row r="401" spans="10:10" ht="15.75" customHeight="1">
      <c r="J401" s="15"/>
    </row>
    <row r="402" spans="10:10" ht="15.75" customHeight="1">
      <c r="J402" s="15"/>
    </row>
    <row r="403" spans="10:10" ht="15.75" customHeight="1">
      <c r="J403" s="15"/>
    </row>
    <row r="404" spans="10:10" ht="15.75" customHeight="1">
      <c r="J404" s="15"/>
    </row>
    <row r="405" spans="10:10" ht="15.75" customHeight="1">
      <c r="J405" s="15"/>
    </row>
    <row r="406" spans="10:10" ht="15.75" customHeight="1">
      <c r="J406" s="15"/>
    </row>
    <row r="407" spans="10:10" ht="15.75" customHeight="1">
      <c r="J407" s="15"/>
    </row>
    <row r="408" spans="10:10" ht="15.75" customHeight="1">
      <c r="J408" s="15"/>
    </row>
    <row r="409" spans="10:10" ht="15.75" customHeight="1">
      <c r="J409" s="15"/>
    </row>
    <row r="410" spans="10:10" ht="15.75" customHeight="1">
      <c r="J410" s="15"/>
    </row>
    <row r="411" spans="10:10" ht="15.75" customHeight="1">
      <c r="J411" s="15"/>
    </row>
    <row r="412" spans="10:10" ht="15.75" customHeight="1">
      <c r="J412" s="15"/>
    </row>
    <row r="413" spans="10:10" ht="15.75" customHeight="1">
      <c r="J413" s="15"/>
    </row>
    <row r="414" spans="10:10" ht="15.75" customHeight="1">
      <c r="J414" s="15"/>
    </row>
    <row r="415" spans="10:10" ht="15.75" customHeight="1">
      <c r="J415" s="15"/>
    </row>
    <row r="416" spans="10:10" ht="15.75" customHeight="1">
      <c r="J416" s="15"/>
    </row>
    <row r="417" spans="10:10" ht="15.75" customHeight="1">
      <c r="J417" s="15"/>
    </row>
    <row r="418" spans="10:10" ht="15.75" customHeight="1">
      <c r="J418" s="15"/>
    </row>
    <row r="419" spans="10:10" ht="15.75" customHeight="1">
      <c r="J419" s="15"/>
    </row>
    <row r="420" spans="10:10" ht="15.75" customHeight="1">
      <c r="J420" s="15"/>
    </row>
    <row r="421" spans="10:10" ht="15.75" customHeight="1">
      <c r="J421" s="15"/>
    </row>
    <row r="422" spans="10:10" ht="15.75" customHeight="1">
      <c r="J422" s="15"/>
    </row>
    <row r="423" spans="10:10" ht="15.75" customHeight="1">
      <c r="J423" s="15"/>
    </row>
    <row r="424" spans="10:10" ht="15.75" customHeight="1">
      <c r="J424" s="15"/>
    </row>
    <row r="425" spans="10:10" ht="15.75" customHeight="1">
      <c r="J425" s="15"/>
    </row>
    <row r="426" spans="10:10" ht="15.75" customHeight="1">
      <c r="J426" s="15"/>
    </row>
    <row r="427" spans="10:10" ht="15.75" customHeight="1">
      <c r="J427" s="15"/>
    </row>
    <row r="428" spans="10:10" ht="15.75" customHeight="1">
      <c r="J428" s="15"/>
    </row>
    <row r="429" spans="10:10" ht="15.75" customHeight="1">
      <c r="J429" s="15"/>
    </row>
    <row r="430" spans="10:10" ht="15.75" customHeight="1">
      <c r="J430" s="15"/>
    </row>
    <row r="431" spans="10:10" ht="15.75" customHeight="1">
      <c r="J431" s="15"/>
    </row>
    <row r="432" spans="10:10" ht="15.75" customHeight="1">
      <c r="J432" s="15"/>
    </row>
    <row r="433" spans="10:10" ht="15.75" customHeight="1">
      <c r="J433" s="15"/>
    </row>
    <row r="434" spans="10:10" ht="15.75" customHeight="1">
      <c r="J434" s="15"/>
    </row>
    <row r="435" spans="10:10" ht="15.75" customHeight="1">
      <c r="J435" s="15"/>
    </row>
    <row r="436" spans="10:10" ht="15.75" customHeight="1">
      <c r="J436" s="15"/>
    </row>
    <row r="437" spans="10:10" ht="15.75" customHeight="1">
      <c r="J437" s="15"/>
    </row>
    <row r="438" spans="10:10" ht="15.75" customHeight="1">
      <c r="J438" s="15"/>
    </row>
    <row r="439" spans="10:10" ht="15.75" customHeight="1">
      <c r="J439" s="15"/>
    </row>
    <row r="440" spans="10:10" ht="15.75" customHeight="1">
      <c r="J440" s="15"/>
    </row>
    <row r="441" spans="10:10" ht="15.75" customHeight="1">
      <c r="J441" s="15"/>
    </row>
    <row r="442" spans="10:10" ht="15.75" customHeight="1">
      <c r="J442" s="15"/>
    </row>
    <row r="443" spans="10:10" ht="15.75" customHeight="1">
      <c r="J443" s="15"/>
    </row>
    <row r="444" spans="10:10" ht="15.75" customHeight="1">
      <c r="J444" s="15"/>
    </row>
    <row r="445" spans="10:10" ht="15.75" customHeight="1">
      <c r="J445" s="15"/>
    </row>
    <row r="446" spans="10:10" ht="15.75" customHeight="1">
      <c r="J446" s="15"/>
    </row>
    <row r="447" spans="10:10" ht="15.75" customHeight="1">
      <c r="J447" s="15"/>
    </row>
    <row r="448" spans="10:10" ht="15.75" customHeight="1">
      <c r="J448" s="15"/>
    </row>
    <row r="449" spans="10:10" ht="15.75" customHeight="1">
      <c r="J449" s="15"/>
    </row>
    <row r="450" spans="10:10" ht="15.75" customHeight="1">
      <c r="J450" s="15"/>
    </row>
    <row r="451" spans="10:10" ht="15.75" customHeight="1">
      <c r="J451" s="15"/>
    </row>
    <row r="452" spans="10:10" ht="15.75" customHeight="1">
      <c r="J452" s="15"/>
    </row>
    <row r="453" spans="10:10" ht="15.75" customHeight="1">
      <c r="J453" s="15"/>
    </row>
    <row r="454" spans="10:10" ht="15.75" customHeight="1">
      <c r="J454" s="15"/>
    </row>
    <row r="455" spans="10:10" ht="15.75" customHeight="1">
      <c r="J455" s="15"/>
    </row>
    <row r="456" spans="10:10" ht="15.75" customHeight="1">
      <c r="J456" s="15"/>
    </row>
    <row r="457" spans="10:10" ht="15.75" customHeight="1">
      <c r="J457" s="15"/>
    </row>
    <row r="458" spans="10:10" ht="15.75" customHeight="1">
      <c r="J458" s="15"/>
    </row>
    <row r="459" spans="10:10" ht="15.75" customHeight="1">
      <c r="J459" s="15"/>
    </row>
    <row r="460" spans="10:10" ht="15.75" customHeight="1">
      <c r="J460" s="15"/>
    </row>
    <row r="461" spans="10:10" ht="15.75" customHeight="1">
      <c r="J461" s="15"/>
    </row>
    <row r="462" spans="10:10" ht="15.75" customHeight="1">
      <c r="J462" s="15"/>
    </row>
    <row r="463" spans="10:10" ht="15.75" customHeight="1">
      <c r="J463" s="15"/>
    </row>
    <row r="464" spans="10:10" ht="15.75" customHeight="1">
      <c r="J464" s="15"/>
    </row>
    <row r="465" spans="10:10" ht="15.75" customHeight="1">
      <c r="J465" s="15"/>
    </row>
    <row r="466" spans="10:10" ht="15.75" customHeight="1">
      <c r="J466" s="15"/>
    </row>
    <row r="467" spans="10:10" ht="15.75" customHeight="1">
      <c r="J467" s="15"/>
    </row>
    <row r="468" spans="10:10" ht="15.75" customHeight="1">
      <c r="J468" s="15"/>
    </row>
    <row r="469" spans="10:10" ht="15.75" customHeight="1">
      <c r="J469" s="15"/>
    </row>
    <row r="470" spans="10:10" ht="15.75" customHeight="1">
      <c r="J470" s="15"/>
    </row>
    <row r="471" spans="10:10" ht="15.75" customHeight="1">
      <c r="J471" s="15"/>
    </row>
    <row r="472" spans="10:10" ht="15.75" customHeight="1">
      <c r="J472" s="15"/>
    </row>
    <row r="473" spans="10:10" ht="15.75" customHeight="1">
      <c r="J473" s="15"/>
    </row>
    <row r="474" spans="10:10" ht="15.75" customHeight="1">
      <c r="J474" s="15"/>
    </row>
    <row r="475" spans="10:10" ht="15.75" customHeight="1">
      <c r="J475" s="15"/>
    </row>
    <row r="476" spans="10:10" ht="15.75" customHeight="1">
      <c r="J476" s="15"/>
    </row>
    <row r="477" spans="10:10" ht="15.75" customHeight="1">
      <c r="J477" s="15"/>
    </row>
    <row r="478" spans="10:10" ht="15.75" customHeight="1">
      <c r="J478" s="15"/>
    </row>
    <row r="479" spans="10:10" ht="15.75" customHeight="1">
      <c r="J479" s="15"/>
    </row>
    <row r="480" spans="10:10" ht="15.75" customHeight="1">
      <c r="J480" s="15"/>
    </row>
    <row r="481" spans="10:10" ht="15.75" customHeight="1">
      <c r="J481" s="15"/>
    </row>
    <row r="482" spans="10:10" ht="15.75" customHeight="1">
      <c r="J482" s="15"/>
    </row>
    <row r="483" spans="10:10" ht="15.75" customHeight="1">
      <c r="J483" s="15"/>
    </row>
    <row r="484" spans="10:10" ht="15.75" customHeight="1">
      <c r="J484" s="15"/>
    </row>
    <row r="485" spans="10:10" ht="15.75" customHeight="1">
      <c r="J485" s="15"/>
    </row>
    <row r="486" spans="10:10" ht="15.75" customHeight="1">
      <c r="J486" s="15"/>
    </row>
    <row r="487" spans="10:10" ht="15.75" customHeight="1">
      <c r="J487" s="15"/>
    </row>
    <row r="488" spans="10:10" ht="15.75" customHeight="1">
      <c r="J488" s="15"/>
    </row>
    <row r="489" spans="10:10" ht="15.75" customHeight="1">
      <c r="J489" s="15"/>
    </row>
    <row r="490" spans="10:10" ht="15.75" customHeight="1">
      <c r="J490" s="15"/>
    </row>
    <row r="491" spans="10:10" ht="15.75" customHeight="1">
      <c r="J491" s="15"/>
    </row>
    <row r="492" spans="10:10" ht="15.75" customHeight="1">
      <c r="J492" s="15"/>
    </row>
    <row r="493" spans="10:10" ht="15.75" customHeight="1">
      <c r="J493" s="15"/>
    </row>
    <row r="494" spans="10:10" ht="15.75" customHeight="1">
      <c r="J494" s="15"/>
    </row>
    <row r="495" spans="10:10" ht="15.75" customHeight="1">
      <c r="J495" s="15"/>
    </row>
    <row r="496" spans="10:10" ht="15.75" customHeight="1">
      <c r="J496" s="15"/>
    </row>
    <row r="497" spans="10:10" ht="15.75" customHeight="1">
      <c r="J497" s="15"/>
    </row>
    <row r="498" spans="10:10" ht="15.75" customHeight="1">
      <c r="J498" s="15"/>
    </row>
    <row r="499" spans="10:10" ht="15.75" customHeight="1">
      <c r="J499" s="15"/>
    </row>
    <row r="500" spans="10:10" ht="15.75" customHeight="1">
      <c r="J500" s="15"/>
    </row>
    <row r="501" spans="10:10" ht="15.75" customHeight="1">
      <c r="J501" s="15"/>
    </row>
    <row r="502" spans="10:10" ht="15.75" customHeight="1">
      <c r="J502" s="15"/>
    </row>
    <row r="503" spans="10:10" ht="15.75" customHeight="1">
      <c r="J503" s="15"/>
    </row>
    <row r="504" spans="10:10" ht="15.75" customHeight="1">
      <c r="J504" s="15"/>
    </row>
    <row r="505" spans="10:10" ht="15.75" customHeight="1">
      <c r="J505" s="15"/>
    </row>
    <row r="506" spans="10:10" ht="15.75" customHeight="1">
      <c r="J506" s="15"/>
    </row>
    <row r="507" spans="10:10" ht="15.75" customHeight="1">
      <c r="J507" s="15"/>
    </row>
    <row r="508" spans="10:10" ht="15.75" customHeight="1">
      <c r="J508" s="15"/>
    </row>
    <row r="509" spans="10:10" ht="15.75" customHeight="1">
      <c r="J509" s="15"/>
    </row>
    <row r="510" spans="10:10" ht="15.75" customHeight="1">
      <c r="J510" s="15"/>
    </row>
    <row r="511" spans="10:10" ht="15.75" customHeight="1">
      <c r="J511" s="15"/>
    </row>
    <row r="512" spans="10:10" ht="15.75" customHeight="1">
      <c r="J512" s="15"/>
    </row>
    <row r="513" spans="10:10" ht="15.75" customHeight="1">
      <c r="J513" s="15"/>
    </row>
    <row r="514" spans="10:10" ht="15.75" customHeight="1">
      <c r="J514" s="15"/>
    </row>
    <row r="515" spans="10:10" ht="15.75" customHeight="1">
      <c r="J515" s="15"/>
    </row>
    <row r="516" spans="10:10" ht="15.75" customHeight="1">
      <c r="J516" s="15"/>
    </row>
    <row r="517" spans="10:10" ht="15.75" customHeight="1">
      <c r="J517" s="15"/>
    </row>
    <row r="518" spans="10:10" ht="15.75" customHeight="1">
      <c r="J518" s="15"/>
    </row>
    <row r="519" spans="10:10" ht="15.75" customHeight="1">
      <c r="J519" s="15"/>
    </row>
    <row r="520" spans="10:10" ht="15.75" customHeight="1">
      <c r="J520" s="15"/>
    </row>
    <row r="521" spans="10:10" ht="15.75" customHeight="1">
      <c r="J521" s="15"/>
    </row>
    <row r="522" spans="10:10" ht="15.75" customHeight="1">
      <c r="J522" s="15"/>
    </row>
    <row r="523" spans="10:10" ht="15.75" customHeight="1">
      <c r="J523" s="15"/>
    </row>
    <row r="524" spans="10:10" ht="15.75" customHeight="1">
      <c r="J524" s="15"/>
    </row>
    <row r="525" spans="10:10" ht="15.75" customHeight="1">
      <c r="J525" s="15"/>
    </row>
    <row r="526" spans="10:10" ht="15.75" customHeight="1">
      <c r="J526" s="15"/>
    </row>
    <row r="527" spans="10:10" ht="15.75" customHeight="1">
      <c r="J527" s="15"/>
    </row>
    <row r="528" spans="10:10" ht="15.75" customHeight="1">
      <c r="J528" s="15"/>
    </row>
    <row r="529" spans="10:10" ht="15.75" customHeight="1">
      <c r="J529" s="15"/>
    </row>
    <row r="530" spans="10:10" ht="15.75" customHeight="1">
      <c r="J530" s="15"/>
    </row>
    <row r="531" spans="10:10" ht="15.75" customHeight="1">
      <c r="J531" s="15"/>
    </row>
    <row r="532" spans="10:10" ht="15.75" customHeight="1">
      <c r="J532" s="15"/>
    </row>
    <row r="533" spans="10:10" ht="15.75" customHeight="1">
      <c r="J533" s="15"/>
    </row>
    <row r="534" spans="10:10" ht="15.75" customHeight="1">
      <c r="J534" s="15"/>
    </row>
    <row r="535" spans="10:10" ht="15.75" customHeight="1">
      <c r="J535" s="15"/>
    </row>
    <row r="536" spans="10:10" ht="15.75" customHeight="1">
      <c r="J536" s="15"/>
    </row>
    <row r="537" spans="10:10" ht="15.75" customHeight="1">
      <c r="J537" s="15"/>
    </row>
    <row r="538" spans="10:10" ht="15.75" customHeight="1">
      <c r="J538" s="15"/>
    </row>
    <row r="539" spans="10:10" ht="15.75" customHeight="1">
      <c r="J539" s="15"/>
    </row>
    <row r="540" spans="10:10" ht="15.75" customHeight="1">
      <c r="J540" s="15"/>
    </row>
    <row r="541" spans="10:10" ht="15.75" customHeight="1">
      <c r="J541" s="15"/>
    </row>
    <row r="542" spans="10:10" ht="15.75" customHeight="1">
      <c r="J542" s="15"/>
    </row>
    <row r="543" spans="10:10" ht="15.75" customHeight="1">
      <c r="J543" s="15"/>
    </row>
    <row r="544" spans="10:10" ht="15.75" customHeight="1">
      <c r="J544" s="15"/>
    </row>
    <row r="545" spans="10:10" ht="15.75" customHeight="1">
      <c r="J545" s="15"/>
    </row>
    <row r="546" spans="10:10" ht="15.75" customHeight="1">
      <c r="J546" s="15"/>
    </row>
    <row r="547" spans="10:10" ht="15.75" customHeight="1">
      <c r="J547" s="15"/>
    </row>
    <row r="548" spans="10:10" ht="15.75" customHeight="1">
      <c r="J548" s="15"/>
    </row>
    <row r="549" spans="10:10" ht="15.75" customHeight="1">
      <c r="J549" s="15"/>
    </row>
    <row r="550" spans="10:10" ht="15.75" customHeight="1">
      <c r="J550" s="15"/>
    </row>
    <row r="551" spans="10:10" ht="15.75" customHeight="1">
      <c r="J551" s="15"/>
    </row>
    <row r="552" spans="10:10" ht="15.75" customHeight="1">
      <c r="J552" s="15"/>
    </row>
    <row r="553" spans="10:10" ht="15.75" customHeight="1">
      <c r="J553" s="15"/>
    </row>
    <row r="554" spans="10:10" ht="15.75" customHeight="1">
      <c r="J554" s="15"/>
    </row>
    <row r="555" spans="10:10" ht="15.75" customHeight="1">
      <c r="J555" s="15"/>
    </row>
    <row r="556" spans="10:10" ht="15.75" customHeight="1">
      <c r="J556" s="15"/>
    </row>
    <row r="557" spans="10:10" ht="15.75" customHeight="1">
      <c r="J557" s="15"/>
    </row>
    <row r="558" spans="10:10" ht="15.75" customHeight="1">
      <c r="J558" s="15"/>
    </row>
    <row r="559" spans="10:10" ht="15.75" customHeight="1">
      <c r="J559" s="15"/>
    </row>
    <row r="560" spans="10:10" ht="15.75" customHeight="1">
      <c r="J560" s="15"/>
    </row>
    <row r="561" spans="10:10" ht="15.75" customHeight="1">
      <c r="J561" s="15"/>
    </row>
    <row r="562" spans="10:10" ht="15.75" customHeight="1">
      <c r="J562" s="15"/>
    </row>
    <row r="563" spans="10:10" ht="15.75" customHeight="1">
      <c r="J563" s="15"/>
    </row>
    <row r="564" spans="10:10" ht="15.75" customHeight="1">
      <c r="J564" s="15"/>
    </row>
    <row r="565" spans="10:10" ht="15.75" customHeight="1">
      <c r="J565" s="15"/>
    </row>
    <row r="566" spans="10:10" ht="15.75" customHeight="1">
      <c r="J566" s="15"/>
    </row>
    <row r="567" spans="10:10" ht="15.75" customHeight="1">
      <c r="J567" s="15"/>
    </row>
    <row r="568" spans="10:10" ht="15.75" customHeight="1">
      <c r="J568" s="15"/>
    </row>
    <row r="569" spans="10:10" ht="15.75" customHeight="1">
      <c r="J569" s="15"/>
    </row>
    <row r="570" spans="10:10" ht="15.75" customHeight="1">
      <c r="J570" s="15"/>
    </row>
    <row r="571" spans="10:10" ht="15.75" customHeight="1">
      <c r="J571" s="15"/>
    </row>
    <row r="572" spans="10:10" ht="15.75" customHeight="1">
      <c r="J572" s="15"/>
    </row>
    <row r="573" spans="10:10" ht="15.75" customHeight="1">
      <c r="J573" s="15"/>
    </row>
    <row r="574" spans="10:10" ht="15.75" customHeight="1">
      <c r="J574" s="15"/>
    </row>
    <row r="575" spans="10:10" ht="15.75" customHeight="1">
      <c r="J575" s="15"/>
    </row>
    <row r="576" spans="10:10" ht="15.75" customHeight="1">
      <c r="J576" s="15"/>
    </row>
    <row r="577" spans="10:10" ht="15.75" customHeight="1">
      <c r="J577" s="15"/>
    </row>
    <row r="578" spans="10:10" ht="15.75" customHeight="1">
      <c r="J578" s="15"/>
    </row>
    <row r="579" spans="10:10" ht="15.75" customHeight="1">
      <c r="J579" s="15"/>
    </row>
    <row r="580" spans="10:10" ht="15.75" customHeight="1">
      <c r="J580" s="15"/>
    </row>
    <row r="581" spans="10:10" ht="15.75" customHeight="1">
      <c r="J581" s="15"/>
    </row>
    <row r="582" spans="10:10" ht="15.75" customHeight="1">
      <c r="J582" s="15"/>
    </row>
    <row r="583" spans="10:10" ht="15.75" customHeight="1">
      <c r="J583" s="15"/>
    </row>
    <row r="584" spans="10:10" ht="15.75" customHeight="1">
      <c r="J584" s="15"/>
    </row>
    <row r="585" spans="10:10" ht="15.75" customHeight="1">
      <c r="J585" s="15"/>
    </row>
    <row r="586" spans="10:10" ht="15.75" customHeight="1">
      <c r="J586" s="15"/>
    </row>
    <row r="587" spans="10:10" ht="15.75" customHeight="1">
      <c r="J587" s="15"/>
    </row>
    <row r="588" spans="10:10" ht="15.75" customHeight="1">
      <c r="J588" s="15"/>
    </row>
    <row r="589" spans="10:10" ht="15.75" customHeight="1">
      <c r="J589" s="15"/>
    </row>
    <row r="590" spans="10:10" ht="15.75" customHeight="1">
      <c r="J590" s="15"/>
    </row>
    <row r="591" spans="10:10" ht="15.75" customHeight="1">
      <c r="J591" s="15"/>
    </row>
    <row r="592" spans="10:10" ht="15.75" customHeight="1">
      <c r="J592" s="15"/>
    </row>
    <row r="593" spans="10:10" ht="15.75" customHeight="1">
      <c r="J593" s="15"/>
    </row>
    <row r="594" spans="10:10" ht="15.75" customHeight="1">
      <c r="J594" s="15"/>
    </row>
    <row r="595" spans="10:10" ht="15.75" customHeight="1">
      <c r="J595" s="15"/>
    </row>
    <row r="596" spans="10:10" ht="15.75" customHeight="1">
      <c r="J596" s="15"/>
    </row>
    <row r="597" spans="10:10" ht="15.75" customHeight="1">
      <c r="J597" s="15"/>
    </row>
    <row r="598" spans="10:10" ht="15.75" customHeight="1">
      <c r="J598" s="15"/>
    </row>
    <row r="599" spans="10:10" ht="15.75" customHeight="1">
      <c r="J599" s="15"/>
    </row>
    <row r="600" spans="10:10" ht="15.75" customHeight="1">
      <c r="J600" s="15"/>
    </row>
    <row r="601" spans="10:10" ht="15.75" customHeight="1">
      <c r="J601" s="15"/>
    </row>
    <row r="602" spans="10:10" ht="15.75" customHeight="1">
      <c r="J602" s="15"/>
    </row>
    <row r="603" spans="10:10" ht="15.75" customHeight="1">
      <c r="J603" s="15"/>
    </row>
    <row r="604" spans="10:10" ht="15.75" customHeight="1">
      <c r="J604" s="15"/>
    </row>
    <row r="605" spans="10:10" ht="15.75" customHeight="1">
      <c r="J605" s="15"/>
    </row>
    <row r="606" spans="10:10" ht="15.75" customHeight="1">
      <c r="J606" s="15"/>
    </row>
    <row r="607" spans="10:10" ht="15.75" customHeight="1">
      <c r="J607" s="15"/>
    </row>
    <row r="608" spans="10:10" ht="15.75" customHeight="1">
      <c r="J608" s="15"/>
    </row>
    <row r="609" spans="10:10" ht="15.75" customHeight="1">
      <c r="J609" s="15"/>
    </row>
    <row r="610" spans="10:10" ht="15.75" customHeight="1">
      <c r="J610" s="15"/>
    </row>
    <row r="611" spans="10:10" ht="15.75" customHeight="1">
      <c r="J611" s="15"/>
    </row>
    <row r="612" spans="10:10" ht="15.75" customHeight="1">
      <c r="J612" s="15"/>
    </row>
    <row r="613" spans="10:10" ht="15.75" customHeight="1">
      <c r="J613" s="15"/>
    </row>
    <row r="614" spans="10:10" ht="15.75" customHeight="1">
      <c r="J614" s="15"/>
    </row>
    <row r="615" spans="10:10" ht="15.75" customHeight="1">
      <c r="J615" s="15"/>
    </row>
    <row r="616" spans="10:10" ht="15.75" customHeight="1">
      <c r="J616" s="15"/>
    </row>
    <row r="617" spans="10:10" ht="15.75" customHeight="1">
      <c r="J617" s="15"/>
    </row>
    <row r="618" spans="10:10" ht="15.75" customHeight="1">
      <c r="J618" s="15"/>
    </row>
    <row r="619" spans="10:10" ht="15.75" customHeight="1">
      <c r="J619" s="15"/>
    </row>
    <row r="620" spans="10:10" ht="15.75" customHeight="1">
      <c r="J620" s="15"/>
    </row>
    <row r="621" spans="10:10" ht="15.75" customHeight="1">
      <c r="J621" s="15"/>
    </row>
    <row r="622" spans="10:10" ht="15.75" customHeight="1">
      <c r="J622" s="15"/>
    </row>
    <row r="623" spans="10:10" ht="15.75" customHeight="1">
      <c r="J623" s="15"/>
    </row>
    <row r="624" spans="10:10" ht="15.75" customHeight="1">
      <c r="J624" s="15"/>
    </row>
    <row r="625" spans="10:10" ht="15.75" customHeight="1">
      <c r="J625" s="15"/>
    </row>
    <row r="626" spans="10:10" ht="15.75" customHeight="1">
      <c r="J626" s="15"/>
    </row>
    <row r="627" spans="10:10" ht="15.75" customHeight="1">
      <c r="J627" s="15"/>
    </row>
    <row r="628" spans="10:10" ht="15.75" customHeight="1">
      <c r="J628" s="15"/>
    </row>
    <row r="629" spans="10:10" ht="15.75" customHeight="1">
      <c r="J629" s="15"/>
    </row>
    <row r="630" spans="10:10" ht="15.75" customHeight="1">
      <c r="J630" s="15"/>
    </row>
    <row r="631" spans="10:10" ht="15.75" customHeight="1">
      <c r="J631" s="15"/>
    </row>
    <row r="632" spans="10:10" ht="15.75" customHeight="1">
      <c r="J632" s="15"/>
    </row>
    <row r="633" spans="10:10" ht="15.75" customHeight="1">
      <c r="J633" s="15"/>
    </row>
    <row r="634" spans="10:10" ht="15.75" customHeight="1">
      <c r="J634" s="15"/>
    </row>
    <row r="635" spans="10:10" ht="15.75" customHeight="1">
      <c r="J635" s="15"/>
    </row>
    <row r="636" spans="10:10" ht="15.75" customHeight="1">
      <c r="J636" s="15"/>
    </row>
    <row r="637" spans="10:10" ht="15.75" customHeight="1">
      <c r="J637" s="15"/>
    </row>
    <row r="638" spans="10:10" ht="15.75" customHeight="1">
      <c r="J638" s="15"/>
    </row>
    <row r="639" spans="10:10" ht="15.75" customHeight="1">
      <c r="J639" s="15"/>
    </row>
    <row r="640" spans="10:10" ht="15.75" customHeight="1">
      <c r="J640" s="15"/>
    </row>
    <row r="641" spans="10:10" ht="15.75" customHeight="1">
      <c r="J641" s="15"/>
    </row>
    <row r="642" spans="10:10" ht="15.75" customHeight="1">
      <c r="J642" s="15"/>
    </row>
    <row r="643" spans="10:10" ht="15.75" customHeight="1">
      <c r="J643" s="15"/>
    </row>
    <row r="644" spans="10:10" ht="15.75" customHeight="1">
      <c r="J644" s="15"/>
    </row>
    <row r="645" spans="10:10" ht="15.75" customHeight="1">
      <c r="J645" s="15"/>
    </row>
    <row r="646" spans="10:10" ht="15.75" customHeight="1">
      <c r="J646" s="15"/>
    </row>
    <row r="647" spans="10:10" ht="15.75" customHeight="1">
      <c r="J647" s="15"/>
    </row>
    <row r="648" spans="10:10" ht="15.75" customHeight="1">
      <c r="J648" s="15"/>
    </row>
    <row r="649" spans="10:10" ht="15.75" customHeight="1">
      <c r="J649" s="15"/>
    </row>
    <row r="650" spans="10:10" ht="15.75" customHeight="1">
      <c r="J650" s="15"/>
    </row>
    <row r="651" spans="10:10" ht="15.75" customHeight="1">
      <c r="J651" s="15"/>
    </row>
    <row r="652" spans="10:10" ht="15.75" customHeight="1">
      <c r="J652" s="15"/>
    </row>
    <row r="653" spans="10:10" ht="15.75" customHeight="1">
      <c r="J653" s="15"/>
    </row>
    <row r="654" spans="10:10" ht="15.75" customHeight="1">
      <c r="J654" s="15"/>
    </row>
    <row r="655" spans="10:10" ht="15.75" customHeight="1">
      <c r="J655" s="15"/>
    </row>
    <row r="656" spans="10:10" ht="15.75" customHeight="1">
      <c r="J656" s="15"/>
    </row>
    <row r="657" spans="10:10" ht="15.75" customHeight="1">
      <c r="J657" s="15"/>
    </row>
    <row r="658" spans="10:10" ht="15.75" customHeight="1">
      <c r="J658" s="15"/>
    </row>
    <row r="659" spans="10:10" ht="15.75" customHeight="1">
      <c r="J659" s="15"/>
    </row>
    <row r="660" spans="10:10" ht="15.75" customHeight="1">
      <c r="J660" s="15"/>
    </row>
    <row r="661" spans="10:10" ht="15.75" customHeight="1">
      <c r="J661" s="15"/>
    </row>
    <row r="662" spans="10:10" ht="15.75" customHeight="1">
      <c r="J662" s="15"/>
    </row>
    <row r="663" spans="10:10" ht="15.75" customHeight="1">
      <c r="J663" s="15"/>
    </row>
    <row r="664" spans="10:10" ht="15.75" customHeight="1">
      <c r="J664" s="15"/>
    </row>
    <row r="665" spans="10:10" ht="15.75" customHeight="1">
      <c r="J665" s="15"/>
    </row>
    <row r="666" spans="10:10" ht="15.75" customHeight="1">
      <c r="J666" s="15"/>
    </row>
    <row r="667" spans="10:10" ht="15.75" customHeight="1">
      <c r="J667" s="15"/>
    </row>
    <row r="668" spans="10:10" ht="15.75" customHeight="1">
      <c r="J668" s="15"/>
    </row>
    <row r="669" spans="10:10" ht="15.75" customHeight="1">
      <c r="J669" s="15"/>
    </row>
    <row r="670" spans="10:10" ht="15.75" customHeight="1">
      <c r="J670" s="15"/>
    </row>
    <row r="671" spans="10:10" ht="15.75" customHeight="1">
      <c r="J671" s="15"/>
    </row>
    <row r="672" spans="10:10" ht="15.75" customHeight="1">
      <c r="J672" s="15"/>
    </row>
    <row r="673" spans="10:10" ht="15.75" customHeight="1">
      <c r="J673" s="15"/>
    </row>
    <row r="674" spans="10:10" ht="15.75" customHeight="1">
      <c r="J674" s="15"/>
    </row>
    <row r="675" spans="10:10" ht="15.75" customHeight="1">
      <c r="J675" s="15"/>
    </row>
    <row r="676" spans="10:10" ht="15.75" customHeight="1">
      <c r="J676" s="15"/>
    </row>
    <row r="677" spans="10:10" ht="15.75" customHeight="1">
      <c r="J677" s="15"/>
    </row>
    <row r="678" spans="10:10" ht="15.75" customHeight="1">
      <c r="J678" s="15"/>
    </row>
    <row r="679" spans="10:10" ht="15.75" customHeight="1">
      <c r="J679" s="15"/>
    </row>
    <row r="680" spans="10:10" ht="15.75" customHeight="1">
      <c r="J680" s="15"/>
    </row>
    <row r="681" spans="10:10" ht="15.75" customHeight="1">
      <c r="J681" s="15"/>
    </row>
    <row r="682" spans="10:10" ht="15.75" customHeight="1">
      <c r="J682" s="15"/>
    </row>
    <row r="683" spans="10:10" ht="15.75" customHeight="1">
      <c r="J683" s="15"/>
    </row>
    <row r="684" spans="10:10" ht="15.75" customHeight="1">
      <c r="J684" s="15"/>
    </row>
    <row r="685" spans="10:10" ht="15.75" customHeight="1">
      <c r="J685" s="15"/>
    </row>
    <row r="686" spans="10:10" ht="15.75" customHeight="1">
      <c r="J686" s="15"/>
    </row>
    <row r="687" spans="10:10" ht="15.75" customHeight="1">
      <c r="J687" s="15"/>
    </row>
    <row r="688" spans="10:10" ht="15.75" customHeight="1">
      <c r="J688" s="15"/>
    </row>
    <row r="689" spans="10:10" ht="15.75" customHeight="1">
      <c r="J689" s="15"/>
    </row>
    <row r="690" spans="10:10" ht="15.75" customHeight="1">
      <c r="J690" s="15"/>
    </row>
    <row r="691" spans="10:10" ht="15.75" customHeight="1">
      <c r="J691" s="15"/>
    </row>
    <row r="692" spans="10:10" ht="15.75" customHeight="1">
      <c r="J692" s="15"/>
    </row>
    <row r="693" spans="10:10" ht="15.75" customHeight="1">
      <c r="J693" s="15"/>
    </row>
    <row r="694" spans="10:10" ht="15.75" customHeight="1">
      <c r="J694" s="15"/>
    </row>
    <row r="695" spans="10:10" ht="15.75" customHeight="1">
      <c r="J695" s="15"/>
    </row>
    <row r="696" spans="10:10" ht="15.75" customHeight="1">
      <c r="J696" s="15"/>
    </row>
    <row r="697" spans="10:10" ht="15.75" customHeight="1">
      <c r="J697" s="15"/>
    </row>
    <row r="698" spans="10:10" ht="15.75" customHeight="1">
      <c r="J698" s="15"/>
    </row>
    <row r="699" spans="10:10" ht="15.75" customHeight="1">
      <c r="J699" s="15"/>
    </row>
    <row r="700" spans="10:10" ht="15.75" customHeight="1">
      <c r="J700" s="15"/>
    </row>
    <row r="701" spans="10:10" ht="15.75" customHeight="1">
      <c r="J701" s="15"/>
    </row>
    <row r="702" spans="10:10" ht="15.75" customHeight="1">
      <c r="J702" s="15"/>
    </row>
    <row r="703" spans="10:10" ht="15.75" customHeight="1">
      <c r="J703" s="15"/>
    </row>
    <row r="704" spans="10:10" ht="15.75" customHeight="1">
      <c r="J704" s="15"/>
    </row>
    <row r="705" spans="10:10" ht="15.75" customHeight="1">
      <c r="J705" s="15"/>
    </row>
    <row r="706" spans="10:10" ht="15.75" customHeight="1">
      <c r="J706" s="15"/>
    </row>
    <row r="707" spans="10:10" ht="15.75" customHeight="1">
      <c r="J707" s="15"/>
    </row>
    <row r="708" spans="10:10" ht="15.75" customHeight="1">
      <c r="J708" s="15"/>
    </row>
    <row r="709" spans="10:10" ht="15.75" customHeight="1">
      <c r="J709" s="15"/>
    </row>
    <row r="710" spans="10:10" ht="15.75" customHeight="1">
      <c r="J710" s="15"/>
    </row>
    <row r="711" spans="10:10" ht="15.75" customHeight="1">
      <c r="J711" s="15"/>
    </row>
    <row r="712" spans="10:10" ht="15.75" customHeight="1">
      <c r="J712" s="15"/>
    </row>
    <row r="713" spans="10:10" ht="15.75" customHeight="1">
      <c r="J713" s="15"/>
    </row>
    <row r="714" spans="10:10" ht="15.75" customHeight="1">
      <c r="J714" s="15"/>
    </row>
    <row r="715" spans="10:10" ht="15.75" customHeight="1">
      <c r="J715" s="15"/>
    </row>
    <row r="716" spans="10:10" ht="15.75" customHeight="1">
      <c r="J716" s="15"/>
    </row>
    <row r="717" spans="10:10" ht="15.75" customHeight="1">
      <c r="J717" s="15"/>
    </row>
    <row r="718" spans="10:10" ht="15.75" customHeight="1">
      <c r="J718" s="15"/>
    </row>
    <row r="719" spans="10:10" ht="15.75" customHeight="1">
      <c r="J719" s="15"/>
    </row>
    <row r="720" spans="10:10" ht="15.75" customHeight="1">
      <c r="J720" s="15"/>
    </row>
    <row r="721" spans="10:10" ht="15.75" customHeight="1">
      <c r="J721" s="15"/>
    </row>
    <row r="722" spans="10:10" ht="15.75" customHeight="1">
      <c r="J722" s="15"/>
    </row>
    <row r="723" spans="10:10" ht="15.75" customHeight="1">
      <c r="J723" s="15"/>
    </row>
    <row r="724" spans="10:10" ht="15.75" customHeight="1">
      <c r="J724" s="15"/>
    </row>
    <row r="725" spans="10:10" ht="15.75" customHeight="1">
      <c r="J725" s="15"/>
    </row>
    <row r="726" spans="10:10" ht="15.75" customHeight="1">
      <c r="J726" s="15"/>
    </row>
    <row r="727" spans="10:10" ht="15.75" customHeight="1">
      <c r="J727" s="15"/>
    </row>
    <row r="728" spans="10:10" ht="15.75" customHeight="1">
      <c r="J728" s="15"/>
    </row>
    <row r="729" spans="10:10" ht="15.75" customHeight="1">
      <c r="J729" s="15"/>
    </row>
    <row r="730" spans="10:10" ht="15.75" customHeight="1">
      <c r="J730" s="15"/>
    </row>
    <row r="731" spans="10:10" ht="15.75" customHeight="1">
      <c r="J731" s="15"/>
    </row>
    <row r="732" spans="10:10" ht="15.75" customHeight="1">
      <c r="J732" s="15"/>
    </row>
    <row r="733" spans="10:10" ht="15.75" customHeight="1">
      <c r="J733" s="15"/>
    </row>
    <row r="734" spans="10:10" ht="15.75" customHeight="1">
      <c r="J734" s="15"/>
    </row>
    <row r="735" spans="10:10" ht="15.75" customHeight="1">
      <c r="J735" s="15"/>
    </row>
    <row r="736" spans="10:10" ht="15.75" customHeight="1">
      <c r="J736" s="15"/>
    </row>
    <row r="737" spans="10:10" ht="15.75" customHeight="1">
      <c r="J737" s="15"/>
    </row>
    <row r="738" spans="10:10" ht="15.75" customHeight="1">
      <c r="J738" s="15"/>
    </row>
    <row r="739" spans="10:10" ht="15.75" customHeight="1">
      <c r="J739" s="15"/>
    </row>
    <row r="740" spans="10:10" ht="15.75" customHeight="1">
      <c r="J740" s="15"/>
    </row>
    <row r="741" spans="10:10" ht="15.75" customHeight="1">
      <c r="J741" s="15"/>
    </row>
    <row r="742" spans="10:10" ht="15.75" customHeight="1">
      <c r="J742" s="15"/>
    </row>
    <row r="743" spans="10:10" ht="15.75" customHeight="1">
      <c r="J743" s="15"/>
    </row>
    <row r="744" spans="10:10" ht="15.75" customHeight="1">
      <c r="J744" s="15"/>
    </row>
    <row r="745" spans="10:10" ht="15.75" customHeight="1">
      <c r="J745" s="15"/>
    </row>
    <row r="746" spans="10:10" ht="15.75" customHeight="1">
      <c r="J746" s="15"/>
    </row>
    <row r="747" spans="10:10" ht="15.75" customHeight="1">
      <c r="J747" s="15"/>
    </row>
    <row r="748" spans="10:10" ht="15.75" customHeight="1">
      <c r="J748" s="15"/>
    </row>
    <row r="749" spans="10:10" ht="15.75" customHeight="1">
      <c r="J749" s="15"/>
    </row>
    <row r="750" spans="10:10" ht="15.75" customHeight="1">
      <c r="J750" s="15"/>
    </row>
    <row r="751" spans="10:10" ht="15.75" customHeight="1">
      <c r="J751" s="15"/>
    </row>
    <row r="752" spans="10:10" ht="15.75" customHeight="1">
      <c r="J752" s="15"/>
    </row>
    <row r="753" spans="10:10" ht="15.75" customHeight="1">
      <c r="J753" s="15"/>
    </row>
    <row r="754" spans="10:10" ht="15.75" customHeight="1">
      <c r="J754" s="15"/>
    </row>
    <row r="755" spans="10:10" ht="15.75" customHeight="1">
      <c r="J755" s="15"/>
    </row>
    <row r="756" spans="10:10" ht="15.75" customHeight="1">
      <c r="J756" s="15"/>
    </row>
    <row r="757" spans="10:10" ht="15.75" customHeight="1">
      <c r="J757" s="15"/>
    </row>
    <row r="758" spans="10:10" ht="15.75" customHeight="1">
      <c r="J758" s="15"/>
    </row>
    <row r="759" spans="10:10" ht="15.75" customHeight="1">
      <c r="J759" s="15"/>
    </row>
    <row r="760" spans="10:10" ht="15.75" customHeight="1">
      <c r="J760" s="15"/>
    </row>
    <row r="761" spans="10:10" ht="15.75" customHeight="1">
      <c r="J761" s="15"/>
    </row>
    <row r="762" spans="10:10" ht="15.75" customHeight="1">
      <c r="J762" s="15"/>
    </row>
    <row r="763" spans="10:10" ht="15.75" customHeight="1">
      <c r="J763" s="15"/>
    </row>
    <row r="764" spans="10:10" ht="15.75" customHeight="1">
      <c r="J764" s="15"/>
    </row>
    <row r="765" spans="10:10" ht="15.75" customHeight="1">
      <c r="J765" s="15"/>
    </row>
    <row r="766" spans="10:10" ht="15.75" customHeight="1">
      <c r="J766" s="15"/>
    </row>
    <row r="767" spans="10:10" ht="15.75" customHeight="1">
      <c r="J767" s="15"/>
    </row>
    <row r="768" spans="10:10" ht="15.75" customHeight="1">
      <c r="J768" s="15"/>
    </row>
    <row r="769" spans="10:10" ht="15.75" customHeight="1">
      <c r="J769" s="15"/>
    </row>
    <row r="770" spans="10:10" ht="15.75" customHeight="1">
      <c r="J770" s="15"/>
    </row>
    <row r="771" spans="10:10" ht="15.75" customHeight="1">
      <c r="J771" s="15"/>
    </row>
    <row r="772" spans="10:10" ht="15.75" customHeight="1">
      <c r="J772" s="15"/>
    </row>
    <row r="773" spans="10:10" ht="15.75" customHeight="1">
      <c r="J773" s="15"/>
    </row>
    <row r="774" spans="10:10" ht="15.75" customHeight="1">
      <c r="J774" s="15"/>
    </row>
    <row r="775" spans="10:10" ht="15.75" customHeight="1">
      <c r="J775" s="15"/>
    </row>
    <row r="776" spans="10:10" ht="15.75" customHeight="1">
      <c r="J776" s="15"/>
    </row>
    <row r="777" spans="10:10" ht="15.75" customHeight="1">
      <c r="J777" s="15"/>
    </row>
    <row r="778" spans="10:10" ht="15.75" customHeight="1">
      <c r="J778" s="15"/>
    </row>
    <row r="779" spans="10:10" ht="15.75" customHeight="1">
      <c r="J779" s="15"/>
    </row>
    <row r="780" spans="10:10" ht="15.75" customHeight="1">
      <c r="J780" s="15"/>
    </row>
    <row r="781" spans="10:10" ht="15.75" customHeight="1">
      <c r="J781" s="15"/>
    </row>
    <row r="782" spans="10:10" ht="15.75" customHeight="1">
      <c r="J782" s="15"/>
    </row>
    <row r="783" spans="10:10" ht="15.75" customHeight="1">
      <c r="J783" s="15"/>
    </row>
    <row r="784" spans="10:10" ht="15.75" customHeight="1">
      <c r="J784" s="15"/>
    </row>
    <row r="785" spans="10:10" ht="15.75" customHeight="1">
      <c r="J785" s="15"/>
    </row>
    <row r="786" spans="10:10" ht="15.75" customHeight="1">
      <c r="J786" s="15"/>
    </row>
    <row r="787" spans="10:10" ht="15.75" customHeight="1">
      <c r="J787" s="15"/>
    </row>
    <row r="788" spans="10:10" ht="15.75" customHeight="1">
      <c r="J788" s="15"/>
    </row>
    <row r="789" spans="10:10" ht="15.75" customHeight="1">
      <c r="J789" s="15"/>
    </row>
    <row r="790" spans="10:10" ht="15.75" customHeight="1">
      <c r="J790" s="15"/>
    </row>
    <row r="791" spans="10:10" ht="15.75" customHeight="1">
      <c r="J791" s="15"/>
    </row>
    <row r="792" spans="10:10" ht="15.75" customHeight="1">
      <c r="J792" s="15"/>
    </row>
    <row r="793" spans="10:10" ht="15.75" customHeight="1">
      <c r="J793" s="15"/>
    </row>
    <row r="794" spans="10:10" ht="15.75" customHeight="1">
      <c r="J794" s="15"/>
    </row>
    <row r="795" spans="10:10" ht="15.75" customHeight="1">
      <c r="J795" s="15"/>
    </row>
    <row r="796" spans="10:10" ht="15.75" customHeight="1">
      <c r="J796" s="15"/>
    </row>
    <row r="797" spans="10:10" ht="15.75" customHeight="1">
      <c r="J797" s="15"/>
    </row>
    <row r="798" spans="10:10" ht="15.75" customHeight="1">
      <c r="J798" s="15"/>
    </row>
    <row r="799" spans="10:10" ht="15.75" customHeight="1">
      <c r="J799" s="15"/>
    </row>
    <row r="800" spans="10:10" ht="15.75" customHeight="1">
      <c r="J800" s="15"/>
    </row>
    <row r="801" spans="10:10" ht="15.75" customHeight="1">
      <c r="J801" s="15"/>
    </row>
    <row r="802" spans="10:10" ht="15.75" customHeight="1">
      <c r="J802" s="15"/>
    </row>
    <row r="803" spans="10:10" ht="15.75" customHeight="1">
      <c r="J803" s="15"/>
    </row>
    <row r="804" spans="10:10" ht="15.75" customHeight="1">
      <c r="J804" s="15"/>
    </row>
    <row r="805" spans="10:10" ht="15.75" customHeight="1">
      <c r="J805" s="15"/>
    </row>
    <row r="806" spans="10:10" ht="15.75" customHeight="1">
      <c r="J806" s="15"/>
    </row>
    <row r="807" spans="10:10" ht="15.75" customHeight="1">
      <c r="J807" s="15"/>
    </row>
    <row r="808" spans="10:10" ht="15.75" customHeight="1">
      <c r="J808" s="15"/>
    </row>
    <row r="809" spans="10:10" ht="15.75" customHeight="1">
      <c r="J809" s="15"/>
    </row>
    <row r="810" spans="10:10" ht="15.75" customHeight="1">
      <c r="J810" s="15"/>
    </row>
    <row r="811" spans="10:10" ht="15.75" customHeight="1">
      <c r="J811" s="15"/>
    </row>
    <row r="812" spans="10:10" ht="15.75" customHeight="1">
      <c r="J812" s="15"/>
    </row>
    <row r="813" spans="10:10" ht="15.75" customHeight="1">
      <c r="J813" s="15"/>
    </row>
    <row r="814" spans="10:10" ht="15.75" customHeight="1">
      <c r="J814" s="15"/>
    </row>
    <row r="815" spans="10:10" ht="15.75" customHeight="1">
      <c r="J815" s="15"/>
    </row>
    <row r="816" spans="10:10" ht="15.75" customHeight="1">
      <c r="J816" s="15"/>
    </row>
    <row r="817" spans="10:10" ht="15.75" customHeight="1">
      <c r="J817" s="15"/>
    </row>
    <row r="818" spans="10:10" ht="15.75" customHeight="1">
      <c r="J818" s="15"/>
    </row>
    <row r="819" spans="10:10" ht="15.75" customHeight="1">
      <c r="J819" s="15"/>
    </row>
    <row r="820" spans="10:10" ht="15.75" customHeight="1">
      <c r="J820" s="15"/>
    </row>
    <row r="821" spans="10:10" ht="15.75" customHeight="1">
      <c r="J821" s="15"/>
    </row>
    <row r="822" spans="10:10" ht="15.75" customHeight="1">
      <c r="J822" s="15"/>
    </row>
    <row r="823" spans="10:10" ht="15.75" customHeight="1">
      <c r="J823" s="15"/>
    </row>
    <row r="824" spans="10:10" ht="15.75" customHeight="1">
      <c r="J824" s="15"/>
    </row>
    <row r="825" spans="10:10" ht="15.75" customHeight="1">
      <c r="J825" s="15"/>
    </row>
    <row r="826" spans="10:10" ht="15.75" customHeight="1">
      <c r="J826" s="15"/>
    </row>
    <row r="827" spans="10:10" ht="15.75" customHeight="1">
      <c r="J827" s="15"/>
    </row>
    <row r="828" spans="10:10" ht="15.75" customHeight="1">
      <c r="J828" s="15"/>
    </row>
    <row r="829" spans="10:10" ht="15.75" customHeight="1">
      <c r="J829" s="15"/>
    </row>
    <row r="830" spans="10:10" ht="15.75" customHeight="1">
      <c r="J830" s="15"/>
    </row>
    <row r="831" spans="10:10" ht="15.75" customHeight="1">
      <c r="J831" s="15"/>
    </row>
    <row r="832" spans="10:10" ht="15.75" customHeight="1">
      <c r="J832" s="15"/>
    </row>
    <row r="833" spans="10:10" ht="15.75" customHeight="1">
      <c r="J833" s="15"/>
    </row>
    <row r="834" spans="10:10" ht="15.75" customHeight="1">
      <c r="J834" s="15"/>
    </row>
    <row r="835" spans="10:10" ht="15.75" customHeight="1">
      <c r="J835" s="15"/>
    </row>
    <row r="836" spans="10:10" ht="15.75" customHeight="1">
      <c r="J836" s="15"/>
    </row>
    <row r="837" spans="10:10" ht="15.75" customHeight="1">
      <c r="J837" s="15"/>
    </row>
    <row r="838" spans="10:10" ht="15.75" customHeight="1">
      <c r="J838" s="15"/>
    </row>
    <row r="839" spans="10:10" ht="15.75" customHeight="1">
      <c r="J839" s="15"/>
    </row>
    <row r="840" spans="10:10" ht="15.75" customHeight="1">
      <c r="J840" s="15"/>
    </row>
    <row r="841" spans="10:10" ht="15.75" customHeight="1">
      <c r="J841" s="15"/>
    </row>
    <row r="842" spans="10:10" ht="15.75" customHeight="1">
      <c r="J842" s="15"/>
    </row>
    <row r="843" spans="10:10" ht="15.75" customHeight="1">
      <c r="J843" s="15"/>
    </row>
    <row r="844" spans="10:10" ht="15.75" customHeight="1">
      <c r="J844" s="15"/>
    </row>
    <row r="845" spans="10:10" ht="15.75" customHeight="1">
      <c r="J845" s="15"/>
    </row>
    <row r="846" spans="10:10" ht="15.75" customHeight="1">
      <c r="J846" s="15"/>
    </row>
    <row r="847" spans="10:10" ht="15.75" customHeight="1">
      <c r="J847" s="15"/>
    </row>
    <row r="848" spans="10:10" ht="15.75" customHeight="1">
      <c r="J848" s="15"/>
    </row>
    <row r="849" spans="10:10" ht="15.75" customHeight="1">
      <c r="J849" s="15"/>
    </row>
    <row r="850" spans="10:10" ht="15.75" customHeight="1">
      <c r="J850" s="15"/>
    </row>
    <row r="851" spans="10:10" ht="15.75" customHeight="1">
      <c r="J851" s="15"/>
    </row>
    <row r="852" spans="10:10" ht="15.75" customHeight="1">
      <c r="J852" s="15"/>
    </row>
    <row r="853" spans="10:10" ht="15.75" customHeight="1">
      <c r="J853" s="15"/>
    </row>
    <row r="854" spans="10:10" ht="15.75" customHeight="1">
      <c r="J854" s="15"/>
    </row>
    <row r="855" spans="10:10" ht="15.75" customHeight="1">
      <c r="J855" s="15"/>
    </row>
    <row r="856" spans="10:10" ht="15.75" customHeight="1">
      <c r="J856" s="15"/>
    </row>
    <row r="857" spans="10:10" ht="15.75" customHeight="1">
      <c r="J857" s="15"/>
    </row>
    <row r="858" spans="10:10" ht="15.75" customHeight="1">
      <c r="J858" s="15"/>
    </row>
    <row r="859" spans="10:10" ht="15.75" customHeight="1">
      <c r="J859" s="15"/>
    </row>
    <row r="860" spans="10:10" ht="15.75" customHeight="1">
      <c r="J860" s="15"/>
    </row>
    <row r="861" spans="10:10" ht="15.75" customHeight="1">
      <c r="J861" s="15"/>
    </row>
    <row r="862" spans="10:10" ht="15.75" customHeight="1">
      <c r="J862" s="15"/>
    </row>
    <row r="863" spans="10:10" ht="15.75" customHeight="1">
      <c r="J863" s="15"/>
    </row>
    <row r="864" spans="10:10" ht="15.75" customHeight="1">
      <c r="J864" s="15"/>
    </row>
    <row r="865" spans="10:10" ht="15.75" customHeight="1">
      <c r="J865" s="15"/>
    </row>
    <row r="866" spans="10:10" ht="15.75" customHeight="1">
      <c r="J866" s="15"/>
    </row>
    <row r="867" spans="10:10" ht="15.75" customHeight="1">
      <c r="J867" s="15"/>
    </row>
    <row r="868" spans="10:10" ht="15.75" customHeight="1">
      <c r="J868" s="15"/>
    </row>
    <row r="869" spans="10:10" ht="15.75" customHeight="1">
      <c r="J869" s="15"/>
    </row>
    <row r="870" spans="10:10" ht="15.75" customHeight="1">
      <c r="J870" s="15"/>
    </row>
    <row r="871" spans="10:10" ht="15.75" customHeight="1">
      <c r="J871" s="15"/>
    </row>
    <row r="872" spans="10:10" ht="15.75" customHeight="1">
      <c r="J872" s="15"/>
    </row>
    <row r="873" spans="10:10" ht="15.75" customHeight="1">
      <c r="J873" s="15"/>
    </row>
    <row r="874" spans="10:10" ht="15.75" customHeight="1">
      <c r="J874" s="15"/>
    </row>
    <row r="875" spans="10:10" ht="15.75" customHeight="1">
      <c r="J875" s="15"/>
    </row>
    <row r="876" spans="10:10" ht="15.75" customHeight="1">
      <c r="J876" s="15"/>
    </row>
    <row r="877" spans="10:10" ht="15.75" customHeight="1">
      <c r="J877" s="15"/>
    </row>
    <row r="878" spans="10:10" ht="15.75" customHeight="1">
      <c r="J878" s="15"/>
    </row>
    <row r="879" spans="10:10" ht="15.75" customHeight="1">
      <c r="J879" s="15"/>
    </row>
    <row r="880" spans="10:10" ht="15.75" customHeight="1">
      <c r="J880" s="15"/>
    </row>
    <row r="881" spans="10:10" ht="15.75" customHeight="1">
      <c r="J881" s="15"/>
    </row>
    <row r="882" spans="10:10" ht="15.75" customHeight="1">
      <c r="J882" s="15"/>
    </row>
    <row r="883" spans="10:10" ht="15.75" customHeight="1">
      <c r="J883" s="15"/>
    </row>
    <row r="884" spans="10:10" ht="15.75" customHeight="1">
      <c r="J884" s="15"/>
    </row>
    <row r="885" spans="10:10" ht="15.75" customHeight="1">
      <c r="J885" s="15"/>
    </row>
    <row r="886" spans="10:10" ht="15.75" customHeight="1">
      <c r="J886" s="15"/>
    </row>
    <row r="887" spans="10:10" ht="15.75" customHeight="1">
      <c r="J887" s="15"/>
    </row>
    <row r="888" spans="10:10" ht="15.75" customHeight="1">
      <c r="J888" s="15"/>
    </row>
    <row r="889" spans="10:10" ht="15.75" customHeight="1">
      <c r="J889" s="15"/>
    </row>
    <row r="890" spans="10:10" ht="15.75" customHeight="1">
      <c r="J890" s="15"/>
    </row>
    <row r="891" spans="10:10" ht="15.75" customHeight="1">
      <c r="J891" s="15"/>
    </row>
    <row r="892" spans="10:10" ht="15.75" customHeight="1">
      <c r="J892" s="15"/>
    </row>
    <row r="893" spans="10:10" ht="15.75" customHeight="1">
      <c r="J893" s="15"/>
    </row>
    <row r="894" spans="10:10" ht="15.75" customHeight="1">
      <c r="J894" s="15"/>
    </row>
    <row r="895" spans="10:10" ht="15.75" customHeight="1">
      <c r="J895" s="15"/>
    </row>
    <row r="896" spans="10:10" ht="15.75" customHeight="1">
      <c r="J896" s="15"/>
    </row>
    <row r="897" spans="10:10" ht="15.75" customHeight="1">
      <c r="J897" s="15"/>
    </row>
    <row r="898" spans="10:10" ht="15.75" customHeight="1">
      <c r="J898" s="15"/>
    </row>
    <row r="899" spans="10:10" ht="15.75" customHeight="1">
      <c r="J899" s="15"/>
    </row>
    <row r="900" spans="10:10" ht="15.75" customHeight="1">
      <c r="J900" s="15"/>
    </row>
    <row r="901" spans="10:10" ht="15.75" customHeight="1">
      <c r="J901" s="15"/>
    </row>
    <row r="902" spans="10:10" ht="15.75" customHeight="1">
      <c r="J902" s="15"/>
    </row>
    <row r="903" spans="10:10" ht="15.75" customHeight="1">
      <c r="J903" s="15"/>
    </row>
    <row r="904" spans="10:10" ht="15.75" customHeight="1">
      <c r="J904" s="15"/>
    </row>
    <row r="905" spans="10:10" ht="15.75" customHeight="1">
      <c r="J905" s="15"/>
    </row>
    <row r="906" spans="10:10" ht="15.75" customHeight="1">
      <c r="J906" s="15"/>
    </row>
    <row r="907" spans="10:10" ht="15.75" customHeight="1">
      <c r="J907" s="15"/>
    </row>
    <row r="908" spans="10:10" ht="15.75" customHeight="1">
      <c r="J908" s="15"/>
    </row>
    <row r="909" spans="10:10" ht="15.75" customHeight="1">
      <c r="J909" s="15"/>
    </row>
    <row r="910" spans="10:10" ht="15.75" customHeight="1">
      <c r="J910" s="15"/>
    </row>
    <row r="911" spans="10:10" ht="15.75" customHeight="1">
      <c r="J911" s="15"/>
    </row>
    <row r="912" spans="10:10" ht="15.75" customHeight="1">
      <c r="J912" s="15"/>
    </row>
    <row r="913" spans="10:10" ht="15.75" customHeight="1">
      <c r="J913" s="15"/>
    </row>
    <row r="914" spans="10:10" ht="15.75" customHeight="1">
      <c r="J914" s="15"/>
    </row>
    <row r="915" spans="10:10" ht="15.75" customHeight="1">
      <c r="J915" s="15"/>
    </row>
    <row r="916" spans="10:10" ht="15.75" customHeight="1">
      <c r="J916" s="15"/>
    </row>
    <row r="917" spans="10:10" ht="15.75" customHeight="1">
      <c r="J917" s="15"/>
    </row>
    <row r="918" spans="10:10" ht="15.75" customHeight="1">
      <c r="J918" s="15"/>
    </row>
    <row r="919" spans="10:10" ht="15.75" customHeight="1">
      <c r="J919" s="15"/>
    </row>
    <row r="920" spans="10:10" ht="15.75" customHeight="1">
      <c r="J920" s="15"/>
    </row>
    <row r="921" spans="10:10" ht="15.75" customHeight="1">
      <c r="J921" s="15"/>
    </row>
    <row r="922" spans="10:10" ht="15.75" customHeight="1">
      <c r="J922" s="15"/>
    </row>
    <row r="923" spans="10:10" ht="15.75" customHeight="1">
      <c r="J923" s="15"/>
    </row>
    <row r="924" spans="10:10" ht="15.75" customHeight="1">
      <c r="J924" s="15"/>
    </row>
    <row r="925" spans="10:10" ht="15.75" customHeight="1">
      <c r="J925" s="15"/>
    </row>
    <row r="926" spans="10:10" ht="15.75" customHeight="1">
      <c r="J926" s="15"/>
    </row>
    <row r="927" spans="10:10" ht="15.75" customHeight="1">
      <c r="J927" s="15"/>
    </row>
    <row r="928" spans="10:10" ht="15.75" customHeight="1">
      <c r="J928" s="15"/>
    </row>
    <row r="929" spans="10:10" ht="15.75" customHeight="1">
      <c r="J929" s="15"/>
    </row>
    <row r="930" spans="10:10" ht="15.75" customHeight="1">
      <c r="J930" s="15"/>
    </row>
    <row r="931" spans="10:10" ht="15.75" customHeight="1">
      <c r="J931" s="15"/>
    </row>
    <row r="932" spans="10:10" ht="15.75" customHeight="1">
      <c r="J932" s="15"/>
    </row>
    <row r="933" spans="10:10" ht="15.75" customHeight="1">
      <c r="J933" s="15"/>
    </row>
    <row r="934" spans="10:10" ht="15.75" customHeight="1">
      <c r="J934" s="15"/>
    </row>
    <row r="935" spans="10:10" ht="15.75" customHeight="1">
      <c r="J935" s="15"/>
    </row>
    <row r="936" spans="10:10" ht="15.75" customHeight="1">
      <c r="J936" s="15"/>
    </row>
    <row r="937" spans="10:10" ht="15.75" customHeight="1">
      <c r="J937" s="15"/>
    </row>
    <row r="938" spans="10:10" ht="15.75" customHeight="1">
      <c r="J938" s="15"/>
    </row>
    <row r="939" spans="10:10" ht="15.75" customHeight="1">
      <c r="J939" s="15"/>
    </row>
    <row r="940" spans="10:10" ht="15.75" customHeight="1">
      <c r="J940" s="15"/>
    </row>
    <row r="941" spans="10:10" ht="15.75" customHeight="1">
      <c r="J941" s="15"/>
    </row>
    <row r="942" spans="10:10" ht="15.75" customHeight="1">
      <c r="J942" s="15"/>
    </row>
    <row r="943" spans="10:10" ht="15.75" customHeight="1">
      <c r="J943" s="15"/>
    </row>
    <row r="944" spans="10:10" ht="15.75" customHeight="1">
      <c r="J944" s="15"/>
    </row>
    <row r="945" spans="10:10" ht="15.75" customHeight="1">
      <c r="J945" s="15"/>
    </row>
    <row r="946" spans="10:10" ht="15.75" customHeight="1">
      <c r="J946" s="15"/>
    </row>
    <row r="947" spans="10:10" ht="15.75" customHeight="1">
      <c r="J947" s="15"/>
    </row>
    <row r="948" spans="10:10" ht="15.75" customHeight="1">
      <c r="J948" s="15"/>
    </row>
    <row r="949" spans="10:10" ht="15.75" customHeight="1">
      <c r="J949" s="15"/>
    </row>
    <row r="950" spans="10:10" ht="15.75" customHeight="1">
      <c r="J950" s="15"/>
    </row>
    <row r="951" spans="10:10" ht="15.75" customHeight="1">
      <c r="J951" s="15"/>
    </row>
    <row r="952" spans="10:10" ht="15.75" customHeight="1">
      <c r="J952" s="15"/>
    </row>
    <row r="953" spans="10:10" ht="15.75" customHeight="1">
      <c r="J953" s="15"/>
    </row>
    <row r="954" spans="10:10" ht="15.75" customHeight="1">
      <c r="J954" s="15"/>
    </row>
    <row r="955" spans="10:10" ht="15.75" customHeight="1">
      <c r="J955" s="15"/>
    </row>
    <row r="956" spans="10:10" ht="15.75" customHeight="1">
      <c r="J956" s="15"/>
    </row>
    <row r="957" spans="10:10" ht="15.75" customHeight="1">
      <c r="J957" s="15"/>
    </row>
    <row r="958" spans="10:10" ht="15.75" customHeight="1">
      <c r="J958" s="15"/>
    </row>
    <row r="959" spans="10:10" ht="15.75" customHeight="1">
      <c r="J959" s="15"/>
    </row>
    <row r="960" spans="10:10" ht="15.75" customHeight="1">
      <c r="J960" s="15"/>
    </row>
    <row r="961" spans="10:10" ht="15.75" customHeight="1">
      <c r="J961" s="15"/>
    </row>
    <row r="962" spans="10:10" ht="15.75" customHeight="1">
      <c r="J962" s="15"/>
    </row>
    <row r="963" spans="10:10" ht="15.75" customHeight="1">
      <c r="J963" s="15"/>
    </row>
    <row r="964" spans="10:10" ht="15.75" customHeight="1">
      <c r="J964" s="15"/>
    </row>
    <row r="965" spans="10:10" ht="15.75" customHeight="1">
      <c r="J965" s="15"/>
    </row>
    <row r="966" spans="10:10" ht="15.75" customHeight="1">
      <c r="J966" s="15"/>
    </row>
    <row r="967" spans="10:10" ht="15.75" customHeight="1">
      <c r="J967" s="15"/>
    </row>
    <row r="968" spans="10:10" ht="15.75" customHeight="1">
      <c r="J968" s="15"/>
    </row>
    <row r="969" spans="10:10" ht="15.75" customHeight="1">
      <c r="J969" s="15"/>
    </row>
    <row r="970" spans="10:10" ht="15.75" customHeight="1">
      <c r="J970" s="15"/>
    </row>
    <row r="971" spans="10:10" ht="15.75" customHeight="1">
      <c r="J971" s="15"/>
    </row>
    <row r="972" spans="10:10" ht="15.75" customHeight="1">
      <c r="J972" s="15"/>
    </row>
    <row r="973" spans="10:10" ht="15.75" customHeight="1">
      <c r="J973" s="15"/>
    </row>
    <row r="974" spans="10:10" ht="15.75" customHeight="1">
      <c r="J974" s="15"/>
    </row>
    <row r="975" spans="10:10" ht="15.75" customHeight="1">
      <c r="J975" s="15"/>
    </row>
    <row r="976" spans="10:10" ht="15.75" customHeight="1">
      <c r="J976" s="15"/>
    </row>
    <row r="977" spans="10:10" ht="15.75" customHeight="1">
      <c r="J977" s="15"/>
    </row>
    <row r="978" spans="10:10" ht="15.75" customHeight="1">
      <c r="J978" s="15"/>
    </row>
    <row r="979" spans="10:10" ht="15.75" customHeight="1">
      <c r="J979" s="15"/>
    </row>
    <row r="980" spans="10:10" ht="15.75" customHeight="1">
      <c r="J980" s="15"/>
    </row>
    <row r="981" spans="10:10" ht="15.75" customHeight="1">
      <c r="J981" s="15"/>
    </row>
    <row r="982" spans="10:10" ht="15.75" customHeight="1">
      <c r="J982" s="15"/>
    </row>
    <row r="983" spans="10:10" ht="15.75" customHeight="1">
      <c r="J983" s="15"/>
    </row>
    <row r="984" spans="10:10" ht="15.75" customHeight="1">
      <c r="J984" s="15"/>
    </row>
    <row r="985" spans="10:10" ht="15.75" customHeight="1">
      <c r="J985" s="15"/>
    </row>
    <row r="986" spans="10:10" ht="15.75" customHeight="1">
      <c r="J986" s="15"/>
    </row>
    <row r="987" spans="10:10" ht="15.75" customHeight="1">
      <c r="J987" s="15"/>
    </row>
    <row r="988" spans="10:10" ht="15.75" customHeight="1">
      <c r="J988" s="15"/>
    </row>
    <row r="989" spans="10:10" ht="15.75" customHeight="1">
      <c r="J989" s="15"/>
    </row>
    <row r="990" spans="10:10" ht="15.75" customHeight="1">
      <c r="J990" s="15"/>
    </row>
    <row r="991" spans="10:10" ht="15.75" customHeight="1">
      <c r="J991" s="15"/>
    </row>
    <row r="992" spans="10:10" ht="15.75" customHeight="1">
      <c r="J992" s="15"/>
    </row>
    <row r="993" spans="10:10" ht="15.75" customHeight="1">
      <c r="J993" s="15"/>
    </row>
    <row r="994" spans="10:10" ht="15.75" customHeight="1">
      <c r="J994" s="15"/>
    </row>
    <row r="995" spans="10:10" ht="15.75" customHeight="1">
      <c r="J995" s="15"/>
    </row>
    <row r="996" spans="10:10" ht="15.75" customHeight="1">
      <c r="J996" s="15"/>
    </row>
    <row r="997" spans="10:10" ht="15.75" customHeight="1">
      <c r="J997" s="15"/>
    </row>
    <row r="998" spans="10:10" ht="15.75" customHeight="1">
      <c r="J998" s="15"/>
    </row>
    <row r="999" spans="10:10" ht="15.75" customHeight="1">
      <c r="J999" s="15"/>
    </row>
  </sheetData>
  <mergeCells count="4">
    <mergeCell ref="A1:B1"/>
    <mergeCell ref="A2:B2"/>
    <mergeCell ref="A4:P4"/>
    <mergeCell ref="Q7:Q8"/>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Biểu 2a - ĐH - Sinh</vt:lpstr>
      <vt:lpstr>Bieu 2b - SĐH-Sinh</vt:lpstr>
      <vt:lpstr>Biểu 7 - Kế hoạch xuất bản</vt:lpstr>
      <vt:lpstr>Bieu 10 Ke hoach can bo</vt:lpstr>
      <vt:lpstr>Bieu 12a-ke hoach NCKH</vt:lpstr>
      <vt:lpstr>Bieu 12b Ke hoach cong bo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Nguyễn Thị Thảo</cp:lastModifiedBy>
  <dcterms:modified xsi:type="dcterms:W3CDTF">2025-08-04T10:06:58Z</dcterms:modified>
</cp:coreProperties>
</file>