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thanhgai/Documents/Thanh Gái/Sau đại học/SHTN DGN/HỒ SƠ SV NCKH 2025/"/>
    </mc:Choice>
  </mc:AlternateContent>
  <xr:revisionPtr revIDLastSave="0" documentId="13_ncr:1_{27857F3E-B66E-FE45-859D-0E7E9D5B1C08}" xr6:coauthVersionLast="47" xr6:coauthVersionMax="47" xr10:uidLastSave="{00000000-0000-0000-0000-000000000000}"/>
  <bookViews>
    <workbookView xWindow="0" yWindow="500" windowWidth="19420" windowHeight="14660" activeTab="1" xr2:uid="{00000000-000D-0000-FFFF-FFFF00000000}"/>
  </bookViews>
  <sheets>
    <sheet name="25 triệu" sheetId="1" r:id="rId1"/>
    <sheet name="10 triệu (2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I26" i="2"/>
  <c r="I25" i="2"/>
  <c r="I24" i="2"/>
  <c r="I23" i="2"/>
  <c r="I22" i="2"/>
  <c r="I21" i="2"/>
  <c r="I19" i="2" s="1"/>
  <c r="I20" i="2"/>
  <c r="I18" i="2"/>
  <c r="I17" i="2"/>
  <c r="I16" i="2"/>
  <c r="I15" i="2"/>
  <c r="I14" i="2"/>
  <c r="I12" i="2" s="1"/>
  <c r="I13" i="2"/>
  <c r="I11" i="2"/>
  <c r="I9" i="2" s="1"/>
  <c r="I10" i="2"/>
  <c r="F25" i="2"/>
  <c r="I27" i="2" l="1"/>
  <c r="F24" i="2"/>
  <c r="F23" i="2"/>
  <c r="F22" i="2"/>
  <c r="F21" i="2"/>
  <c r="F20" i="2"/>
  <c r="F18" i="2"/>
  <c r="F17" i="2" s="1"/>
  <c r="F16" i="2"/>
  <c r="F15" i="2"/>
  <c r="F14" i="2"/>
  <c r="F13" i="2"/>
  <c r="F11" i="2"/>
  <c r="F10" i="2"/>
  <c r="F12" i="2" l="1"/>
  <c r="F19" i="2"/>
  <c r="F9" i="2"/>
  <c r="I32" i="1"/>
  <c r="I31" i="1"/>
  <c r="I30" i="1" s="1"/>
  <c r="I29" i="1"/>
  <c r="I28" i="1"/>
  <c r="I27" i="1"/>
  <c r="I25" i="1"/>
  <c r="I24" i="1"/>
  <c r="I23" i="1"/>
  <c r="I22" i="1"/>
  <c r="I20" i="1"/>
  <c r="I19" i="1"/>
  <c r="I17" i="1"/>
  <c r="I16" i="1"/>
  <c r="I15" i="1"/>
  <c r="I14" i="1"/>
  <c r="I13" i="1"/>
  <c r="I11" i="1"/>
  <c r="I10" i="1"/>
  <c r="I9" i="1"/>
  <c r="I21" i="1" l="1"/>
  <c r="F27" i="2"/>
  <c r="I18" i="1"/>
  <c r="I26" i="1"/>
  <c r="I12" i="1"/>
  <c r="I33" i="1"/>
  <c r="D35" i="1"/>
  <c r="F13" i="1" l="1"/>
  <c r="F27" i="1"/>
  <c r="F28" i="1"/>
  <c r="F31" i="1"/>
  <c r="F20" i="1"/>
  <c r="F25" i="1" l="1"/>
  <c r="F24" i="1"/>
  <c r="F23" i="1"/>
  <c r="F22" i="1"/>
  <c r="F21" i="1" s="1"/>
  <c r="F32" i="1"/>
  <c r="F30" i="1" s="1"/>
  <c r="F29" i="1"/>
  <c r="F19" i="1"/>
  <c r="F17" i="1"/>
  <c r="F16" i="1"/>
  <c r="F15" i="1"/>
  <c r="F14" i="1"/>
  <c r="F11" i="1"/>
  <c r="F10" i="1"/>
  <c r="F9" i="1" s="1"/>
  <c r="F18" i="1" l="1"/>
  <c r="F26" i="1"/>
  <c r="F12" i="1"/>
  <c r="F33" i="1" l="1"/>
  <c r="D34" i="1"/>
</calcChain>
</file>

<file path=xl/sharedStrings.xml><?xml version="1.0" encoding="utf-8"?>
<sst xmlns="http://schemas.openxmlformats.org/spreadsheetml/2006/main" count="197" uniqueCount="68">
  <si>
    <r>
      <t xml:space="preserve">BỘ GIÁO DỤC VÀ ĐÀO TẠO
</t>
    </r>
    <r>
      <rPr>
        <b/>
        <u/>
        <sz val="12"/>
        <rFont val="Times New Roman"/>
        <family val="1"/>
      </rPr>
      <t>TRƯỜNG ĐẠI HỌC VINH</t>
    </r>
  </si>
  <si>
    <r>
      <t xml:space="preserve">CỘNG HÒA XÃ HỘI CHỦ NGHĨA ViỆT NAM
</t>
    </r>
    <r>
      <rPr>
        <b/>
        <u/>
        <sz val="12"/>
        <rFont val="Times New Roman"/>
        <family val="1"/>
      </rPr>
      <t>Độc lập - Tự do - Hạnh phúc</t>
    </r>
  </si>
  <si>
    <t>TT</t>
  </si>
  <si>
    <t>Nội dung chi cho Hội nghị</t>
  </si>
  <si>
    <t>Đơn vị tính</t>
  </si>
  <si>
    <t>Số lượng</t>
  </si>
  <si>
    <t>Đơn giá (đồng)</t>
  </si>
  <si>
    <t>Thành tiền (đồng)</t>
  </si>
  <si>
    <t>Ghi chú</t>
  </si>
  <si>
    <t>Xây dựng kế hoạch Hội nghị</t>
  </si>
  <si>
    <t>-</t>
  </si>
  <si>
    <t>Bản</t>
  </si>
  <si>
    <t>Báo cáo viên</t>
  </si>
  <si>
    <t>Người/báo cáo</t>
  </si>
  <si>
    <t xml:space="preserve">Ban Tổ chức </t>
  </si>
  <si>
    <t>Trưởng ban</t>
  </si>
  <si>
    <t>Người</t>
  </si>
  <si>
    <t>Ủy viên</t>
  </si>
  <si>
    <t xml:space="preserve">Chủ trì </t>
  </si>
  <si>
    <t>Thư ký</t>
  </si>
  <si>
    <t>Bồi dưỡng phụ trách thanh toán</t>
  </si>
  <si>
    <t>Người/lần</t>
  </si>
  <si>
    <t>Tham dự Hội nghị</t>
  </si>
  <si>
    <t>Người/buổi</t>
  </si>
  <si>
    <t>Giải thưởng</t>
  </si>
  <si>
    <t>01 Giải Nhất</t>
  </si>
  <si>
    <t>Giải</t>
  </si>
  <si>
    <t>02 Giải Nhì</t>
  </si>
  <si>
    <t>03 Giải Ba</t>
  </si>
  <si>
    <t>04 Giải Khuyến khích</t>
  </si>
  <si>
    <t>Trực âm thanh, thiết bị</t>
  </si>
  <si>
    <t>Buổi</t>
  </si>
  <si>
    <t>m2</t>
  </si>
  <si>
    <t>Thực tế</t>
  </si>
  <si>
    <t>Văn phòng phẩm</t>
  </si>
  <si>
    <t>Bộ</t>
  </si>
  <si>
    <t>Người lập dự toán</t>
  </si>
  <si>
    <t>Trường Sư phạm</t>
  </si>
  <si>
    <t>Phòng KH&amp;HTQT</t>
  </si>
  <si>
    <t>bộ</t>
  </si>
  <si>
    <t>người x buổi</t>
  </si>
  <si>
    <t>2 x 1</t>
  </si>
  <si>
    <t>Phục vụ hội nghị</t>
  </si>
  <si>
    <t>Tài liệu hội nghị</t>
  </si>
  <si>
    <t>Lễ tân, Phục vụ</t>
  </si>
  <si>
    <t>Dự toán đơn vị đề nghị</t>
  </si>
  <si>
    <t>Dự toán Phòng KHTC thẩm định</t>
  </si>
  <si>
    <t>Tổng cộng:</t>
  </si>
  <si>
    <t>Giải khát giữa giờ</t>
  </si>
  <si>
    <t>Băng rôn, khẩu hiệu</t>
  </si>
  <si>
    <t>QCCTNB Điều 66</t>
  </si>
  <si>
    <t>QCCTNB 2024, phụ lục VI​​</t>
  </si>
  <si>
    <t>Địa điểm: Hội trường A - Thời gian tổ chức: Ngày 18/03/2025</t>
  </si>
  <si>
    <t>Quy mô sinh viên: 1.550</t>
  </si>
  <si>
    <t>DỰ TOÁN KINH PHÍ</t>
  </si>
  <si>
    <t>HỘI NGHỊ SINH VIÊN, HỌC VIÊN NGHIÊN CỨU KHOA HỌC 
KHOA GIÁO DỤC TIỂU HỌC - NĂM HỌC 2024 - 2025</t>
  </si>
  <si>
    <t>Bằng chữ: - Dự toán đơn vị đề nghị:</t>
  </si>
  <si>
    <t xml:space="preserve">                    - Dự toán Phòng KHTC thẩm định:</t>
  </si>
  <si>
    <t>Nghệ An, ngày       tháng 03 năm 2025</t>
  </si>
  <si>
    <t>Phòng KHTC</t>
  </si>
  <si>
    <t>BGH duyệt</t>
  </si>
  <si>
    <t>QCCTNB Điều 22</t>
  </si>
  <si>
    <t>02 Giải Ba</t>
  </si>
  <si>
    <t>03 Giải Khuyến khích</t>
  </si>
  <si>
    <t>Đại biểu tham dự Hội nghị</t>
  </si>
  <si>
    <t>3 x 1</t>
  </si>
  <si>
    <t>Quy mô người học: 150 người học</t>
  </si>
  <si>
    <t>HỘI NGHỊ SINH VIÊN, HỌC VIÊN NGHIÊN CỨU KHOA HỌC 
KHOA SINH HỌC -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</si>
</sst>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  <font>
      <b/>
      <sz val="11"/>
      <color rgb="FFFF0000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0" fontId="6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hunieduvn0-my.sharepoint.com/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opLeftCell="A19" zoomScale="115" zoomScaleNormal="115" workbookViewId="0">
      <selection activeCell="L23" sqref="L23"/>
    </sheetView>
  </sheetViews>
  <sheetFormatPr baseColWidth="10" defaultColWidth="8.83203125" defaultRowHeight="15" x14ac:dyDescent="0.2"/>
  <cols>
    <col min="1" max="1" width="4.5" style="11" customWidth="1"/>
    <col min="2" max="2" width="30" customWidth="1"/>
    <col min="3" max="3" width="13.83203125" style="11" customWidth="1"/>
    <col min="4" max="4" width="7.83203125" style="11" customWidth="1"/>
    <col min="5" max="5" width="9.1640625" style="11" customWidth="1"/>
    <col min="6" max="6" width="11.5" style="11" customWidth="1"/>
    <col min="7" max="7" width="8.1640625" style="11" customWidth="1"/>
    <col min="8" max="8" width="9" style="11" customWidth="1"/>
    <col min="9" max="9" width="11.33203125" style="11" customWidth="1"/>
    <col min="10" max="10" width="19.33203125" customWidth="1"/>
  </cols>
  <sheetData>
    <row r="1" spans="1:10" ht="36" customHeight="1" x14ac:dyDescent="0.2">
      <c r="A1" s="35" t="s">
        <v>0</v>
      </c>
      <c r="B1" s="36"/>
      <c r="C1" s="2"/>
      <c r="D1" s="37" t="s">
        <v>1</v>
      </c>
      <c r="E1" s="37"/>
      <c r="F1" s="37"/>
      <c r="G1" s="37"/>
      <c r="H1" s="37"/>
      <c r="I1" s="37"/>
      <c r="J1" s="37"/>
    </row>
    <row r="2" spans="1:10" ht="9" customHeight="1" x14ac:dyDescent="0.2">
      <c r="A2" s="1"/>
      <c r="B2" s="2"/>
      <c r="C2" s="2"/>
      <c r="D2" s="1"/>
      <c r="E2" s="1"/>
      <c r="F2" s="1"/>
      <c r="G2" s="1"/>
      <c r="H2" s="1"/>
      <c r="I2" s="1"/>
      <c r="J2" s="2"/>
    </row>
    <row r="3" spans="1:10" ht="18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33.75" customHeight="1" x14ac:dyDescent="0.2">
      <c r="A4" s="39" t="s">
        <v>55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5" customHeight="1" x14ac:dyDescent="0.2">
      <c r="B5" s="5"/>
      <c r="C5" s="3"/>
      <c r="E5" s="5" t="s">
        <v>52</v>
      </c>
      <c r="F5" s="3"/>
      <c r="G5" s="3"/>
      <c r="H5" s="3"/>
      <c r="I5" s="3"/>
      <c r="J5" s="3"/>
    </row>
    <row r="6" spans="1:10" ht="18.75" customHeight="1" x14ac:dyDescent="0.2">
      <c r="A6" s="4"/>
      <c r="B6" s="28" t="s">
        <v>53</v>
      </c>
      <c r="C6" s="27"/>
      <c r="D6" s="6"/>
      <c r="E6" s="6"/>
      <c r="F6" s="6"/>
      <c r="G6" s="6"/>
      <c r="H6" s="6"/>
      <c r="I6" s="6"/>
      <c r="J6" s="6"/>
    </row>
    <row r="7" spans="1:10" ht="18" customHeight="1" x14ac:dyDescent="0.2">
      <c r="A7" s="40" t="s">
        <v>2</v>
      </c>
      <c r="B7" s="40" t="s">
        <v>3</v>
      </c>
      <c r="C7" s="40" t="s">
        <v>4</v>
      </c>
      <c r="D7" s="40" t="s">
        <v>45</v>
      </c>
      <c r="E7" s="40"/>
      <c r="F7" s="40"/>
      <c r="G7" s="40" t="s">
        <v>46</v>
      </c>
      <c r="H7" s="40"/>
      <c r="I7" s="40"/>
      <c r="J7" s="40" t="s">
        <v>8</v>
      </c>
    </row>
    <row r="8" spans="1:10" ht="29.25" customHeight="1" x14ac:dyDescent="0.2">
      <c r="A8" s="40"/>
      <c r="B8" s="40"/>
      <c r="C8" s="40"/>
      <c r="D8" s="7" t="s">
        <v>5</v>
      </c>
      <c r="E8" s="7" t="s">
        <v>6</v>
      </c>
      <c r="F8" s="7" t="s">
        <v>7</v>
      </c>
      <c r="G8" s="7" t="s">
        <v>5</v>
      </c>
      <c r="H8" s="7" t="s">
        <v>6</v>
      </c>
      <c r="I8" s="7" t="s">
        <v>7</v>
      </c>
      <c r="J8" s="40"/>
    </row>
    <row r="9" spans="1:10" ht="20" customHeight="1" x14ac:dyDescent="0.2">
      <c r="A9" s="12">
        <v>1</v>
      </c>
      <c r="B9" s="13" t="s">
        <v>9</v>
      </c>
      <c r="C9" s="14"/>
      <c r="D9" s="14"/>
      <c r="E9" s="15"/>
      <c r="F9" s="16">
        <f>SUM(F10:F11)</f>
        <v>850000</v>
      </c>
      <c r="G9" s="14"/>
      <c r="H9" s="15"/>
      <c r="I9" s="16">
        <f>SUM(I10:I11)</f>
        <v>850000</v>
      </c>
      <c r="J9" s="23"/>
    </row>
    <row r="10" spans="1:10" ht="20" customHeight="1" x14ac:dyDescent="0.2">
      <c r="A10" s="12" t="s">
        <v>10</v>
      </c>
      <c r="B10" s="17" t="s">
        <v>9</v>
      </c>
      <c r="C10" s="14" t="s">
        <v>11</v>
      </c>
      <c r="D10" s="14">
        <v>1</v>
      </c>
      <c r="E10" s="15">
        <v>250000</v>
      </c>
      <c r="F10" s="18">
        <f>D10*E10</f>
        <v>250000</v>
      </c>
      <c r="G10" s="14">
        <v>1</v>
      </c>
      <c r="H10" s="15">
        <v>250000</v>
      </c>
      <c r="I10" s="18">
        <f>G10*H10</f>
        <v>250000</v>
      </c>
      <c r="J10" s="23" t="s">
        <v>51</v>
      </c>
    </row>
    <row r="11" spans="1:10" ht="20" customHeight="1" x14ac:dyDescent="0.2">
      <c r="A11" s="12" t="s">
        <v>10</v>
      </c>
      <c r="B11" s="17" t="s">
        <v>12</v>
      </c>
      <c r="C11" s="14" t="s">
        <v>13</v>
      </c>
      <c r="D11" s="14">
        <v>10</v>
      </c>
      <c r="E11" s="15">
        <v>60000</v>
      </c>
      <c r="F11" s="18">
        <f t="shared" ref="F11:F17" si="0">D11*E11</f>
        <v>600000</v>
      </c>
      <c r="G11" s="14">
        <v>10</v>
      </c>
      <c r="H11" s="15">
        <v>60000</v>
      </c>
      <c r="I11" s="18">
        <f t="shared" ref="I11" si="1">G11*H11</f>
        <v>600000</v>
      </c>
      <c r="J11" s="23" t="s">
        <v>51</v>
      </c>
    </row>
    <row r="12" spans="1:10" ht="20" customHeight="1" x14ac:dyDescent="0.2">
      <c r="A12" s="12">
        <v>2</v>
      </c>
      <c r="B12" s="13" t="s">
        <v>14</v>
      </c>
      <c r="C12" s="14"/>
      <c r="D12" s="14"/>
      <c r="E12" s="15"/>
      <c r="F12" s="16">
        <f>SUM(F13:F17)</f>
        <v>1110000</v>
      </c>
      <c r="G12" s="14"/>
      <c r="H12" s="15"/>
      <c r="I12" s="16">
        <f>SUM(I13:I17)</f>
        <v>930000</v>
      </c>
      <c r="J12" s="23"/>
    </row>
    <row r="13" spans="1:10" ht="20" customHeight="1" x14ac:dyDescent="0.2">
      <c r="A13" s="12" t="s">
        <v>10</v>
      </c>
      <c r="B13" s="17" t="s">
        <v>15</v>
      </c>
      <c r="C13" s="14" t="s">
        <v>16</v>
      </c>
      <c r="D13" s="14">
        <v>1</v>
      </c>
      <c r="E13" s="15">
        <v>180000</v>
      </c>
      <c r="F13" s="18">
        <f>D13*E13</f>
        <v>180000</v>
      </c>
      <c r="G13" s="14">
        <v>1</v>
      </c>
      <c r="H13" s="15">
        <v>180000</v>
      </c>
      <c r="I13" s="18">
        <f>G13*H13</f>
        <v>180000</v>
      </c>
      <c r="J13" s="23" t="s">
        <v>51</v>
      </c>
    </row>
    <row r="14" spans="1:10" ht="20" customHeight="1" x14ac:dyDescent="0.2">
      <c r="A14" s="12" t="s">
        <v>10</v>
      </c>
      <c r="B14" s="17" t="s">
        <v>17</v>
      </c>
      <c r="C14" s="14" t="s">
        <v>16</v>
      </c>
      <c r="D14" s="14">
        <v>5</v>
      </c>
      <c r="E14" s="15">
        <v>120000</v>
      </c>
      <c r="F14" s="18">
        <f t="shared" si="0"/>
        <v>600000</v>
      </c>
      <c r="G14" s="14">
        <v>5</v>
      </c>
      <c r="H14" s="15">
        <v>120000</v>
      </c>
      <c r="I14" s="18">
        <f t="shared" ref="I14:I17" si="2">G14*H14</f>
        <v>600000</v>
      </c>
      <c r="J14" s="23" t="s">
        <v>51</v>
      </c>
    </row>
    <row r="15" spans="1:10" ht="20" customHeight="1" x14ac:dyDescent="0.2">
      <c r="A15" s="12" t="s">
        <v>10</v>
      </c>
      <c r="B15" s="17" t="s">
        <v>18</v>
      </c>
      <c r="C15" s="14" t="s">
        <v>16</v>
      </c>
      <c r="D15" s="14">
        <v>1</v>
      </c>
      <c r="E15" s="15">
        <v>90000</v>
      </c>
      <c r="F15" s="18">
        <f t="shared" si="0"/>
        <v>90000</v>
      </c>
      <c r="G15" s="14">
        <v>1</v>
      </c>
      <c r="H15" s="15">
        <v>90000</v>
      </c>
      <c r="I15" s="18">
        <f t="shared" si="2"/>
        <v>90000</v>
      </c>
      <c r="J15" s="23" t="s">
        <v>51</v>
      </c>
    </row>
    <row r="16" spans="1:10" ht="20" customHeight="1" x14ac:dyDescent="0.2">
      <c r="A16" s="12" t="s">
        <v>10</v>
      </c>
      <c r="B16" s="17" t="s">
        <v>19</v>
      </c>
      <c r="C16" s="14" t="s">
        <v>16</v>
      </c>
      <c r="D16" s="14">
        <v>2</v>
      </c>
      <c r="E16" s="15">
        <v>60000</v>
      </c>
      <c r="F16" s="18">
        <f t="shared" si="0"/>
        <v>120000</v>
      </c>
      <c r="G16" s="32">
        <v>1</v>
      </c>
      <c r="H16" s="15">
        <v>60000</v>
      </c>
      <c r="I16" s="18">
        <f t="shared" si="2"/>
        <v>60000</v>
      </c>
      <c r="J16" s="23" t="s">
        <v>51</v>
      </c>
    </row>
    <row r="17" spans="1:10" ht="20" customHeight="1" x14ac:dyDescent="0.2">
      <c r="A17" s="12" t="s">
        <v>10</v>
      </c>
      <c r="B17" s="17" t="s">
        <v>20</v>
      </c>
      <c r="C17" s="14" t="s">
        <v>21</v>
      </c>
      <c r="D17" s="14">
        <v>1</v>
      </c>
      <c r="E17" s="15">
        <v>120000</v>
      </c>
      <c r="F17" s="18">
        <f t="shared" si="0"/>
        <v>120000</v>
      </c>
      <c r="G17" s="14">
        <v>0</v>
      </c>
      <c r="H17" s="15">
        <v>120000</v>
      </c>
      <c r="I17" s="18">
        <f t="shared" si="2"/>
        <v>0</v>
      </c>
      <c r="J17" s="23" t="s">
        <v>51</v>
      </c>
    </row>
    <row r="18" spans="1:10" ht="20" customHeight="1" x14ac:dyDescent="0.2">
      <c r="A18" s="12">
        <v>3</v>
      </c>
      <c r="B18" s="13" t="s">
        <v>22</v>
      </c>
      <c r="C18" s="14"/>
      <c r="D18" s="14"/>
      <c r="E18" s="15"/>
      <c r="F18" s="16">
        <f>SUM(F19:F20)</f>
        <v>16500000</v>
      </c>
      <c r="G18" s="14"/>
      <c r="H18" s="15"/>
      <c r="I18" s="16">
        <f>SUM(I19:I20)</f>
        <v>16500000</v>
      </c>
      <c r="J18" s="23"/>
    </row>
    <row r="19" spans="1:10" ht="20" customHeight="1" x14ac:dyDescent="0.2">
      <c r="A19" s="12" t="s">
        <v>10</v>
      </c>
      <c r="B19" s="17" t="s">
        <v>22</v>
      </c>
      <c r="C19" s="14" t="s">
        <v>23</v>
      </c>
      <c r="D19" s="14">
        <v>220</v>
      </c>
      <c r="E19" s="15">
        <v>60000</v>
      </c>
      <c r="F19" s="18">
        <f>D19*E19</f>
        <v>13200000</v>
      </c>
      <c r="G19" s="14">
        <v>220</v>
      </c>
      <c r="H19" s="15">
        <v>60000</v>
      </c>
      <c r="I19" s="18">
        <f>G19*H19</f>
        <v>13200000</v>
      </c>
      <c r="J19" s="23" t="s">
        <v>51</v>
      </c>
    </row>
    <row r="20" spans="1:10" ht="20" customHeight="1" x14ac:dyDescent="0.2">
      <c r="A20" s="12" t="s">
        <v>10</v>
      </c>
      <c r="B20" s="17" t="s">
        <v>48</v>
      </c>
      <c r="C20" s="14" t="s">
        <v>23</v>
      </c>
      <c r="D20" s="14">
        <v>220</v>
      </c>
      <c r="E20" s="15">
        <v>15000</v>
      </c>
      <c r="F20" s="18">
        <f t="shared" ref="F20:F25" si="3">D20*E20</f>
        <v>3300000</v>
      </c>
      <c r="G20" s="14">
        <v>220</v>
      </c>
      <c r="H20" s="15">
        <v>15000</v>
      </c>
      <c r="I20" s="18">
        <f t="shared" ref="I20" si="4">G20*H20</f>
        <v>3300000</v>
      </c>
      <c r="J20" s="23"/>
    </row>
    <row r="21" spans="1:10" ht="20" customHeight="1" x14ac:dyDescent="0.2">
      <c r="A21" s="12">
        <v>3</v>
      </c>
      <c r="B21" s="13" t="s">
        <v>24</v>
      </c>
      <c r="C21" s="14"/>
      <c r="D21" s="14"/>
      <c r="E21" s="14"/>
      <c r="F21" s="16">
        <f>SUM(F22:F24)</f>
        <v>1700000</v>
      </c>
      <c r="G21" s="14"/>
      <c r="H21" s="14"/>
      <c r="I21" s="16">
        <f>SUM(I22:I24)</f>
        <v>1700000</v>
      </c>
      <c r="J21" s="23"/>
    </row>
    <row r="22" spans="1:10" ht="20" customHeight="1" x14ac:dyDescent="0.2">
      <c r="A22" s="14" t="s">
        <v>10</v>
      </c>
      <c r="B22" s="17" t="s">
        <v>25</v>
      </c>
      <c r="C22" s="14" t="s">
        <v>26</v>
      </c>
      <c r="D22" s="14">
        <v>1</v>
      </c>
      <c r="E22" s="15">
        <v>500000</v>
      </c>
      <c r="F22" s="18">
        <f t="shared" si="3"/>
        <v>500000</v>
      </c>
      <c r="G22" s="14">
        <v>1</v>
      </c>
      <c r="H22" s="15">
        <v>500000</v>
      </c>
      <c r="I22" s="18">
        <f t="shared" ref="I22:I25" si="5">G22*H22</f>
        <v>500000</v>
      </c>
      <c r="J22" s="23" t="s">
        <v>50</v>
      </c>
    </row>
    <row r="23" spans="1:10" ht="20" customHeight="1" x14ac:dyDescent="0.2">
      <c r="A23" s="14" t="s">
        <v>10</v>
      </c>
      <c r="B23" s="17" t="s">
        <v>27</v>
      </c>
      <c r="C23" s="14" t="s">
        <v>26</v>
      </c>
      <c r="D23" s="14">
        <v>2</v>
      </c>
      <c r="E23" s="15">
        <v>300000</v>
      </c>
      <c r="F23" s="18">
        <f t="shared" si="3"/>
        <v>600000</v>
      </c>
      <c r="G23" s="14">
        <v>2</v>
      </c>
      <c r="H23" s="15">
        <v>300000</v>
      </c>
      <c r="I23" s="18">
        <f t="shared" si="5"/>
        <v>600000</v>
      </c>
      <c r="J23" s="23" t="s">
        <v>50</v>
      </c>
    </row>
    <row r="24" spans="1:10" ht="20" customHeight="1" x14ac:dyDescent="0.2">
      <c r="A24" s="14" t="s">
        <v>10</v>
      </c>
      <c r="B24" s="17" t="s">
        <v>28</v>
      </c>
      <c r="C24" s="14" t="s">
        <v>26</v>
      </c>
      <c r="D24" s="14">
        <v>3</v>
      </c>
      <c r="E24" s="15">
        <v>200000</v>
      </c>
      <c r="F24" s="18">
        <f t="shared" si="3"/>
        <v>600000</v>
      </c>
      <c r="G24" s="14">
        <v>3</v>
      </c>
      <c r="H24" s="15">
        <v>200000</v>
      </c>
      <c r="I24" s="18">
        <f t="shared" si="5"/>
        <v>600000</v>
      </c>
      <c r="J24" s="23" t="s">
        <v>50</v>
      </c>
    </row>
    <row r="25" spans="1:10" ht="20" customHeight="1" x14ac:dyDescent="0.2">
      <c r="A25" s="14" t="s">
        <v>10</v>
      </c>
      <c r="B25" s="17" t="s">
        <v>29</v>
      </c>
      <c r="C25" s="14" t="s">
        <v>26</v>
      </c>
      <c r="D25" s="14">
        <v>4</v>
      </c>
      <c r="E25" s="15">
        <v>100000</v>
      </c>
      <c r="F25" s="18">
        <f t="shared" si="3"/>
        <v>400000</v>
      </c>
      <c r="G25" s="14">
        <v>4</v>
      </c>
      <c r="H25" s="15">
        <v>100000</v>
      </c>
      <c r="I25" s="18">
        <f t="shared" si="5"/>
        <v>400000</v>
      </c>
      <c r="J25" s="23" t="s">
        <v>50</v>
      </c>
    </row>
    <row r="26" spans="1:10" ht="20" customHeight="1" x14ac:dyDescent="0.2">
      <c r="A26" s="12">
        <v>4</v>
      </c>
      <c r="B26" s="13" t="s">
        <v>42</v>
      </c>
      <c r="C26" s="14"/>
      <c r="D26" s="14"/>
      <c r="E26" s="14"/>
      <c r="F26" s="16">
        <f>SUM(F27:F29)</f>
        <v>1160000</v>
      </c>
      <c r="G26" s="14"/>
      <c r="H26" s="14"/>
      <c r="I26" s="16">
        <f>SUM(I27:I29)</f>
        <v>1060000</v>
      </c>
      <c r="J26" s="23"/>
    </row>
    <row r="27" spans="1:10" ht="20" customHeight="1" x14ac:dyDescent="0.2">
      <c r="A27" s="14" t="s">
        <v>10</v>
      </c>
      <c r="B27" s="17" t="s">
        <v>30</v>
      </c>
      <c r="C27" s="14" t="s">
        <v>31</v>
      </c>
      <c r="D27" s="14" t="s">
        <v>41</v>
      </c>
      <c r="E27" s="15">
        <v>40000</v>
      </c>
      <c r="F27" s="18">
        <f>2*1*E27</f>
        <v>80000</v>
      </c>
      <c r="G27" s="14" t="s">
        <v>41</v>
      </c>
      <c r="H27" s="15">
        <v>40000</v>
      </c>
      <c r="I27" s="18">
        <f>2*1*H27</f>
        <v>80000</v>
      </c>
      <c r="J27" s="23" t="s">
        <v>51</v>
      </c>
    </row>
    <row r="28" spans="1:10" ht="20" customHeight="1" x14ac:dyDescent="0.2">
      <c r="A28" s="14" t="s">
        <v>10</v>
      </c>
      <c r="B28" s="17" t="s">
        <v>44</v>
      </c>
      <c r="C28" s="14" t="s">
        <v>40</v>
      </c>
      <c r="D28" s="14" t="s">
        <v>41</v>
      </c>
      <c r="E28" s="15">
        <v>40000</v>
      </c>
      <c r="F28" s="18">
        <f>2*1*E28</f>
        <v>80000</v>
      </c>
      <c r="G28" s="14" t="s">
        <v>41</v>
      </c>
      <c r="H28" s="15">
        <v>40000</v>
      </c>
      <c r="I28" s="18">
        <f>2*1*H28</f>
        <v>80000</v>
      </c>
      <c r="J28" s="23" t="s">
        <v>51</v>
      </c>
    </row>
    <row r="29" spans="1:10" ht="20" customHeight="1" x14ac:dyDescent="0.2">
      <c r="A29" s="14" t="s">
        <v>10</v>
      </c>
      <c r="B29" s="17" t="s">
        <v>49</v>
      </c>
      <c r="C29" s="14" t="s">
        <v>32</v>
      </c>
      <c r="D29" s="14">
        <v>20</v>
      </c>
      <c r="E29" s="15">
        <v>50000</v>
      </c>
      <c r="F29" s="18">
        <f t="shared" ref="F29:F32" si="6">D29*E29</f>
        <v>1000000</v>
      </c>
      <c r="G29" s="14">
        <v>20</v>
      </c>
      <c r="H29" s="15">
        <v>45000</v>
      </c>
      <c r="I29" s="18">
        <f t="shared" ref="I29" si="7">G29*H29</f>
        <v>900000</v>
      </c>
      <c r="J29" s="23" t="s">
        <v>33</v>
      </c>
    </row>
    <row r="30" spans="1:10" ht="20" customHeight="1" x14ac:dyDescent="0.2">
      <c r="A30" s="12">
        <v>5</v>
      </c>
      <c r="B30" s="13" t="s">
        <v>34</v>
      </c>
      <c r="C30" s="14"/>
      <c r="D30" s="14"/>
      <c r="E30" s="14"/>
      <c r="F30" s="16">
        <f>SUM(F31:F32)</f>
        <v>3960000</v>
      </c>
      <c r="G30" s="14"/>
      <c r="H30" s="14"/>
      <c r="I30" s="16">
        <f>SUM(I31:I32)</f>
        <v>3960000</v>
      </c>
      <c r="J30" s="23"/>
    </row>
    <row r="31" spans="1:10" ht="20" customHeight="1" x14ac:dyDescent="0.2">
      <c r="A31" s="12" t="s">
        <v>10</v>
      </c>
      <c r="B31" s="17" t="s">
        <v>34</v>
      </c>
      <c r="C31" s="14" t="s">
        <v>39</v>
      </c>
      <c r="D31" s="14">
        <v>220</v>
      </c>
      <c r="E31" s="15">
        <v>5000</v>
      </c>
      <c r="F31" s="18">
        <f t="shared" si="6"/>
        <v>1100000</v>
      </c>
      <c r="G31" s="14">
        <v>220</v>
      </c>
      <c r="H31" s="15">
        <v>5000</v>
      </c>
      <c r="I31" s="18">
        <f t="shared" ref="I31:I32" si="8">G31*H31</f>
        <v>1100000</v>
      </c>
      <c r="J31" s="23" t="s">
        <v>33</v>
      </c>
    </row>
    <row r="32" spans="1:10" ht="20" customHeight="1" x14ac:dyDescent="0.2">
      <c r="A32" s="14" t="s">
        <v>10</v>
      </c>
      <c r="B32" s="17" t="s">
        <v>43</v>
      </c>
      <c r="C32" s="14" t="s">
        <v>35</v>
      </c>
      <c r="D32" s="14">
        <v>220</v>
      </c>
      <c r="E32" s="15">
        <v>13000</v>
      </c>
      <c r="F32" s="18">
        <f t="shared" si="6"/>
        <v>2860000</v>
      </c>
      <c r="G32" s="14">
        <v>220</v>
      </c>
      <c r="H32" s="15">
        <v>13000</v>
      </c>
      <c r="I32" s="18">
        <f t="shared" si="8"/>
        <v>2860000</v>
      </c>
      <c r="J32" s="23" t="s">
        <v>33</v>
      </c>
    </row>
    <row r="33" spans="1:10" ht="20" customHeight="1" x14ac:dyDescent="0.2">
      <c r="A33" s="8"/>
      <c r="B33" s="8" t="s">
        <v>47</v>
      </c>
      <c r="C33" s="8"/>
      <c r="D33" s="8"/>
      <c r="E33" s="24"/>
      <c r="F33" s="25">
        <f>F30+F26+F21+F18+F12+F9</f>
        <v>25280000</v>
      </c>
      <c r="G33" s="8"/>
      <c r="H33" s="24"/>
      <c r="I33" s="25">
        <f>I30+I26+I21+I18+I12+I9</f>
        <v>25000000</v>
      </c>
      <c r="J33" s="33" t="s">
        <v>61</v>
      </c>
    </row>
    <row r="34" spans="1:10" ht="20" customHeight="1" x14ac:dyDescent="0.2">
      <c r="A34" s="19"/>
      <c r="B34" s="19" t="s">
        <v>56</v>
      </c>
      <c r="C34" s="19"/>
      <c r="D34" s="30" t="e">
        <f ca="1">[1]!vnd(F33)</f>
        <v>#NAME?</v>
      </c>
      <c r="E34" s="20"/>
      <c r="F34" s="21"/>
      <c r="G34" s="19"/>
      <c r="H34" s="20"/>
      <c r="I34" s="21"/>
      <c r="J34" s="22"/>
    </row>
    <row r="35" spans="1:10" ht="16.5" customHeight="1" x14ac:dyDescent="0.2">
      <c r="B35" s="29" t="s">
        <v>57</v>
      </c>
      <c r="D35" s="30" t="e">
        <f ca="1">[1]!vnd(I33)</f>
        <v>#NAME?</v>
      </c>
    </row>
    <row r="36" spans="1:10" ht="16" x14ac:dyDescent="0.2">
      <c r="A36" s="1"/>
      <c r="B36" s="2"/>
      <c r="C36" s="2"/>
      <c r="D36" s="1"/>
      <c r="E36" s="9"/>
      <c r="F36" s="9"/>
      <c r="G36" s="9"/>
      <c r="H36" s="9"/>
      <c r="I36" s="9"/>
      <c r="J36" s="31" t="s">
        <v>58</v>
      </c>
    </row>
    <row r="37" spans="1:10" ht="16" x14ac:dyDescent="0.2">
      <c r="A37" s="10"/>
      <c r="B37" s="10" t="s">
        <v>36</v>
      </c>
      <c r="C37" s="10" t="s">
        <v>37</v>
      </c>
      <c r="D37" s="10"/>
      <c r="E37" s="10" t="s">
        <v>38</v>
      </c>
      <c r="F37" s="10"/>
      <c r="G37" s="10"/>
      <c r="H37" s="26" t="s">
        <v>59</v>
      </c>
      <c r="I37" s="34" t="s">
        <v>60</v>
      </c>
      <c r="J37" s="34"/>
    </row>
  </sheetData>
  <mergeCells count="11">
    <mergeCell ref="I37:J37"/>
    <mergeCell ref="A1:B1"/>
    <mergeCell ref="D1:J1"/>
    <mergeCell ref="A3:J3"/>
    <mergeCell ref="A4:J4"/>
    <mergeCell ref="D7:F7"/>
    <mergeCell ref="G7:I7"/>
    <mergeCell ref="A7:A8"/>
    <mergeCell ref="B7:B8"/>
    <mergeCell ref="C7:C8"/>
    <mergeCell ref="J7:J8"/>
  </mergeCells>
  <pageMargins left="0.25" right="0.25" top="0.25" bottom="0.2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abSelected="1" zoomScale="115" zoomScaleNormal="115" workbookViewId="0">
      <selection activeCell="F10" sqref="F10"/>
    </sheetView>
  </sheetViews>
  <sheetFormatPr baseColWidth="10" defaultColWidth="8.83203125" defaultRowHeight="15" x14ac:dyDescent="0.2"/>
  <cols>
    <col min="1" max="1" width="4.5" style="11" customWidth="1"/>
    <col min="2" max="2" width="30" customWidth="1"/>
    <col min="3" max="3" width="13.83203125" style="11" customWidth="1"/>
    <col min="4" max="4" width="7.83203125" style="11" customWidth="1"/>
    <col min="5" max="5" width="9.1640625" style="11" customWidth="1"/>
    <col min="6" max="6" width="11.5" style="11" customWidth="1"/>
    <col min="7" max="7" width="8.1640625" style="11" customWidth="1"/>
    <col min="8" max="8" width="9" style="11" customWidth="1"/>
    <col min="9" max="9" width="11.33203125" style="11" customWidth="1"/>
    <col min="10" max="10" width="24.5" customWidth="1"/>
  </cols>
  <sheetData>
    <row r="1" spans="1:10" ht="36" customHeight="1" x14ac:dyDescent="0.2">
      <c r="A1" s="35" t="s">
        <v>0</v>
      </c>
      <c r="B1" s="36"/>
      <c r="C1" s="2"/>
      <c r="D1" s="37" t="s">
        <v>1</v>
      </c>
      <c r="E1" s="37"/>
      <c r="F1" s="37"/>
      <c r="G1" s="37"/>
      <c r="H1" s="37"/>
      <c r="I1" s="37"/>
      <c r="J1" s="37"/>
    </row>
    <row r="2" spans="1:10" ht="9" customHeight="1" x14ac:dyDescent="0.2">
      <c r="A2" s="1"/>
      <c r="B2" s="2"/>
      <c r="C2" s="2"/>
      <c r="D2" s="1"/>
      <c r="E2" s="1"/>
      <c r="F2" s="1"/>
      <c r="G2" s="1"/>
      <c r="H2" s="1"/>
      <c r="I2" s="1"/>
      <c r="J2" s="2"/>
    </row>
    <row r="3" spans="1:10" ht="18" x14ac:dyDescent="0.2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33.75" customHeight="1" x14ac:dyDescent="0.2">
      <c r="A4" s="39" t="s">
        <v>67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5" customHeight="1" x14ac:dyDescent="0.2">
      <c r="B5" s="5"/>
      <c r="C5" s="3"/>
      <c r="E5" s="5"/>
      <c r="F5" s="3"/>
      <c r="G5" s="3"/>
      <c r="H5" s="3"/>
      <c r="I5" s="3"/>
      <c r="J5" s="3"/>
    </row>
    <row r="6" spans="1:10" ht="18.75" customHeight="1" x14ac:dyDescent="0.2">
      <c r="A6" s="4"/>
      <c r="B6" s="28" t="s">
        <v>66</v>
      </c>
      <c r="C6" s="27"/>
      <c r="D6" s="6"/>
      <c r="E6" s="6"/>
      <c r="F6" s="6"/>
      <c r="G6" s="6"/>
      <c r="H6" s="6"/>
      <c r="I6" s="6"/>
      <c r="J6" s="6"/>
    </row>
    <row r="7" spans="1:10" ht="18" customHeight="1" x14ac:dyDescent="0.2">
      <c r="A7" s="40" t="s">
        <v>2</v>
      </c>
      <c r="B7" s="40" t="s">
        <v>3</v>
      </c>
      <c r="C7" s="40" t="s">
        <v>4</v>
      </c>
      <c r="D7" s="40" t="s">
        <v>45</v>
      </c>
      <c r="E7" s="40"/>
      <c r="F7" s="40"/>
      <c r="G7" s="40" t="s">
        <v>46</v>
      </c>
      <c r="H7" s="40"/>
      <c r="I7" s="40"/>
      <c r="J7" s="40" t="s">
        <v>8</v>
      </c>
    </row>
    <row r="8" spans="1:10" ht="29.25" customHeight="1" x14ac:dyDescent="0.2">
      <c r="A8" s="40"/>
      <c r="B8" s="40"/>
      <c r="C8" s="40"/>
      <c r="D8" s="7" t="s">
        <v>5</v>
      </c>
      <c r="E8" s="7" t="s">
        <v>6</v>
      </c>
      <c r="F8" s="7" t="s">
        <v>7</v>
      </c>
      <c r="G8" s="7" t="s">
        <v>5</v>
      </c>
      <c r="H8" s="7" t="s">
        <v>6</v>
      </c>
      <c r="I8" s="7" t="s">
        <v>7</v>
      </c>
      <c r="J8" s="40"/>
    </row>
    <row r="9" spans="1:10" ht="20" customHeight="1" x14ac:dyDescent="0.2">
      <c r="A9" s="12">
        <v>1</v>
      </c>
      <c r="B9" s="13" t="s">
        <v>9</v>
      </c>
      <c r="C9" s="14"/>
      <c r="D9" s="14"/>
      <c r="E9" s="15"/>
      <c r="F9" s="16">
        <f>SUM(F10:F11)</f>
        <v>730000</v>
      </c>
      <c r="G9" s="14"/>
      <c r="H9" s="15"/>
      <c r="I9" s="16">
        <f>SUM(I10:I11)</f>
        <v>730000</v>
      </c>
      <c r="J9" s="23"/>
    </row>
    <row r="10" spans="1:10" ht="20" customHeight="1" x14ac:dyDescent="0.2">
      <c r="A10" s="12" t="s">
        <v>10</v>
      </c>
      <c r="B10" s="17" t="s">
        <v>9</v>
      </c>
      <c r="C10" s="14" t="s">
        <v>11</v>
      </c>
      <c r="D10" s="14">
        <v>1</v>
      </c>
      <c r="E10" s="15">
        <v>250000</v>
      </c>
      <c r="F10" s="18">
        <f>D10*E10</f>
        <v>250000</v>
      </c>
      <c r="G10" s="14">
        <v>1</v>
      </c>
      <c r="H10" s="15">
        <v>250000</v>
      </c>
      <c r="I10" s="18">
        <f>G10*H10</f>
        <v>250000</v>
      </c>
      <c r="J10" s="23" t="s">
        <v>51</v>
      </c>
    </row>
    <row r="11" spans="1:10" ht="20" customHeight="1" x14ac:dyDescent="0.2">
      <c r="A11" s="12" t="s">
        <v>10</v>
      </c>
      <c r="B11" s="17" t="s">
        <v>12</v>
      </c>
      <c r="C11" s="14" t="s">
        <v>13</v>
      </c>
      <c r="D11" s="14">
        <v>8</v>
      </c>
      <c r="E11" s="15">
        <v>60000</v>
      </c>
      <c r="F11" s="18">
        <f t="shared" ref="F11:F16" si="0">D11*E11</f>
        <v>480000</v>
      </c>
      <c r="G11" s="14">
        <v>8</v>
      </c>
      <c r="H11" s="15">
        <v>60000</v>
      </c>
      <c r="I11" s="18">
        <f t="shared" ref="I11" si="1">G11*H11</f>
        <v>480000</v>
      </c>
      <c r="J11" s="23" t="s">
        <v>51</v>
      </c>
    </row>
    <row r="12" spans="1:10" ht="20" customHeight="1" x14ac:dyDescent="0.2">
      <c r="A12" s="12">
        <v>2</v>
      </c>
      <c r="B12" s="13" t="s">
        <v>14</v>
      </c>
      <c r="C12" s="14"/>
      <c r="D12" s="14"/>
      <c r="E12" s="15"/>
      <c r="F12" s="16">
        <f>SUM(F13:F16)</f>
        <v>990000</v>
      </c>
      <c r="G12" s="14"/>
      <c r="H12" s="15"/>
      <c r="I12" s="16">
        <f>SUM(I13:I16)</f>
        <v>990000</v>
      </c>
      <c r="J12" s="23"/>
    </row>
    <row r="13" spans="1:10" ht="20" customHeight="1" x14ac:dyDescent="0.2">
      <c r="A13" s="12" t="s">
        <v>10</v>
      </c>
      <c r="B13" s="17" t="s">
        <v>15</v>
      </c>
      <c r="C13" s="14" t="s">
        <v>16</v>
      </c>
      <c r="D13" s="14">
        <v>1</v>
      </c>
      <c r="E13" s="15">
        <v>180000</v>
      </c>
      <c r="F13" s="18">
        <f>D13*E13</f>
        <v>180000</v>
      </c>
      <c r="G13" s="14">
        <v>1</v>
      </c>
      <c r="H13" s="15">
        <v>180000</v>
      </c>
      <c r="I13" s="18">
        <f>G13*H13</f>
        <v>180000</v>
      </c>
      <c r="J13" s="23" t="s">
        <v>51</v>
      </c>
    </row>
    <row r="14" spans="1:10" ht="20" customHeight="1" x14ac:dyDescent="0.2">
      <c r="A14" s="12" t="s">
        <v>10</v>
      </c>
      <c r="B14" s="17" t="s">
        <v>17</v>
      </c>
      <c r="C14" s="14" t="s">
        <v>16</v>
      </c>
      <c r="D14" s="14">
        <v>5</v>
      </c>
      <c r="E14" s="15">
        <v>120000</v>
      </c>
      <c r="F14" s="18">
        <f t="shared" si="0"/>
        <v>600000</v>
      </c>
      <c r="G14" s="14">
        <v>5</v>
      </c>
      <c r="H14" s="15">
        <v>120000</v>
      </c>
      <c r="I14" s="18">
        <f t="shared" ref="I14:I16" si="2">G14*H14</f>
        <v>600000</v>
      </c>
      <c r="J14" s="23" t="s">
        <v>51</v>
      </c>
    </row>
    <row r="15" spans="1:10" ht="20" customHeight="1" x14ac:dyDescent="0.2">
      <c r="A15" s="12" t="s">
        <v>10</v>
      </c>
      <c r="B15" s="17" t="s">
        <v>18</v>
      </c>
      <c r="C15" s="14" t="s">
        <v>16</v>
      </c>
      <c r="D15" s="14">
        <v>1</v>
      </c>
      <c r="E15" s="15">
        <v>90000</v>
      </c>
      <c r="F15" s="18">
        <f t="shared" si="0"/>
        <v>90000</v>
      </c>
      <c r="G15" s="14">
        <v>1</v>
      </c>
      <c r="H15" s="15">
        <v>90000</v>
      </c>
      <c r="I15" s="18">
        <f t="shared" si="2"/>
        <v>90000</v>
      </c>
      <c r="J15" s="23" t="s">
        <v>51</v>
      </c>
    </row>
    <row r="16" spans="1:10" ht="20" customHeight="1" x14ac:dyDescent="0.2">
      <c r="A16" s="12" t="s">
        <v>10</v>
      </c>
      <c r="B16" s="17" t="s">
        <v>19</v>
      </c>
      <c r="C16" s="14" t="s">
        <v>16</v>
      </c>
      <c r="D16" s="14">
        <v>2</v>
      </c>
      <c r="E16" s="15">
        <v>60000</v>
      </c>
      <c r="F16" s="18">
        <f t="shared" si="0"/>
        <v>120000</v>
      </c>
      <c r="G16" s="14">
        <v>2</v>
      </c>
      <c r="H16" s="15">
        <v>60000</v>
      </c>
      <c r="I16" s="18">
        <f t="shared" si="2"/>
        <v>120000</v>
      </c>
      <c r="J16" s="23" t="s">
        <v>51</v>
      </c>
    </row>
    <row r="17" spans="1:10" ht="20" customHeight="1" x14ac:dyDescent="0.2">
      <c r="A17" s="12">
        <v>3</v>
      </c>
      <c r="B17" s="13" t="s">
        <v>22</v>
      </c>
      <c r="C17" s="14"/>
      <c r="D17" s="14"/>
      <c r="E17" s="15"/>
      <c r="F17" s="16">
        <f>SUM(F18:F18)</f>
        <v>6600000</v>
      </c>
      <c r="G17" s="14"/>
      <c r="H17" s="15"/>
      <c r="I17" s="16">
        <f>SUM(I18:I18)</f>
        <v>6600000</v>
      </c>
      <c r="J17" s="23"/>
    </row>
    <row r="18" spans="1:10" ht="20" customHeight="1" x14ac:dyDescent="0.2">
      <c r="A18" s="12" t="s">
        <v>10</v>
      </c>
      <c r="B18" s="17" t="s">
        <v>64</v>
      </c>
      <c r="C18" s="14" t="s">
        <v>23</v>
      </c>
      <c r="D18" s="14">
        <v>110</v>
      </c>
      <c r="E18" s="15">
        <v>60000</v>
      </c>
      <c r="F18" s="18">
        <f>D18*E18</f>
        <v>6600000</v>
      </c>
      <c r="G18" s="14">
        <v>110</v>
      </c>
      <c r="H18" s="15">
        <v>60000</v>
      </c>
      <c r="I18" s="18">
        <f>G18*H18</f>
        <v>6600000</v>
      </c>
      <c r="J18" s="23" t="s">
        <v>51</v>
      </c>
    </row>
    <row r="19" spans="1:10" ht="20" customHeight="1" x14ac:dyDescent="0.2">
      <c r="A19" s="12">
        <v>3</v>
      </c>
      <c r="B19" s="13" t="s">
        <v>24</v>
      </c>
      <c r="C19" s="14"/>
      <c r="D19" s="14"/>
      <c r="E19" s="14"/>
      <c r="F19" s="16">
        <f>SUM(F20:F22)</f>
        <v>1500000</v>
      </c>
      <c r="G19" s="14"/>
      <c r="H19" s="14"/>
      <c r="I19" s="16">
        <f>SUM(I20:I22)</f>
        <v>1500000</v>
      </c>
      <c r="J19" s="23"/>
    </row>
    <row r="20" spans="1:10" ht="20" customHeight="1" x14ac:dyDescent="0.2">
      <c r="A20" s="14" t="s">
        <v>10</v>
      </c>
      <c r="B20" s="17" t="s">
        <v>25</v>
      </c>
      <c r="C20" s="14" t="s">
        <v>26</v>
      </c>
      <c r="D20" s="14">
        <v>1</v>
      </c>
      <c r="E20" s="15">
        <v>500000</v>
      </c>
      <c r="F20" s="18">
        <f t="shared" ref="F20:F23" si="3">D20*E20</f>
        <v>500000</v>
      </c>
      <c r="G20" s="14">
        <v>1</v>
      </c>
      <c r="H20" s="15">
        <v>500000</v>
      </c>
      <c r="I20" s="18">
        <f t="shared" ref="I20:I23" si="4">G20*H20</f>
        <v>500000</v>
      </c>
      <c r="J20" s="23" t="s">
        <v>50</v>
      </c>
    </row>
    <row r="21" spans="1:10" ht="20" customHeight="1" x14ac:dyDescent="0.2">
      <c r="A21" s="14" t="s">
        <v>10</v>
      </c>
      <c r="B21" s="17" t="s">
        <v>27</v>
      </c>
      <c r="C21" s="14" t="s">
        <v>26</v>
      </c>
      <c r="D21" s="14">
        <v>2</v>
      </c>
      <c r="E21" s="15">
        <v>300000</v>
      </c>
      <c r="F21" s="18">
        <f t="shared" si="3"/>
        <v>600000</v>
      </c>
      <c r="G21" s="14">
        <v>2</v>
      </c>
      <c r="H21" s="15">
        <v>300000</v>
      </c>
      <c r="I21" s="18">
        <f t="shared" si="4"/>
        <v>600000</v>
      </c>
      <c r="J21" s="23" t="s">
        <v>50</v>
      </c>
    </row>
    <row r="22" spans="1:10" ht="20" customHeight="1" x14ac:dyDescent="0.2">
      <c r="A22" s="14" t="s">
        <v>10</v>
      </c>
      <c r="B22" s="17" t="s">
        <v>62</v>
      </c>
      <c r="C22" s="14" t="s">
        <v>26</v>
      </c>
      <c r="D22" s="14">
        <v>2</v>
      </c>
      <c r="E22" s="15">
        <v>200000</v>
      </c>
      <c r="F22" s="18">
        <f t="shared" si="3"/>
        <v>400000</v>
      </c>
      <c r="G22" s="14">
        <v>2</v>
      </c>
      <c r="H22" s="15">
        <v>200000</v>
      </c>
      <c r="I22" s="18">
        <f t="shared" si="4"/>
        <v>400000</v>
      </c>
      <c r="J22" s="23" t="s">
        <v>50</v>
      </c>
    </row>
    <row r="23" spans="1:10" ht="20" customHeight="1" x14ac:dyDescent="0.2">
      <c r="A23" s="14" t="s">
        <v>10</v>
      </c>
      <c r="B23" s="17" t="s">
        <v>63</v>
      </c>
      <c r="C23" s="14" t="s">
        <v>26</v>
      </c>
      <c r="D23" s="14">
        <v>3</v>
      </c>
      <c r="E23" s="15">
        <v>100000</v>
      </c>
      <c r="F23" s="18">
        <f t="shared" si="3"/>
        <v>300000</v>
      </c>
      <c r="G23" s="14">
        <v>3</v>
      </c>
      <c r="H23" s="15">
        <v>100000</v>
      </c>
      <c r="I23" s="18">
        <f t="shared" si="4"/>
        <v>300000</v>
      </c>
      <c r="J23" s="23" t="s">
        <v>50</v>
      </c>
    </row>
    <row r="24" spans="1:10" ht="20" customHeight="1" x14ac:dyDescent="0.2">
      <c r="A24" s="12">
        <v>4</v>
      </c>
      <c r="B24" s="13" t="s">
        <v>42</v>
      </c>
      <c r="C24" s="14"/>
      <c r="D24" s="14"/>
      <c r="E24" s="14"/>
      <c r="F24" s="16">
        <f>SUM(F25:F26)</f>
        <v>200000</v>
      </c>
      <c r="G24" s="14"/>
      <c r="H24" s="14"/>
      <c r="I24" s="16">
        <f>SUM(I25:I26)</f>
        <v>160000</v>
      </c>
      <c r="J24" s="23"/>
    </row>
    <row r="25" spans="1:10" ht="20" customHeight="1" x14ac:dyDescent="0.2">
      <c r="A25" s="14" t="s">
        <v>10</v>
      </c>
      <c r="B25" s="17" t="s">
        <v>30</v>
      </c>
      <c r="C25" s="14" t="s">
        <v>40</v>
      </c>
      <c r="D25" s="14" t="s">
        <v>41</v>
      </c>
      <c r="E25" s="15">
        <v>40000</v>
      </c>
      <c r="F25" s="18">
        <f>2*1*E25</f>
        <v>80000</v>
      </c>
      <c r="G25" s="14" t="s">
        <v>41</v>
      </c>
      <c r="H25" s="15">
        <v>40000</v>
      </c>
      <c r="I25" s="18">
        <f>2*1*H25</f>
        <v>80000</v>
      </c>
      <c r="J25" s="23" t="s">
        <v>51</v>
      </c>
    </row>
    <row r="26" spans="1:10" ht="20" customHeight="1" x14ac:dyDescent="0.2">
      <c r="A26" s="14" t="s">
        <v>10</v>
      </c>
      <c r="B26" s="17" t="s">
        <v>44</v>
      </c>
      <c r="C26" s="14" t="s">
        <v>40</v>
      </c>
      <c r="D26" s="32" t="s">
        <v>65</v>
      </c>
      <c r="E26" s="15">
        <v>40000</v>
      </c>
      <c r="F26" s="18">
        <f>3*1*E26</f>
        <v>120000</v>
      </c>
      <c r="G26" s="14" t="s">
        <v>41</v>
      </c>
      <c r="H26" s="15">
        <v>40000</v>
      </c>
      <c r="I26" s="18">
        <f>2*1*H26</f>
        <v>80000</v>
      </c>
      <c r="J26" s="23" t="s">
        <v>51</v>
      </c>
    </row>
    <row r="27" spans="1:10" ht="20" customHeight="1" x14ac:dyDescent="0.2">
      <c r="A27" s="8"/>
      <c r="B27" s="8" t="s">
        <v>47</v>
      </c>
      <c r="C27" s="8"/>
      <c r="D27" s="8"/>
      <c r="E27" s="24"/>
      <c r="F27" s="25">
        <f>F24+F19+F17+F12+F9</f>
        <v>10020000</v>
      </c>
      <c r="G27" s="8"/>
      <c r="H27" s="24"/>
      <c r="I27" s="25">
        <f>I24+I19+I17+I12+I9</f>
        <v>9980000</v>
      </c>
      <c r="J27" s="33" t="s">
        <v>61</v>
      </c>
    </row>
    <row r="28" spans="1:10" ht="20" customHeight="1" x14ac:dyDescent="0.2">
      <c r="A28" s="19"/>
      <c r="B28" s="19" t="s">
        <v>56</v>
      </c>
      <c r="C28" s="19"/>
      <c r="D28" s="30"/>
      <c r="E28" s="20"/>
      <c r="F28" s="21"/>
      <c r="G28" s="19"/>
      <c r="H28" s="20"/>
      <c r="I28" s="21"/>
      <c r="J28" s="22"/>
    </row>
    <row r="29" spans="1:10" ht="16.5" customHeight="1" x14ac:dyDescent="0.2">
      <c r="B29" s="29" t="s">
        <v>57</v>
      </c>
      <c r="D29" s="30"/>
    </row>
    <row r="30" spans="1:10" ht="16" x14ac:dyDescent="0.2">
      <c r="A30" s="1"/>
      <c r="B30" s="2"/>
      <c r="C30" s="2"/>
      <c r="D30" s="1"/>
      <c r="E30" s="9"/>
      <c r="F30" s="9"/>
      <c r="G30" s="9"/>
      <c r="H30" s="9"/>
      <c r="I30" s="9"/>
      <c r="J30" s="31" t="s">
        <v>58</v>
      </c>
    </row>
    <row r="31" spans="1:10" ht="16" x14ac:dyDescent="0.2">
      <c r="A31" s="10"/>
      <c r="B31" s="10" t="s">
        <v>36</v>
      </c>
      <c r="C31" s="10" t="s">
        <v>37</v>
      </c>
      <c r="D31" s="10"/>
      <c r="E31" s="10" t="s">
        <v>38</v>
      </c>
      <c r="F31" s="10"/>
      <c r="G31" s="10"/>
      <c r="H31" s="26" t="s">
        <v>59</v>
      </c>
      <c r="I31" s="34" t="s">
        <v>60</v>
      </c>
      <c r="J31" s="34"/>
    </row>
  </sheetData>
  <mergeCells count="11">
    <mergeCell ref="I31:J31"/>
    <mergeCell ref="A1:B1"/>
    <mergeCell ref="D1:J1"/>
    <mergeCell ref="A3:J3"/>
    <mergeCell ref="A4:J4"/>
    <mergeCell ref="A7:A8"/>
    <mergeCell ref="B7:B8"/>
    <mergeCell ref="C7:C8"/>
    <mergeCell ref="D7:F7"/>
    <mergeCell ref="G7:I7"/>
    <mergeCell ref="J7:J8"/>
  </mergeCells>
  <pageMargins left="0.25" right="0.25" top="0.25" bottom="0.2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triệu</vt:lpstr>
      <vt:lpstr>10 triệu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Anh Tuấn</dc:creator>
  <cp:lastModifiedBy>Admin</cp:lastModifiedBy>
  <cp:lastPrinted>2025-03-05T07:18:30Z</cp:lastPrinted>
  <dcterms:created xsi:type="dcterms:W3CDTF">2024-12-02T22:38:04Z</dcterms:created>
  <dcterms:modified xsi:type="dcterms:W3CDTF">2025-09-18T01:24:11Z</dcterms:modified>
</cp:coreProperties>
</file>