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heme/theme1.xml" ContentType="application/vnd.openxmlformats-officedocument.them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vinhunieduvn0-my.sharepoint.com/personal/giangntc_vinhuni_edu_vn/Documents/Khoa Giao duc tieu hoc/DANH GIA NGOAI BAC THAC SY 2025- ngành GDTH/KHNH GDTH/2023-2024/"/>
    </mc:Choice>
  </mc:AlternateContent>
  <xr:revisionPtr revIDLastSave="1" documentId="11_27E63FD86093585261C956FDC7E9CD11507F0D49" xr6:coauthVersionLast="47" xr6:coauthVersionMax="47" xr10:uidLastSave="{5B6E44A9-1904-49A0-AB11-7EA199A0E2E1}"/>
  <bookViews>
    <workbookView xWindow="-110" yWindow="-110" windowWidth="19420" windowHeight="10300" tabRatio="928" firstSheet="13" activeTab="17"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9" i="103"/>
  <c r="D24" i="102"/>
  <c r="K14" i="102"/>
  <c r="J14" i="102"/>
  <c r="I14" i="102"/>
  <c r="L14" i="102" s="1"/>
  <c r="K13" i="102"/>
  <c r="J13" i="102"/>
  <c r="I13" i="102"/>
  <c r="K12" i="102"/>
  <c r="J12" i="102"/>
  <c r="I12" i="102"/>
  <c r="L12" i="102" s="1"/>
  <c r="K11" i="102"/>
  <c r="J11" i="102"/>
  <c r="L11" i="102" s="1"/>
  <c r="I11" i="102"/>
  <c r="K10" i="102"/>
  <c r="L10" i="102" s="1"/>
  <c r="J10" i="102"/>
  <c r="I10" i="102"/>
  <c r="K9" i="102"/>
  <c r="J9" i="102"/>
  <c r="I9" i="102"/>
  <c r="L9" i="102" s="1"/>
  <c r="K8" i="102"/>
  <c r="J8" i="102"/>
  <c r="I8" i="102"/>
  <c r="K7" i="102"/>
  <c r="J7" i="102"/>
  <c r="I7" i="102"/>
  <c r="K6" i="102"/>
  <c r="J6" i="102"/>
  <c r="I6" i="102"/>
  <c r="L6" i="102" s="1"/>
  <c r="L5" i="102"/>
  <c r="K5" i="102"/>
  <c r="J5" i="102"/>
  <c r="I5" i="102"/>
  <c r="L7" i="102" l="1"/>
  <c r="L8" i="102"/>
  <c r="L13" i="102"/>
  <c r="F8" i="103"/>
  <c r="H18" i="13"/>
  <c r="G50" i="100" l="1"/>
  <c r="G46" i="100" s="1"/>
  <c r="G42" i="100" s="1"/>
  <c r="F50" i="100"/>
  <c r="F46" i="100" s="1"/>
  <c r="F42" i="100" s="1"/>
  <c r="E50" i="100"/>
  <c r="D50" i="100"/>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D25" i="100"/>
  <c r="G22" i="100"/>
  <c r="F22" i="100"/>
  <c r="E22" i="100"/>
  <c r="D22" i="100"/>
  <c r="D21" i="100" l="1"/>
  <c r="E21" i="100"/>
  <c r="G21" i="100"/>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M81" i="99"/>
  <c r="E81" i="99"/>
  <c r="E62" i="99"/>
  <c r="C16" i="99"/>
  <c r="C15" i="99" s="1"/>
  <c r="I88" i="99"/>
  <c r="J88" i="99"/>
  <c r="J82" i="99"/>
  <c r="I72" i="99"/>
  <c r="K81" i="99"/>
  <c r="I82" i="99"/>
  <c r="I63" i="99"/>
  <c r="J72" i="99"/>
  <c r="J63" i="99"/>
  <c r="C81" i="99"/>
  <c r="C61" i="99" s="1"/>
  <c r="M62" i="99"/>
  <c r="I17" i="99"/>
  <c r="L16" i="99"/>
  <c r="L15" i="99" s="1"/>
  <c r="E16" i="99"/>
  <c r="E15" i="99" s="1"/>
  <c r="I37" i="99"/>
  <c r="K17" i="99"/>
  <c r="K39" i="99"/>
  <c r="K37" i="99" s="1"/>
  <c r="J17" i="99"/>
  <c r="K13" i="98"/>
  <c r="K14" i="98"/>
  <c r="D15" i="98"/>
  <c r="D12" i="98" s="1"/>
  <c r="D27" i="98" s="1"/>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G42" i="98"/>
  <c r="H42" i="98"/>
  <c r="I42" i="98"/>
  <c r="J42" i="98"/>
  <c r="K43" i="98"/>
  <c r="K44" i="98"/>
  <c r="K45" i="98"/>
  <c r="K46" i="98"/>
  <c r="K47" i="98"/>
  <c r="K48" i="98"/>
  <c r="K49" i="98"/>
  <c r="D50" i="98"/>
  <c r="E50" i="98"/>
  <c r="F50" i="98"/>
  <c r="G50" i="98"/>
  <c r="H50" i="98"/>
  <c r="I50" i="98"/>
  <c r="J50" i="98"/>
  <c r="K51" i="98"/>
  <c r="K52" i="98"/>
  <c r="K53" i="98"/>
  <c r="K54" i="98"/>
  <c r="K55" i="98"/>
  <c r="K56" i="98"/>
  <c r="K57" i="98"/>
  <c r="D58" i="98"/>
  <c r="E58" i="98"/>
  <c r="F58" i="98"/>
  <c r="G58" i="98"/>
  <c r="H58" i="98"/>
  <c r="I58" i="98"/>
  <c r="J58" i="98"/>
  <c r="K59" i="98"/>
  <c r="K58" i="98" s="1"/>
  <c r="D62" i="98"/>
  <c r="E62" i="98"/>
  <c r="F62" i="98"/>
  <c r="G62" i="98"/>
  <c r="H62" i="98"/>
  <c r="I62" i="98"/>
  <c r="I80" i="98" s="1"/>
  <c r="J62" i="98"/>
  <c r="K63" i="98"/>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I78" i="98"/>
  <c r="J78" i="98"/>
  <c r="K78" i="98"/>
  <c r="L80" i="98"/>
  <c r="H80" i="98" l="1"/>
  <c r="G60" i="98"/>
  <c r="K50" i="98"/>
  <c r="K62" i="98"/>
  <c r="L61" i="99"/>
  <c r="L14" i="99" s="1"/>
  <c r="J80" i="98"/>
  <c r="F60" i="98"/>
  <c r="J62" i="99"/>
  <c r="I81" i="99"/>
  <c r="I62" i="99"/>
  <c r="K16" i="99"/>
  <c r="K15" i="99" s="1"/>
  <c r="M61" i="99"/>
  <c r="M14" i="99" s="1"/>
  <c r="C14" i="99"/>
  <c r="E61" i="99"/>
  <c r="E14" i="99" s="1"/>
  <c r="J16" i="99"/>
  <c r="J15" i="99" s="1"/>
  <c r="J81" i="99"/>
  <c r="K61" i="99"/>
  <c r="F27" i="98"/>
  <c r="D80" i="98"/>
  <c r="G80" i="98"/>
  <c r="I60" i="98"/>
  <c r="E39" i="98"/>
  <c r="I39" i="98"/>
  <c r="I27" i="98"/>
  <c r="I16" i="99"/>
  <c r="I15" i="99" s="1"/>
  <c r="F80" i="98"/>
  <c r="H60" i="98"/>
  <c r="H39" i="98"/>
  <c r="H27" i="98"/>
  <c r="D60" i="98"/>
  <c r="K33" i="98"/>
  <c r="G39" i="98"/>
  <c r="K42" i="98"/>
  <c r="K29" i="98"/>
  <c r="K39" i="98" s="1"/>
  <c r="K21" i="98"/>
  <c r="K15" i="98"/>
  <c r="K12" i="98" s="1"/>
  <c r="K27" i="98" s="1"/>
  <c r="E27" i="98"/>
  <c r="K70" i="98"/>
  <c r="K80" i="98" s="1"/>
  <c r="J60" i="98"/>
  <c r="F39" i="98"/>
  <c r="D39" i="98"/>
  <c r="J27"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J61" i="99" l="1"/>
  <c r="I61" i="99"/>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F27" i="3"/>
  <c r="E27" i="3"/>
  <c r="D27" i="3"/>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F11" i="3"/>
  <c r="E11" i="3"/>
  <c r="D11" i="3"/>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G64" i="1"/>
  <c r="G78" i="1" s="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D94" i="1" l="1"/>
  <c r="D25" i="3"/>
  <c r="D41" i="3"/>
  <c r="E25" i="3"/>
  <c r="E41" i="3"/>
  <c r="F41" i="3"/>
  <c r="H78" i="1"/>
  <c r="G25" i="3"/>
  <c r="G41" i="3"/>
  <c r="G53" i="3"/>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62" i="1" l="1"/>
  <c r="K41" i="3"/>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<sst xmlns="http://schemas.openxmlformats.org/spreadsheetml/2006/main" count="4999" uniqueCount="1683">
  <si>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TRƯỜNG ĐẠI HỌC VINH</t>
  </si>
  <si>
    <t>STT</t>
  </si>
  <si>
    <t>Nội dung</t>
  </si>
  <si>
    <t>Đơn vị tính</t>
  </si>
  <si>
    <t>Khối ngành 1</t>
  </si>
  <si>
    <t>Khối ngành 2</t>
  </si>
  <si>
    <t>Khối ngành 3</t>
  </si>
  <si>
    <t>Khối ngành 4</t>
  </si>
  <si>
    <t>Khối ngành 5</t>
  </si>
  <si>
    <t>Khối ngành 6</t>
  </si>
  <si>
    <t>Khối ngành 7</t>
  </si>
  <si>
    <t>Cộng toàn đơn vị</t>
  </si>
  <si>
    <t>Ghi chú</t>
  </si>
  <si>
    <t>A</t>
  </si>
  <si>
    <t xml:space="preserve">Đào tạo chính quy </t>
  </si>
  <si>
    <t>I</t>
  </si>
  <si>
    <t>Đại học chính quy</t>
  </si>
  <si>
    <t>1.1</t>
  </si>
  <si>
    <t>Sinh viên</t>
  </si>
  <si>
    <t>1.2</t>
  </si>
  <si>
    <t>1.3</t>
  </si>
  <si>
    <t>1.4</t>
  </si>
  <si>
    <t>II</t>
  </si>
  <si>
    <t>TRƯỞNG ĐƠN VỊ</t>
  </si>
  <si>
    <t>ĐÀO TẠO THẠC SỸ</t>
  </si>
  <si>
    <t>Học viên</t>
  </si>
  <si>
    <t>ĐÀO TẠO TIẾN SỸ</t>
  </si>
  <si>
    <t>ĐÀO TẠO VỪA LÀM VỪA HỌC</t>
  </si>
  <si>
    <t>Số lượng</t>
  </si>
  <si>
    <t>III</t>
  </si>
  <si>
    <t xml:space="preserve">Đơn vị tính: </t>
  </si>
  <si>
    <t xml:space="preserve">Tên học phần hoặc chuyên đề; 
hướng dẫn luận văn, đồ án, luận án </t>
  </si>
  <si>
    <t>Số TC theo chương trình đào tạo</t>
  </si>
  <si>
    <t>Số lớp TC dự kiến mở</t>
  </si>
  <si>
    <t>Số tiết giảng dạy quy chuẩn</t>
  </si>
  <si>
    <t>Tổng số giờ giảng dạy quy chuẩn kế hoạch đăng ký thực hiện</t>
  </si>
  <si>
    <t>GV trong đơn vị đảm nhận</t>
  </si>
  <si>
    <t>GV khối HC Trường đảm nhận</t>
  </si>
  <si>
    <t>GV thỉnh giảng</t>
  </si>
  <si>
    <t>(1)</t>
  </si>
  <si>
    <t>(2)</t>
  </si>
  <si>
    <t>(3)</t>
  </si>
  <si>
    <t>(4)</t>
  </si>
  <si>
    <t>(5)</t>
  </si>
  <si>
    <t>(7)</t>
  </si>
  <si>
    <t>(10)</t>
  </si>
  <si>
    <t>(11)</t>
  </si>
  <si>
    <t>(12)</t>
  </si>
  <si>
    <t>(13)</t>
  </si>
  <si>
    <t>(14)</t>
  </si>
  <si>
    <t>(15)</t>
  </si>
  <si>
    <t>(16)</t>
  </si>
  <si>
    <t>a</t>
  </si>
  <si>
    <t>a.1</t>
  </si>
  <si>
    <t>a.2</t>
  </si>
  <si>
    <t>a.3</t>
  </si>
  <si>
    <t>a.4</t>
  </si>
  <si>
    <t>a.5</t>
  </si>
  <si>
    <t>a.6</t>
  </si>
  <si>
    <t>b</t>
  </si>
  <si>
    <t>Hướng dẫn luận văn TN</t>
  </si>
  <si>
    <t>Đào tạo không chính quy (gồm cả trong, ngoài Trường)</t>
  </si>
  <si>
    <t>Đào tạo ĐH vừa làm vừa học</t>
  </si>
  <si>
    <t>B</t>
  </si>
  <si>
    <t>Họ và tên</t>
  </si>
  <si>
    <t>Chức danh</t>
  </si>
  <si>
    <t>(6)</t>
  </si>
  <si>
    <t>(8)</t>
  </si>
  <si>
    <t>Trong đó:</t>
  </si>
  <si>
    <t>Biểu số 3</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</si>
  <si>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</si>
  <si>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</si>
  <si>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</si>
  <si>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</si>
  <si>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</si>
  <si>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</si>
  <si>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</si>
  <si>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</si>
  <si>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</si>
  <si>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</si>
  <si>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BỘ GIÁO DỤC VÀ ĐÀO TẠO</t>
  </si>
  <si>
    <t>Tổng cộng toàn đơn vị:</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</si>
  <si>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</si>
  <si>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</si>
  <si>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</si>
  <si>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</si>
  <si>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</si>
  <si>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</si>
  <si>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</si>
  <si>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</si>
  <si>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Tổng cộng:</t>
  </si>
  <si>
    <t>Biểu số 5</t>
  </si>
  <si>
    <t>Các nội dung cần mua sắm tài sản</t>
  </si>
  <si>
    <t>Đơn giá</t>
  </si>
  <si>
    <t>Thành tiền</t>
  </si>
  <si>
    <t xml:space="preserve">Sửa chữa, bảo dưỡng tài sản có giá trị </t>
  </si>
  <si>
    <t>Chức vụ</t>
  </si>
  <si>
    <t>Chủ trì đề tài, dự án</t>
  </si>
  <si>
    <t>Các đề tài, dự án cấp Nhà nước</t>
  </si>
  <si>
    <t>Các đề tài, dự án cấp Bộ</t>
  </si>
  <si>
    <t>IV</t>
  </si>
  <si>
    <t>Đơn vị tính: Nghìn đồng</t>
  </si>
  <si>
    <t>TT</t>
  </si>
  <si>
    <t>Số lượt tín chỉ/HSSV dự kiến đảm nhiệm</t>
  </si>
  <si>
    <t>Biểu 4</t>
  </si>
  <si>
    <t>Biểu 5</t>
  </si>
  <si>
    <t>Đơn vị</t>
  </si>
  <si>
    <t xml:space="preserve">  TRƯỜNG ĐẠI HỌC VINH</t>
  </si>
  <si>
    <t>Biểu số 10</t>
  </si>
  <si>
    <t>ĐVT: Nghìn đồng</t>
  </si>
  <si>
    <t>Chi cho con người</t>
  </si>
  <si>
    <t>Chi cho chuyên môn, nghiệp vụ</t>
  </si>
  <si>
    <t>2.1</t>
  </si>
  <si>
    <t>2.2</t>
  </si>
  <si>
    <t>2.3</t>
  </si>
  <si>
    <t>2.4</t>
  </si>
  <si>
    <t>2.5</t>
  </si>
  <si>
    <t>Biểu 2; QCTNB</t>
  </si>
  <si>
    <t>2.7</t>
  </si>
  <si>
    <t>Chi biên soạn và nghiệm thu chương trình, tài liệu giáo trình</t>
  </si>
  <si>
    <t>Chi khác</t>
  </si>
  <si>
    <t>Các khoản chi khác</t>
  </si>
  <si>
    <t>Các nhiệm vụ khoa học từ các nhóm nghiên cứu</t>
  </si>
  <si>
    <t>Các hội nghị, hội thảo khoa học</t>
  </si>
  <si>
    <t>Sinh viên Đại học chính quy</t>
  </si>
  <si>
    <t>Sinh viên liên thông chính quy</t>
  </si>
  <si>
    <t>Sinh viên văn bằng 2</t>
  </si>
  <si>
    <t>Sinh viên ngành 2</t>
  </si>
  <si>
    <t>Lưu học sinh học đại học</t>
  </si>
  <si>
    <t>Thạc sĩ trong nước</t>
  </si>
  <si>
    <t>Thạc sĩ lưu học sinh</t>
  </si>
  <si>
    <t>Tiến sĩ trong nước</t>
  </si>
  <si>
    <t>Tiến sĩ Lưu học sinh</t>
  </si>
  <si>
    <t>Hệ số lớp đông / lớp ít nếu có</t>
  </si>
  <si>
    <t>Số lượng sinh viên</t>
  </si>
  <si>
    <t>Đào tạo Cao học</t>
  </si>
  <si>
    <t>Trình độ</t>
  </si>
  <si>
    <t>Bậc đào tạo</t>
  </si>
  <si>
    <t>Năm sinh</t>
  </si>
  <si>
    <t>Dân tộc</t>
  </si>
  <si>
    <t>Khoa/Bộ môn/Tổ</t>
  </si>
  <si>
    <t>Chuyên ngành
 đào tạo</t>
  </si>
  <si>
    <t>Thời gian nghỉ hưu /kéo dài</t>
  </si>
  <si>
    <t>Nam</t>
  </si>
  <si>
    <t>Nữ</t>
  </si>
  <si>
    <t xml:space="preserve">Kinh phí dự trù
</t>
  </si>
  <si>
    <t>Trong nước</t>
  </si>
  <si>
    <t>Ngoài nước</t>
  </si>
  <si>
    <t>C</t>
  </si>
  <si>
    <t>Nội dung
 bồi dưỡng</t>
  </si>
  <si>
    <t>Thời lượng chương trình</t>
  </si>
  <si>
    <t>Nơi bồi dưỡng</t>
  </si>
  <si>
    <t>Kinh phí
 dự trù</t>
  </si>
  <si>
    <t>Tại
ĐHV</t>
  </si>
  <si>
    <t>Tiêu đề/Nội dung</t>
  </si>
  <si>
    <t>Thời lượng</t>
  </si>
  <si>
    <t>Nơi tổ chức</t>
  </si>
  <si>
    <t>Ngành/chuyên ngành</t>
  </si>
  <si>
    <t>Chức danh hiện tại</t>
  </si>
  <si>
    <t>Chức danh đề nghị 
bổ nhiệm/thay đổi</t>
  </si>
  <si>
    <t xml:space="preserve">Năm </t>
  </si>
  <si>
    <t xml:space="preserve"> </t>
  </si>
  <si>
    <t>Mục đích sử dụng</t>
  </si>
  <si>
    <t>Địa chỉ đặt thiết bị / 
Địa chỉ sử dụng thiết bị</t>
  </si>
  <si>
    <t>Các hoạt động KHCN khác</t>
  </si>
  <si>
    <t>Tổng cộng</t>
  </si>
  <si>
    <t>3.1</t>
  </si>
  <si>
    <t>3.2</t>
  </si>
  <si>
    <t>a.7</t>
  </si>
  <si>
    <t>a.8</t>
  </si>
  <si>
    <t>a.9</t>
  </si>
  <si>
    <t>a.10</t>
  </si>
  <si>
    <t>a.11</t>
  </si>
  <si>
    <t>a.12</t>
  </si>
  <si>
    <t>a.14</t>
  </si>
  <si>
    <t>a.15</t>
  </si>
  <si>
    <t>CBGD đảm nhận ĐM giờ tập sự (thử việc): 0</t>
  </si>
  <si>
    <t>CBGD đảm nhận ĐM giờ giáo viên: 0</t>
  </si>
  <si>
    <t>Đại học</t>
  </si>
  <si>
    <t>Tên học phần tương ứng</t>
  </si>
  <si>
    <t>Hệ ĐT
ĐH/SĐH</t>
  </si>
  <si>
    <t>Mã HP</t>
  </si>
  <si>
    <t>Số TC</t>
  </si>
  <si>
    <t>*</t>
  </si>
  <si>
    <t>2.2.</t>
  </si>
  <si>
    <t>Kinh phí ngân sách cấp</t>
  </si>
  <si>
    <t>Kinh phí từ quỹ trích lập thực hiện nhiệm vụ KHCN cấp Trường</t>
  </si>
  <si>
    <t>TỔNG CHI</t>
  </si>
  <si>
    <t>ĐÀO TẠO TỪ XA TRUYỀN THỐNG</t>
  </si>
  <si>
    <t>Viện Nghiên cứu và Đào tạo trực tuyến</t>
  </si>
  <si>
    <t>Đại học từ xa</t>
  </si>
  <si>
    <t>Nghiên cứu sinh</t>
  </si>
  <si>
    <t>D</t>
  </si>
  <si>
    <t>ĐỀ TÀI CÓ SỬ DỤNG NGUỒN KINH PHÍ NGÂN SÁCH CẤP QUA GIAO DỰ TOÁN CỦA BỘ GIÁO DỤC VÀ ĐÀO TẠO</t>
  </si>
  <si>
    <t>Hội thảo, hội nghị</t>
  </si>
  <si>
    <t>NHIỆM VỤ KHOA HỌC CÔNG NGHỆ</t>
  </si>
  <si>
    <t>NHIỆM VỤ KHOA HỌC CÔNG NGHỆ SỬ DỤNG NGUỒN KINH PHÍ TRƯỜNG ĐẠI HỌC VINH</t>
  </si>
  <si>
    <t>Đề tài cấp Bộ sử dụng nguồn kinh phí Trường</t>
  </si>
  <si>
    <t>Đề tài Nghiên cứu khoa học cấp Trường của Giảng viên</t>
  </si>
  <si>
    <t>Đề tài Nghiên cứu khoa học cấp Trường của Người học</t>
  </si>
  <si>
    <t>Các công bố khoa học</t>
  </si>
  <si>
    <t>Tổng cộng = I+II+III</t>
  </si>
  <si>
    <t>Tổng Số kinh phí của năm lập kế hoạch, trong đó:</t>
  </si>
  <si>
    <t>CÁC NHIỆM VỤ KHCH ĐƯỢC TỔ CHỨC KHÁC CẤP KINH PHÍ</t>
  </si>
  <si>
    <t>Hệ số
môn học</t>
  </si>
  <si>
    <t>Mua bổ sung danh mục tài liệu giáo trình phục vụ dạy học</t>
  </si>
  <si>
    <t>Chênh lệch</t>
  </si>
  <si>
    <t>NỘI DUNG</t>
  </si>
  <si>
    <t>Thời gian thực hiện</t>
  </si>
  <si>
    <t>Nhu cầu kinh phí</t>
  </si>
  <si>
    <t>Phúc lợi thanh toán vượt giờ chi cho cán bộ hành chính</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</si>
  <si>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</si>
  <si>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</si>
  <si>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</si>
  <si>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</si>
  <si>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</si>
  <si>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</si>
  <si>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Các loại hình công bố khác</t>
  </si>
  <si>
    <t>Tiền điện thoại khoán cho lãnh đạo đơn vị</t>
  </si>
  <si>
    <t>Thuê gv thỉnh giảng (nếu có)</t>
  </si>
  <si>
    <t>Kinh phí đi tham quan, học hỏi kinh nghiệm</t>
  </si>
  <si>
    <t>Kinh phí chi tổ chức các kỳ thi học sinh giỏi</t>
  </si>
  <si>
    <t>Kinh phí tổ chức hội đồng chấm luận văn cao học, luận án nghiên cứu sinh</t>
  </si>
  <si>
    <t>Các khoản chi khác cho con người nếu có</t>
  </si>
  <si>
    <t>Chi phụ cấp độc hại</t>
  </si>
  <si>
    <t>Chi các khoản phúc lợi: thăm viếng, nghỉ phép</t>
  </si>
  <si>
    <t>Chi tiền dạy vượt giờ</t>
  </si>
  <si>
    <t>Chi tiền làm thêm giờ, trực đêm, trực lễ tết</t>
  </si>
  <si>
    <t>Điều 18, Quy chế chi tiêu nội bộ</t>
  </si>
  <si>
    <t>Chi các hoạt động tự đánh giá và đánh giá ngoài chương trình đào tạo</t>
  </si>
  <si>
    <t>Chi kinh phí biên soạn, sản xuất giáo trình tài liệu</t>
  </si>
  <si>
    <t>Và các khoản chi khác nếu có (liệt kê chi tiết theo từng nội dung chi)</t>
  </si>
  <si>
    <t>Tiền thưởng các loại (Cấp trường, tỉnh,bộ, cá nhân, tập thể…) sử dụng kinh phí Trường</t>
  </si>
  <si>
    <t>Chi các khoản tiền thưởng thi đua năm học: chiến sĩ thi đua x 2.000 + tiên tiến 1.500 + hoàn thành nhiệm vụ 1.000</t>
  </si>
  <si>
    <t>Điều 19, Quy chế chi tiêu nội bộ</t>
  </si>
  <si>
    <t>Chi khen thưởng sinh viên, học sinh đạt thành tích trong các kỳ thi học sinh giỏi (nếu có)</t>
  </si>
  <si>
    <t>Chi chế độ bảo hộ lao động</t>
  </si>
  <si>
    <t>Điều 17, Quy chế chi tiêu nội bộ</t>
  </si>
  <si>
    <t>Chi chế độ bồi dưỡng giảng viên, giáo viên dạy ngoài trời</t>
  </si>
  <si>
    <t>Điều 29, Quy chế chi tiêu nội bộ</t>
  </si>
  <si>
    <t>Điều 15, Quy chế chi tiêu nội bộ</t>
  </si>
  <si>
    <t>Chi khen thưởng các danh hiệu được phong tặng trong năm nếu có (VD: Giáo sư, phó giáo sư, NGND, NGUT, tiến sĩ, thạc sĩ, huy hiệu, bằng khen…..)</t>
  </si>
  <si>
    <t>Chi khen thưởng các loại</t>
  </si>
  <si>
    <t>Theo điều 33 Quy chế chi tiêu nội bộ</t>
  </si>
  <si>
    <t>Chi ngày kỷ niệm các năm chẵn chục của các đơn vị:
10 năm = 30 tr; Cứ thêm mỗi 10 năm tiếp theo thì thêm 10 tr</t>
  </si>
  <si>
    <t>Liệt kê chi tiết theo chức năng nhiệm vụ của đơn vị</t>
  </si>
  <si>
    <t>Chi tiền biên tập website, chế độ cộng tác viên thanh tra giáo dục, công tác viên hỗ trợ công tác tự đánh giá, đánh giá ngoài, …..</t>
  </si>
  <si>
    <t>(Biểu dùng cho các đơn vị có kế hoạch thực hiện các nhiệm vụ KHCN trong năm)</t>
  </si>
  <si>
    <t>Học viên tuyển sinh năm 2022 (Khóa 30)</t>
  </si>
  <si>
    <t xml:space="preserve"> + Bảo lưu vì các lý do cá nhân</t>
  </si>
  <si>
    <t xml:space="preserve"> + Lý do nợ học phí</t>
  </si>
  <si>
    <t xml:space="preserve"> + Lý do chưa tích lũy đủ tín chỉ các học phần của ngành đào tạo.</t>
  </si>
  <si>
    <t xml:space="preserve"> + Lý do chưa có chứng chỉ tiếng anh theo chuẩn đầu ra.</t>
  </si>
  <si>
    <t>c</t>
  </si>
  <si>
    <t>NÂNG CHUẨN LIÊN THÔNG HỆ SƯ PHẠM THEO NGHỊ ĐỊNH 71</t>
  </si>
  <si>
    <t>Tổng Công</t>
  </si>
  <si>
    <t>Biểu số 2 tổng hợp</t>
  </si>
  <si>
    <t>Tổng cộng = I + II</t>
  </si>
  <si>
    <t>(6)=(4)*(5)</t>
  </si>
  <si>
    <t xml:space="preserve">Thi chứng chỉ tiếng Anh các bậc theo Vstep </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</si>
  <si>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</si>
  <si>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</si>
  <si>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</si>
  <si>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</si>
  <si>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</si>
  <si>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</si>
  <si>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Công tác thực hành, thí nghiệm</t>
  </si>
  <si>
    <t>Theo điều 21 Quy chế chi tiêu nội bộ</t>
  </si>
  <si>
    <t>Lập dự toán chi tiết đính kèm</t>
  </si>
  <si>
    <t>Lập dự toán chi tiết đính kèm, Theo QCCTNB</t>
  </si>
  <si>
    <t>Biên soạn bài giảng Elearning</t>
  </si>
  <si>
    <t>Thu khoán các hợp đồng chuyển giao công nghệ</t>
  </si>
  <si>
    <t>Khoa ….......................</t>
  </si>
  <si>
    <t>Học phần …..........................................</t>
  </si>
  <si>
    <t>Khoa …............</t>
  </si>
  <si>
    <t>Ghi chú 
(Về lý do giảm, tỷ lệ giảm, thời gian giảm, …)</t>
  </si>
  <si>
    <t>KẾ HOẠCH ĐĂNG KÝ VỀ CÔNG BỐ KHOA HỌC NĂM 2023</t>
  </si>
  <si>
    <t>(Biểu dùng cho các đơn vị có các lớp bồi dưỡng chứng chỉ)</t>
  </si>
  <si>
    <t>Tuyển mới</t>
  </si>
  <si>
    <t>Thời gian nghỉ</t>
  </si>
  <si>
    <t>Thời gian
(dự kiến từ năm … đến năm ...)</t>
  </si>
  <si>
    <t xml:space="preserve">
Thời gian
</t>
  </si>
  <si>
    <t>GVCC</t>
  </si>
  <si>
    <t>GVC</t>
  </si>
  <si>
    <t>Thạc sĩ</t>
  </si>
  <si>
    <t>Tiến sĩ</t>
  </si>
  <si>
    <t>x</t>
  </si>
  <si>
    <t>Giáo dục học</t>
  </si>
  <si>
    <t>Sơ cấp</t>
  </si>
  <si>
    <t>Ngoại ngữ</t>
  </si>
  <si>
    <t>Phó Giáo sư</t>
  </si>
  <si>
    <t>Chuyên viên chính</t>
  </si>
  <si>
    <t>Mầm non</t>
  </si>
  <si>
    <t>Cử nhân</t>
  </si>
  <si>
    <t>Tiểu học</t>
  </si>
  <si>
    <t>2.6</t>
  </si>
  <si>
    <t>2.8</t>
  </si>
  <si>
    <t>Hoạt động khởi nghiệp của người học</t>
  </si>
  <si>
    <t>Tên giáo trình đăng ký xuất bản</t>
  </si>
  <si>
    <t>Công thức</t>
  </si>
  <si>
    <t>KẾ HOẠCH TUYỂN DỤNG, BỔ SUNG NGƯỜI LÀM VIỆC</t>
  </si>
  <si>
    <t>Thực trạng đội ngũ hiện tại</t>
  </si>
  <si>
    <t>Đội ngũ theo yêu cầu, điều kiện đảm bảo chất lượng còn thiếu</t>
  </si>
  <si>
    <t>Đề xuất tuyển mới</t>
  </si>
  <si>
    <t>Số lượng GS, PGS</t>
  </si>
  <si>
    <t>Số lượng TS</t>
  </si>
  <si>
    <t>Số lượng ThS</t>
  </si>
  <si>
    <t>Số lượng tuyển mới</t>
  </si>
  <si>
    <t>Ngành/Chuyên ngành</t>
  </si>
  <si>
    <t>Tiêu chuẩn/Điều kiện khác</t>
  </si>
  <si>
    <t>Ngành đào tạo 2</t>
  </si>
  <si>
    <t>Trung tâm …..</t>
  </si>
  <si>
    <t>KẾ HOẠCH NGHỈ HƯU, TINH GIẢN BIÊN CHẾ, KÉO DÀI THỜI GIAN CÔNG TÁC</t>
  </si>
  <si>
    <t>Ngày sinh</t>
  </si>
  <si>
    <t>Năm bắt đầu công tác</t>
  </si>
  <si>
    <t>KẾ HOẠCH NGHỈ PHÉP, NGHỈ KHÔNG LƯƠNG, THAI SẢN</t>
  </si>
  <si>
    <t>KẾ HOẠCH ĐÀO TẠO CHUYÊN MÔN</t>
  </si>
  <si>
    <t>Kế hoạch đào tạo</t>
  </si>
  <si>
    <t>Trình độ (TS, ThS)</t>
  </si>
  <si>
    <t>Chức danh (GS, PGS, GVCC, GVC…)</t>
  </si>
  <si>
    <t>Ngành/Chuyên ngành đang giảng dạy (Đánh dấu vào trình độ mà ngành đang đào tạo)</t>
  </si>
  <si>
    <t>Nơi đào tạo (cụ thể tên Trường)</t>
  </si>
  <si>
    <t>Tình trạng đào tạo</t>
  </si>
  <si>
    <t>Đang đào tạo</t>
  </si>
  <si>
    <t>Dự kiến</t>
  </si>
  <si>
    <t>Ngành đào tạo 1 (số lượng: 3)</t>
  </si>
  <si>
    <t>GV</t>
  </si>
  <si>
    <t>TS</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</si>
  <si>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</si>
  <si>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</si>
  <si>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</si>
  <si>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</si>
  <si>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</si>
  <si>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</si>
  <si>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</si>
  <si>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Trung cấp LLCT</t>
  </si>
  <si>
    <t>Phó trưởng khoa</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</si>
  <si>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</si>
  <si>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KẾ HOẠCH THAM GIA HỘI NGHỊ, HỘI THẢO, TẬP HUẤN, THỰC TẬP SINH, HỢP TÁC KHOA HỌC</t>
  </si>
  <si>
    <t>KẾ HOẠCH BỔ NHIỆM GS, PGS VÀ THAY ĐỔI CHỨC DANH NGHỀ NGHIỆP</t>
  </si>
  <si>
    <t xml:space="preserve"> = 8% x (tổng thu học phí chính quy + học phí cấp bù sư phạm của đơn vị)</t>
  </si>
  <si>
    <t>Kinh phí khoán cho đơn vị cấp 2:
(Khoán VPP, Hỗ trợ hoạt động HSSV, Hỗ trợ công tác hành chính, Khoán công lệnh, Khoán truyền thông, quảng bá tuyển sinh)</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</si>
  <si>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</si>
  <si>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</si>
  <si>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</si>
  <si>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</si>
  <si>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</si>
  <si>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Trích lập các quỹ đặc thù</t>
  </si>
  <si>
    <t>Quỹ Học bổng sinh viên, học bổng khuyến khích học tập</t>
  </si>
  <si>
    <t>109/2022/NĐ-CP ( = 3% từ thu học phí và 5% từ thu khác của đơn vị)</t>
  </si>
  <si>
    <t>Trích lập Quỹ phát triển khoa học và công nghệ trong cơ sở giáo dục</t>
  </si>
  <si>
    <t>TT THTN thẩm định</t>
  </si>
  <si>
    <t>Lý do chênh lệch</t>
  </si>
  <si>
    <t>(Biểu dùng cho đơn vị đào tạo)</t>
  </si>
  <si>
    <t>Tuyển sinh</t>
  </si>
  <si>
    <t>Đại học VLVH</t>
  </si>
  <si>
    <t>Đại học VLVH nâng chuẩn theo Nghị định 71</t>
  </si>
  <si>
    <t>THPT chuyên</t>
  </si>
  <si>
    <t>THPT chất lượng cao</t>
  </si>
  <si>
    <t>THCS</t>
  </si>
  <si>
    <t>Mở mã ngành</t>
  </si>
  <si>
    <t>Đào tạo, bồi dưỡng</t>
  </si>
  <si>
    <t>Thăng hạng, học hàm</t>
  </si>
  <si>
    <t>Giải thưởng, công bố khoa học</t>
  </si>
  <si>
    <t>Tự đánh giá, đánh giá ngoài chương trình đào tạo</t>
  </si>
  <si>
    <t>Số kế hoạch  2023</t>
  </si>
  <si>
    <t>Số thực hiện 2023</t>
  </si>
  <si>
    <t>Tỷ trọng số thực hiện 2023 trên số kế hoạch 2023</t>
  </si>
  <si>
    <t>Đại học Chính quy
(Gồm có 51 ngành và một số ngành dự kiến mở trong năm 2023)</t>
  </si>
  <si>
    <t>Thạc sĩ
(Gồm có 35 ngành)</t>
  </si>
  <si>
    <t>Tiến sĩ
(Có 15 chuyên ngành)</t>
  </si>
  <si>
    <t>Mở mã ngành đại học</t>
  </si>
  <si>
    <t>Mở mã ngành thạc sĩ</t>
  </si>
  <si>
    <t>Mở mã ngành tiến sĩ</t>
  </si>
  <si>
    <t>4.1</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</si>
  <si>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</si>
  <si>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</si>
  <si>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</si>
  <si>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</si>
  <si>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</si>
  <si>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</si>
  <si>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Giảng viên cao cấp</t>
  </si>
  <si>
    <t>Giảng viên chính</t>
  </si>
  <si>
    <t>Giáo viên hạng I, hạng II</t>
  </si>
  <si>
    <t>Chức danh nghề nghiệp khác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</si>
  <si>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</si>
  <si>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</si>
  <si>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</si>
  <si>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</si>
  <si>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Phát minh, sáng chế, giải pháp hữu ích</t>
  </si>
  <si>
    <t>Giải thưởng "Sinh viên nghiên cứu khoa học cấp Bộ"</t>
  </si>
  <si>
    <t>Dự án khởi nghiệp</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</si>
  <si>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</si>
  <si>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</si>
  <si>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</si>
  <si>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</si>
  <si>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</si>
  <si>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</si>
  <si>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</si>
  <si>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</si>
  <si>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</si>
  <si>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</si>
  <si>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</si>
  <si>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</si>
  <si>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</si>
  <si>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</si>
  <si>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</si>
  <si>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(3) = (2) / (1)</t>
  </si>
  <si>
    <t>Tên biểu</t>
  </si>
  <si>
    <t>Kế hoạch chi</t>
  </si>
  <si>
    <t>Chênh lệch thu chi</t>
  </si>
  <si>
    <t>DANH MỤC BIỂU KẾ HOẠCH NĂM 2024</t>
  </si>
  <si>
    <t>QUY MÔ ĐÀO TẠO SINH VIÊN CHÍNH QUY NĂM 2024</t>
  </si>
  <si>
    <t>Tên khối ngành</t>
  </si>
  <si>
    <t>Khoa học Giáo dục và đào tạo giáo viên</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</si>
  <si>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</si>
  <si>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</si>
  <si>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</si>
  <si>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Khối ngành nhân văn, khoa học xã hội và hành vi, báo chí và thông tin, dịch vụ xã hội, du lịch, khách sạn thể dục thể thao, dịch vụ vận tải, môi trường và bảo vệ môi trường</t>
  </si>
  <si>
    <t>Nghệ thuật</t>
  </si>
  <si>
    <t>Các khối ngành sức khỏe, y dược</t>
  </si>
  <si>
    <t>Sinh viên ngành 2 trúng tuyển năm 2019 trở về trước</t>
  </si>
  <si>
    <t>Sinh viên ngành 2 trúng tuyển năm 2023</t>
  </si>
  <si>
    <t>Sinh viên ngành 2 trúng tuyển năm 2022</t>
  </si>
  <si>
    <t>Sinh viên ngành 2 trúng tuyển năm 2021</t>
  </si>
  <si>
    <t>Sinh viên ngành 2 trúng tuyển năm 2020</t>
  </si>
  <si>
    <t>LHS</t>
  </si>
  <si>
    <t>Các đơn vị đào tạo</t>
  </si>
  <si>
    <t>Kế hoạch về quy mô đào tạo đại học chính quy năm 2024</t>
  </si>
  <si>
    <t>Tất cả các đơn vị trong toàn trường</t>
  </si>
  <si>
    <t>Ký hiệu</t>
  </si>
  <si>
    <t>Phần 1</t>
  </si>
  <si>
    <t>Biểu 1a - Chính quy</t>
  </si>
  <si>
    <t>QUY MÔ ĐÀO TẠO SAU ĐẠI HỌC NĂM 2024</t>
  </si>
  <si>
    <t>Học viên tuyển sinh năm 2021 (Khóa 29) trở về trước</t>
  </si>
  <si>
    <t>Nghệ An, ngày       tháng       năm 2023</t>
  </si>
  <si>
    <t>(Biểu dành cho các đơn vị có đào tạo Sau đại học)</t>
  </si>
  <si>
    <t>(Biểu dành cho các đơn vị có đào tạo đại học chính quy)</t>
  </si>
  <si>
    <t>Biểu số …..</t>
  </si>
  <si>
    <t>Đơn vị tính: sinh viên</t>
  </si>
  <si>
    <t>Biểu số …....</t>
  </si>
  <si>
    <t>VHVL tuyển mới năm 2024</t>
  </si>
  <si>
    <t>ĐÀO TẠO TỪ XA TRỰC TUYẾN</t>
  </si>
  <si>
    <t>(Biểu dành cho các đơn vị có đào tạo hệ Vừa làm vừa học, từ xa)</t>
  </si>
  <si>
    <t>QUY MÔ ĐÀO TẠO VỪA LÀM VỪA HỌC - ĐÀO TẠO TỪ XA NĂM 2024</t>
  </si>
  <si>
    <t>Kế hoạch về quy mô đào tạo hệ Vừa làm vừa học, đào tạo từ xa năm 2024</t>
  </si>
  <si>
    <t>Kế hoạch về quy mô đào tạo hệ sau đại học năm 2024</t>
  </si>
  <si>
    <t>(Bảng này dùng để thống kê chi tiết học phần giảng dạy của học kỳ II năm học 2023-2024, học kỳ hè và học kỳ I năm học 2024-2025)</t>
  </si>
  <si>
    <r>
      <t>H</t>
    </r>
    <r>
      <rPr>
        <b/>
        <sz val="10"/>
        <color theme="1"/>
        <rFont val="Times New Roman"/>
        <family val="1"/>
      </rPr>
      <t>ọc kỳ 1 (2024-2025) tức từ tháng 9 đến tháng 12/2024</t>
    </r>
  </si>
  <si>
    <t>Đào tạo chính quy</t>
  </si>
  <si>
    <t>Học kỳ 2 + Học kỳ Hè (2023-2024) (Từ tháng 1 đến tháng 8/2024)</t>
  </si>
  <si>
    <t>HỌC kỳ 2 năm học 2023-2024</t>
  </si>
  <si>
    <r>
      <t>H</t>
    </r>
    <r>
      <rPr>
        <b/>
        <sz val="10"/>
        <color theme="1"/>
        <rFont val="Times New Roman"/>
        <family val="1"/>
      </rPr>
      <t>ọc kỳ 1 (2024-2025)</t>
    </r>
  </si>
  <si>
    <t>HỌC kỳ 2 năm học 2023 - 2024</t>
  </si>
  <si>
    <t>Đào tạo chính quy (gồm cả trong và ngoài Trường)</t>
  </si>
  <si>
    <t>Đại học VLVH (gồm cả trong và ngoài Trường)</t>
  </si>
  <si>
    <t>CỘNG TỔNG TOÀN KHOA / HOẶC TOÀN ĐƠN VỊ</t>
  </si>
  <si>
    <t>Kế hoạch chi tiết về đào tạo, giảng dạy các loại đào tạo Đại học và trên đại học năm 2024</t>
  </si>
  <si>
    <t>Kế hoạch chi tiết về đào tạo, giảng dạy các bậc học phổ thông năm 2024</t>
  </si>
  <si>
    <t>Biểu số 2a1 -  ….......................</t>
  </si>
  <si>
    <t>6</t>
  </si>
  <si>
    <t>(Biểu dùng cho đơn vị đào tạo và đơn vị hành chính có giảng viên công tác tại đơn vị)</t>
  </si>
  <si>
    <t>Tổng số cán bộ của đơn vị: ….., trong đó:</t>
  </si>
  <si>
    <t>Cán bộ hành chính …...</t>
  </si>
  <si>
    <t>Cán bộ giảng dạy: ….., gồm:</t>
  </si>
  <si>
    <t>CBGD đảm nhận ĐM giờ giảng viên trở lên: …..</t>
  </si>
  <si>
    <t>KẾ HOẠCH GIỜ GIẢNG DẠY NĂM 2024</t>
  </si>
  <si>
    <t>Kế hoạch giờ giảng dạy năm 2024</t>
  </si>
  <si>
    <t>Các đơn vị đào tạo và các đơn vị hành chính có giảng viên</t>
  </si>
  <si>
    <t>Biểu 3</t>
  </si>
  <si>
    <t>Kế hoạch kinh phí thực hành thí nghiệm năm 2024</t>
  </si>
  <si>
    <t>Số kinh phí đề nghị cấp năm 2024</t>
  </si>
  <si>
    <t>KẾ HOẠCH  KINH PHÍ THỰC HÀNH - THÍ NGHIỆM NĂM 2024</t>
  </si>
  <si>
    <t>(Biểu dùng cho các đơn vị có nhu cầu vật tư, thực hành thí nghiệm)</t>
  </si>
  <si>
    <t>(Biểu dùng cho các đơn vị đào tạo và phòng Đào tạo)</t>
  </si>
  <si>
    <t>Kế hoạch thực tập, kiến tập, thực tế năm 2024</t>
  </si>
  <si>
    <t>Các đơn vị đào tạo và Phòng Đào tạo</t>
  </si>
  <si>
    <t>KẾ HOẠCH BỔ SUNG GIÁO TRÌNH TÀI LIỆU THƯ VIỆN NĂM 2024</t>
  </si>
  <si>
    <t>(Biểu dùng cho đơn vị đào tạo và Trung tâm Thư viện Nguyễn Thúc Hào)</t>
  </si>
  <si>
    <t>Danh mục các đơn vị đào tạo bổ sung giáo trình thư viện - Phần các khoa viện đề xuất</t>
  </si>
  <si>
    <t>Danh mục các đơn vị đào tạo bổ sung giáo trình thư viện - Phần các Thư viện đề xuất</t>
  </si>
  <si>
    <t>Địa chỉ lưu giáo trình</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</si>
  <si>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</si>
  <si>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</si>
  <si>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</si>
  <si>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</si>
  <si>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</si>
  <si>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</si>
  <si>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KẾ HOẠCH TỰ ĐÁNH GIÁ VÀ ĐÁNH GIÁ NGOÀI CHƯƠNG TRÌNH ĐÀO TẠO NĂM 2024</t>
  </si>
  <si>
    <t>Biểu 8</t>
  </si>
  <si>
    <t>Kế hoạch tự đánh giá, đánh giá ngoài năm 2024</t>
  </si>
  <si>
    <t>Các đơn vị đào tạo và TT ĐBCL</t>
  </si>
  <si>
    <t>TT ĐBCL thẩm định</t>
  </si>
  <si>
    <t>(Biểu dùng cho các đơn vị có kế hoạch tự đánh giá và đánh giá ngoài và TTĐBCL)</t>
  </si>
  <si>
    <t>Biểu 9</t>
  </si>
  <si>
    <t>Các đơn vị đào tạo, P. Đào tạo, P. Đào tạo Sau đại học</t>
  </si>
  <si>
    <t>KẾ HOẠCH MỞ MÃ NGÀNH</t>
  </si>
  <si>
    <t>TỔNG CỘNG:</t>
  </si>
  <si>
    <t>KẾ HOẠCH ĐÓNG - MỞ MÃ NGÀNH NĂM 2024</t>
  </si>
  <si>
    <t>KẾ HOẠCH ĐÓNG MÃ NGÀNH</t>
  </si>
  <si>
    <t>Đóng mã ngành Đại học</t>
  </si>
  <si>
    <t>Tình hình thực hiện năm 2023
(Nếu có, điền tên mã ngành vào các dòng tương ứng)</t>
  </si>
  <si>
    <t>Kế hoạch năm 2024
(Nếu có, điền tên mã ngành vào các dòng tương ứng)</t>
  </si>
  <si>
    <t>Đóng mã ngành Sau đại học</t>
  </si>
  <si>
    <t>Kế hoạch mở mã ngành Đại học</t>
  </si>
  <si>
    <t>Kế hoạch mở mã ngành Sau đại học</t>
  </si>
  <si>
    <t>Phòng Đào tạo / Phòng Đào tạo Sau đại học thẩm định</t>
  </si>
  <si>
    <t>Biểu dành cho các đơn vị đào tạo, Phòng Đào tạo, Phòng Đào tạo Sau đại học</t>
  </si>
  <si>
    <t>Kế hoạch đóng, mở mã ngành năm 2024</t>
  </si>
  <si>
    <t>Biểu 10</t>
  </si>
  <si>
    <t>KẾ HOẠCH TUYỂN DỤNG, ĐÀO TẠO, BỒI DƯỠNG, PHÁT TRIỂN ĐỘI NGŨ NĂM 2024</t>
  </si>
  <si>
    <t>Kế hoạch tuyển dụng, đào tạo, bồi dưỡng và phát triển đội ngũ năm 2024</t>
  </si>
  <si>
    <t>Đơn vị cấp 2</t>
  </si>
  <si>
    <t>Các đơn vị hành chính</t>
  </si>
  <si>
    <t>Số CB theo đề án vị trí việc làm</t>
  </si>
  <si>
    <t>Tổng số cán bộ hiện có</t>
  </si>
  <si>
    <t>Biểu dành cho tất cả các đơn vị trong toàn trường</t>
  </si>
  <si>
    <t>(Biểu dùng cho đơn vị hành chính)</t>
  </si>
  <si>
    <r>
      <t xml:space="preserve">KẾ HOẠCH MUA SẮM TÀI SẢN, THIẾT BỊ PHỤC VỤ NHU CẦU GIẢNG DẠY
</t>
    </r>
    <r>
      <rPr>
        <i/>
        <sz val="12"/>
        <color rgb="FFFF0000"/>
        <rFont val="Times New Roman"/>
        <family val="1"/>
      </rPr>
      <t>(Các Trường / Khoa, Viện đề xuất)</t>
    </r>
  </si>
  <si>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</si>
  <si>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</si>
  <si>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Kế hoạch đầu tư, xây dựng cơ bản
(Phòng Quản trị - Đầu tư lập)</t>
  </si>
  <si>
    <t>Kế hoạch văn phòng phẩm nhà trường cấp cho các đơn vị hành chính thực hiện chức năng nhiệm vụ của đơn vị</t>
  </si>
  <si>
    <t>V</t>
  </si>
  <si>
    <t>Các khoản khác nếu có liên quan</t>
  </si>
  <si>
    <t>KẾ HOẠCH MUA SẮM, SỬA CHỮA CỦA CÁC ĐƠN VỊ ĐÀO TẠO NĂM 2024</t>
  </si>
  <si>
    <t>KẾ HOẠCH MUA SẮM, SỬA CHỮA, NHU CẦU VĂN PHÒNG PHẨM CỦA CÁC ĐƠN VỊ HÀNH CHÍNH  NĂM 2024</t>
  </si>
  <si>
    <t>Biểu số 11a</t>
  </si>
  <si>
    <t>Biểu số 11b</t>
  </si>
  <si>
    <t>Biểu 11a</t>
  </si>
  <si>
    <t>Biểu 11b</t>
  </si>
  <si>
    <t>Kế hoạch mua sắm trang thiết bị phục vụ dạy học và sửa chữa khác năm 2024</t>
  </si>
  <si>
    <t>Kế hoạch mua sắm trang thiết bị phục vụ thực hiện chức năng nhiệm vụ, nhu cầu văn phòng phẩm, sửa chữa khác và kế hoạch đầu tư, xây dựng cơ bản năm 2024</t>
  </si>
  <si>
    <t>Biểu số 12a</t>
  </si>
  <si>
    <t>Biểu 12b - Kế hoạch công bố NCKH</t>
  </si>
  <si>
    <t>Biểu 12a</t>
  </si>
  <si>
    <t>Biểu 12b</t>
  </si>
  <si>
    <t>Kế hoạch công bố khoa học năm 2024</t>
  </si>
  <si>
    <t>Kế hoạch kinh phí thực hiện nhiệm vụ khoa học công nghệ 2024</t>
  </si>
  <si>
    <t>Và các loại chứng chỉ khác nếu có:
(Khi lập kế hoạch của đơn vị thì liệt kê chi tiết tên gọi của hoạt động)…...................................................................
…...................................................................</t>
  </si>
  <si>
    <t>Tổ chức các lớp bồi dưỡng chứng chỉ</t>
  </si>
  <si>
    <t>KẾ HOẠCH ĐÀO TẠO, BỒI DƯỠNG, CẤP CHỨNG CHỈ CÁC LỚP NGẮN HẠN VÀ THU CHUYỂN GIAO CÔNG NGHỆ</t>
  </si>
  <si>
    <t>Biểu số 13</t>
  </si>
  <si>
    <t>Kế hoạch đào tạo, bồi dưỡng, cấp chứng chỉ ngắn hạn và chuyển giao công nghệ năm 2024</t>
  </si>
  <si>
    <t>Các đơn vị có liên quan</t>
  </si>
  <si>
    <t>Biểu 13</t>
  </si>
  <si>
    <t>Người</t>
  </si>
  <si>
    <t xml:space="preserve">Hợp đồng </t>
  </si>
  <si>
    <t>Thành tiền 6 tháng đầu năm</t>
  </si>
  <si>
    <t>6 THÁNG CUỐI NĂM 2023 (HỌC KỲ I NĂM HỌC 2023-2024)</t>
  </si>
  <si>
    <t>Thành tiền 6 tháng cuối năm</t>
  </si>
  <si>
    <t>Doanh thu dự kiến</t>
  </si>
  <si>
    <t>Số tín chỉ đăng ký</t>
  </si>
  <si>
    <t>Cột 9 biểu 2 theo từng loại hình đào tạo</t>
  </si>
  <si>
    <t>(17)</t>
  </si>
  <si>
    <t>(19)</t>
  </si>
  <si>
    <t>(20)</t>
  </si>
  <si>
    <t>(21)</t>
  </si>
  <si>
    <t>(22)</t>
  </si>
  <si>
    <t>(23)</t>
  </si>
  <si>
    <t>(24)</t>
  </si>
  <si>
    <t>(25)</t>
  </si>
  <si>
    <t>(26)</t>
  </si>
  <si>
    <t>(27)</t>
  </si>
  <si>
    <t>(28)</t>
  </si>
  <si>
    <t>(29)</t>
  </si>
  <si>
    <t>TỔNG CỘNG</t>
  </si>
  <si>
    <t>KẾ HOẠCH THU CỦA ĐƠN VỊ NĂM 2024</t>
  </si>
  <si>
    <t>HỌC KỲ II NĂM HỌC 2023-2024 VÀ HỌC KỲ HÈ</t>
  </si>
  <si>
    <t>Đào tạo từ xa</t>
  </si>
  <si>
    <t>Số liệu cột đơn giá phòng KHTC nhập</t>
  </si>
  <si>
    <t>(31)=(18)+(30)</t>
  </si>
  <si>
    <t>(18)=3*4+5*6+7*8+9*10+11*12+13*14+15*16</t>
  </si>
  <si>
    <t>(30)=19*20+21*22+23*24+25*26+27*28</t>
  </si>
  <si>
    <t>Đào tạo nghiên cứu sinh</t>
  </si>
  <si>
    <t>Biểu 14a</t>
  </si>
  <si>
    <t>Biểu 14b</t>
  </si>
  <si>
    <t>Số lượng LHS</t>
  </si>
  <si>
    <t>Đơn giá
(nghìn đồng)</t>
  </si>
  <si>
    <t>KẾ HOẠCH THU LƯU HỌC SINH NĂM 2024</t>
  </si>
  <si>
    <t>(3)=1x2</t>
  </si>
  <si>
    <t>(6)=4x5</t>
  </si>
  <si>
    <t>7=4+6</t>
  </si>
  <si>
    <t>Biểu số 14b</t>
  </si>
  <si>
    <t>Học kỳ II năm học 2023-2024 và học kỳ hè</t>
  </si>
  <si>
    <t>Học kỳ I năm học 2024-2025</t>
  </si>
  <si>
    <t>-</t>
  </si>
  <si>
    <t>Đơn giá tín chỉ
(ĐVT 1.000đ)</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</si>
  <si>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</si>
  <si>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</si>
  <si>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</si>
  <si>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Thu tiền tổ chức các lớp bồi dưỡng chứng chỉ</t>
  </si>
  <si>
    <t>Thi chứng chỉ tiếng Anh các bậc theo Vstep</t>
  </si>
  <si>
    <t>Thí sinh</t>
  </si>
  <si>
    <t>3=1*2</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</si>
  <si>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</si>
  <si>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</si>
  <si>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</si>
  <si>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</si>
  <si>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từ quản lý phí đề tài NCKH</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</si>
  <si>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</si>
  <si>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</si>
  <si>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</si>
  <si>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</si>
  <si>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NGUỒN THU</t>
  </si>
  <si>
    <t>CÁC KHOẢN THU HỘ</t>
  </si>
  <si>
    <t>Thu kinh phí Đảng ủy</t>
  </si>
  <si>
    <t>Thu kinh phí đoàn thanh niên</t>
  </si>
  <si>
    <t>Thu kinh phí công đoàn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</si>
  <si>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</si>
  <si>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</si>
  <si>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</si>
  <si>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</si>
  <si>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</si>
  <si>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</si>
  <si>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Tiền ăn ở trường Mầm non, phổ thông thực hành</t>
  </si>
  <si>
    <t>Đề tài Nghiên cứu khoa học ký kết với các đơn vị, tổ chức khác</t>
  </si>
  <si>
    <t>Thù lao đại lý bảo hiểm (Trạm Y tế)</t>
  </si>
  <si>
    <t>Học chuyên đề ở trường chuyên (Trường chuyên)</t>
  </si>
  <si>
    <t>Thi khảo sát chất lượng trường Chuyên (Trường chuyên)</t>
  </si>
  <si>
    <t>Các khoản thu hộ - chi hộ cho người học (P.CTCT)</t>
  </si>
  <si>
    <t>Thu tiền tổ chức thi Ielts phối hợp với Hội đồng Anh (TTĐBCL)</t>
  </si>
  <si>
    <t>Và các loại chứng chỉ khác, khi lập kế hoạch của đơn vị thì liệt kê chi tiết tên gọi của hoạt động.
…..............................................</t>
  </si>
  <si>
    <t>Thu Lệ phí tuyển sinh các hệ tương ứng</t>
  </si>
  <si>
    <t>Kinh phí phối hợp tổ chức thi THPT Quốc gia</t>
  </si>
  <si>
    <t>Biểu 14d</t>
  </si>
  <si>
    <t>Đào tạo chính quy
(Bao gồm cả văn bằng 2 + liên thông chính quy)</t>
  </si>
  <si>
    <t>Đào tạo Vừa làm vừa học (học phí niên chế, khi xác định doanh thu nhập theo số lượng người học)</t>
  </si>
  <si>
    <t>Lưu học sinh tỉnh Nghệ An giao đào tạo (học phí niên chế, khi xác định doanh thu nhập theo số lượng người học)</t>
  </si>
  <si>
    <t>KẾ HOẠCH CHI NĂM 2024</t>
  </si>
  <si>
    <t>Biểu số 15</t>
  </si>
  <si>
    <t>Kế hoạch thu khác năm 2024</t>
  </si>
  <si>
    <t>Kế hoạch thu lưu học sinh tự túc năm 2024</t>
  </si>
  <si>
    <t>Kế hoạch thu từ các đơn vị có đào tạo từ bậc đại học trở lên năm 2024</t>
  </si>
  <si>
    <t>Biểu 15</t>
  </si>
  <si>
    <t>Biểu 16</t>
  </si>
  <si>
    <t>Biểu 1b - Sau ĐH</t>
  </si>
  <si>
    <t>Biểu 1c - VLVH, TX</t>
  </si>
  <si>
    <t>Biểu 2a - Từ đại học trở lên</t>
  </si>
  <si>
    <t>Biểu 2b - Phổ thông</t>
  </si>
  <si>
    <t>BẢNG SỐ LIỆU MỘT SỐ KHOẢN CHI DÙNG ĐỂ THAM KHẢO XÂY DỰNG KẾ HOẠCH NĂM 2024</t>
  </si>
  <si>
    <t>Số liệu cung cấp cho các đơn vị phục vụ xây dựng kế hoạch năm 2024</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</si>
  <si>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</si>
  <si>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</si>
  <si>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</si>
  <si>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Dự kiến
Tiền vượt chuẩn năm 2023</t>
  </si>
  <si>
    <t>Kinh phí khoán chi TX cho đơn vị cấp 2</t>
  </si>
  <si>
    <t>(Theo lương cơ sở 1.800.000 đồng)</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</si>
  <si>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</si>
  <si>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</si>
  <si>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</si>
  <si>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</si>
  <si>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</si>
  <si>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</si>
  <si>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</si>
  <si>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</si>
  <si>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</si>
  <si>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</si>
  <si>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</si>
  <si>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</si>
  <si>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</si>
  <si>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</si>
  <si>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</si>
  <si>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</si>
  <si>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</si>
  <si>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</si>
  <si>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</si>
  <si>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</si>
  <si>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</si>
  <si>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</si>
  <si>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</si>
  <si>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</si>
  <si>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</si>
  <si>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</si>
  <si>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</si>
  <si>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</si>
  <si>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</si>
  <si>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</si>
  <si>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</si>
  <si>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</si>
  <si>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</si>
  <si>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</si>
  <si>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</si>
  <si>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</si>
  <si>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</si>
  <si>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</si>
  <si>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</si>
  <si>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</si>
  <si>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</si>
  <si>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</si>
  <si>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</si>
  <si>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</si>
  <si>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</si>
  <si>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</si>
  <si>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</si>
  <si>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</si>
  <si>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</si>
  <si>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</si>
  <si>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</si>
  <si>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</si>
  <si>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</si>
  <si>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</si>
  <si>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</si>
  <si>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</si>
  <si>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</si>
  <si>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</si>
  <si>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</si>
  <si>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</si>
  <si>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</si>
  <si>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</si>
  <si>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</si>
  <si>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</si>
  <si>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</si>
  <si>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Khấu hao tài sản năm 2023</t>
  </si>
  <si>
    <t>Khấu hao tài sản năm 2024
(Tính = 10% giá trị tài sản đề nghị mua trong biểu 11a + 11b</t>
  </si>
  <si>
    <t>Tổng khấu hao trong biểu 15 = cột I + cột J</t>
  </si>
  <si>
    <t>Biểu 17</t>
  </si>
  <si>
    <t>Cung cấp số liệu tham khảo</t>
  </si>
  <si>
    <t>Thu nhập tăng thêm</t>
  </si>
  <si>
    <t>Tham khảo biểu số liệu biểu 17</t>
  </si>
  <si>
    <t>Các khoản liên quan đến lương, phụ cấp các loại, phúc lợi, thu nhập tăng thêm</t>
  </si>
  <si>
    <t>Lương và các khoản có tính chất lương
(Lương, phụ cấp chức vụ, phụ cấp thâm niên vượt khung, phụ cấp nghề, ….)</t>
  </si>
  <si>
    <t>Các khoản đóng góp
Trích đóng (32% BHXH+2% KPCĐ)</t>
  </si>
  <si>
    <t>Phúc lợi khác
(Phúc lợi VLVH, ĐTTX, phúc lợi các ngày lễ, tết, ….)</t>
  </si>
  <si>
    <t xml:space="preserve">Các khoản hỗ trợ cán bộ đi học, đào tạo, bồi dưỡng:
(Thạc sỹ, tiến sỹ, đào tạo ngắn hạn, bồi dưỡng chứng chỉ, nâng ngạch, chuyển ngạch, đào tạo lý luận cao cấp, trung cấp chính trị; </t>
  </si>
  <si>
    <t>Công tác thực tập, kiến tập, thực tế (phần kinh phí nhà trường chi không bao gồm các hoạt động nằm trong danh mục kinh phí khoán cho đơn vị cấp 2)</t>
  </si>
  <si>
    <t>Khấu hao tài sản tính cho tài sản đã được mua sắm từ các năm 2023 trở về trước</t>
  </si>
  <si>
    <t>Khấu hao đối với tài sản Mua sắm trang thiết bị đào tạo và phục vụ công tác đào tạo năm 2024 (Đơn vị đào tạo)</t>
  </si>
  <si>
    <t>Khấu hao đối với Mua sắm trang thiết bị phục vụ hoạt động chuyên môn năm 2024 (Đơn vị hành chính)</t>
  </si>
  <si>
    <t xml:space="preserve"> = 10% x giá trị tài sản đề nghị mua trong biểu 11a</t>
  </si>
  <si>
    <t xml:space="preserve"> = 10% x giá trị tài sản đề nghị mua trong biểu 11b</t>
  </si>
  <si>
    <t>Khấu hao tài sản đối với tài sản mua sắm năm 2024</t>
  </si>
  <si>
    <t>Khấu hao đối với tài sản được hình thành từ các dự án đầu tư xây dựng cơ bản</t>
  </si>
  <si>
    <t xml:space="preserve"> = 10% x giá trị tài sản được hình thành trong biểu 11b</t>
  </si>
  <si>
    <t>Chi từ các khoản "Thu hộ - chi hộ"</t>
  </si>
  <si>
    <t>Thu từ kinh phí ngân sách cấp chi thường xuyên</t>
  </si>
  <si>
    <t>Khấu hao tài sản = 3.1+3.2</t>
  </si>
  <si>
    <t>Doanh thu tài chính</t>
  </si>
  <si>
    <t>Thu từ hoạt động thanh lý tài sản (nếu có)</t>
  </si>
  <si>
    <t>Thu từ các khoản khác nếu có, đề nghị liệt kê cụ thể nếu có:
….......................................</t>
  </si>
  <si>
    <t>Các khoản thu - chi thuộc nhiệm vụ không thường xuyên do ngân sách cấp  (TW, tỉnh) cấp / giao kinh phí qua dự toán.</t>
  </si>
  <si>
    <t>(Biểu dành cho toàn thể các đơn vị trong toàn trường)</t>
  </si>
  <si>
    <t>(1)=2+3+4</t>
  </si>
  <si>
    <t>Kinh phí từ các tổ chức khác tài trợ  chuyển  về qua tài khoản Trường theo tính chất thu hộ, chi hộ</t>
  </si>
  <si>
    <t>Kinh phí do cá nhân tự chi trả</t>
  </si>
  <si>
    <r>
      <t xml:space="preserve">KẾ HOẠCH </t>
    </r>
    <r>
      <rPr>
        <b/>
        <sz val="12"/>
        <color rgb="FFFF0000"/>
        <rFont val="Times New Roman"/>
        <family val="1"/>
      </rPr>
      <t>XUẤT BẢN GIÁO TRÌNH</t>
    </r>
    <r>
      <rPr>
        <b/>
        <sz val="12"/>
        <rFont val="Times New Roman"/>
        <family val="1"/>
      </rPr>
      <t xml:space="preserve"> NĂM 2024</t>
    </r>
  </si>
  <si>
    <t>Khoa/Bộ môn QLHP</t>
  </si>
  <si>
    <t>Chủ biên (chức danh, học vị)</t>
  </si>
  <si>
    <t xml:space="preserve">Các đồng tác giả </t>
  </si>
  <si>
    <r>
      <t>Thời gian nộp bản thảo (</t>
    </r>
    <r>
      <rPr>
        <i/>
        <sz val="12"/>
        <rFont val="Times New Roman"/>
        <family val="1"/>
      </rPr>
      <t>trước 30/6/2024)</t>
    </r>
  </si>
  <si>
    <t>Danh sách này có …. giáo trình đăng ký xuất bản</t>
  </si>
  <si>
    <t xml:space="preserve">Tham khảo biểu 17 về số liệu </t>
  </si>
  <si>
    <t>(12)=(10)+(11)</t>
  </si>
  <si>
    <t>(Theo lương cơ sở 1.800.000đồng)</t>
  </si>
  <si>
    <t>ĐVT: 1.000 đồng</t>
  </si>
  <si>
    <t>đơn vị đồng</t>
  </si>
  <si>
    <t>đồng</t>
  </si>
  <si>
    <t>Tên chương trình đào tạo</t>
  </si>
  <si>
    <t>Bậc ĐT
ĐH/SĐH</t>
  </si>
  <si>
    <t>Quy mô người học (thời điểm xây dựng kế hoạch)</t>
  </si>
  <si>
    <t xml:space="preserve">TỰ ĐÁNH GIÁ  </t>
  </si>
  <si>
    <t xml:space="preserve">ĐÁNH GIÁ NGOÀI </t>
  </si>
  <si>
    <t>Theo Bộ tiêu chuẩn trong nước/ Bộ tiêu chuẩn Quốc tế (AUN-QA; FIBBA; ABET; AQAS..)</t>
  </si>
  <si>
    <t xml:space="preserve">Bộ tiêu chuẩn trong nước </t>
  </si>
  <si>
    <t>Bộ tiêu chuẩn Quốc tế</t>
  </si>
  <si>
    <t>Số lớp lý thuyết dự kiến mở</t>
  </si>
  <si>
    <t>Số lớp Thực hành dự kiến mở (nếu có)</t>
  </si>
  <si>
    <t>=(3)x(4)x(8)</t>
  </si>
  <si>
    <t>(Mẫu dành cho các đơn vị đào tạo gồm: Đại học hệ chính quy và vừa làm vừa học)</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</si>
  <si>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</si>
  <si>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</si>
  <si>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</si>
  <si>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</si>
  <si>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Quy mô đầu năm 2024 (là số SV ĐHCQ có mặt ngày 01/01/2024 theo khối ngành = quy mô SV ĐHCQ có mặt học kỳ II năm học 2023-2024). Bao gồm:</t>
  </si>
  <si>
    <t>Số lượng SV ĐHCQ tuyển sinh năm 2023 (Khóa 64)</t>
  </si>
  <si>
    <t>Số lượng SV ĐHCQ tuyển sinh năm 2022 (Khóa 63)</t>
  </si>
  <si>
    <t>Số lượng SV ĐHCQ tuyển sinh năm 2021 (Khóa 62)</t>
  </si>
  <si>
    <t>d</t>
  </si>
  <si>
    <t>Số lượng SV ĐHCQ tuyển sinh năm 2020 (Khóa 61)</t>
  </si>
  <si>
    <t>e</t>
  </si>
  <si>
    <t>Số lượng SV ĐHCQ tuyển sinh năm 2019 (Khóa 60) hệ 4,5-5 năm</t>
  </si>
  <si>
    <t>f</t>
  </si>
  <si>
    <t>g</t>
  </si>
  <si>
    <t>+</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</si>
  <si>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</si>
  <si>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</si>
  <si>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Số tăng trong năm 2024 gồm: Dự kiến số SV ĐHVQ tuyển mới năm 2024 theo khối ngành (trừ các ngành sư phạm)</t>
  </si>
  <si>
    <t xml:space="preserve"> - Dự kiến số lượng SV ĐHCQ tuyển sinh năm 2024 (Khóa 65)</t>
  </si>
  <si>
    <t>Quy mô cuối năm 2024 (là số SV ĐHCQ có mặt ngày 31/12/2024 theo khối ngành = quy mô SV ĐHCQ có mặt học kỳ I năm học 2024-2025)</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</si>
  <si>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</si>
  <si>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</si>
  <si>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</si>
  <si>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</si>
  <si>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</si>
  <si>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</si>
  <si>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</si>
  <si>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</si>
  <si>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</si>
  <si>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</si>
  <si>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</si>
  <si>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</si>
  <si>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</si>
  <si>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</si>
  <si>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</si>
  <si>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Quy mô đầu năm 2024 (là số SV N2 có mặt ngày 01/01/2024 theo khối ngành = quy mô SV N2 có mặt học kỳ II năm học 2023-2024). Bao gồm:</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</si>
  <si>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</si>
  <si>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</si>
  <si>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</si>
  <si>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</si>
  <si>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Quy mô đầu năm 2024 (là số LHS ĐH có mặt ngày 01/01/2024 theo khối ngành = quy mô LHS ĐH có mặt học kỳ II năm học 2023-2024). Bao gồm:</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</si>
  <si>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</si>
  <si>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</si>
  <si>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</si>
  <si>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</si>
  <si>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</si>
  <si>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</si>
  <si>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</si>
  <si>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</si>
  <si>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</si>
  <si>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Đơn vị tính: học viên, nghiên cứu sinh</t>
  </si>
  <si>
    <t>Quy mô đầu năm 2024 (là số HV có mặt ngày 01/01/2024 theo khối ngành = quy mô HV có mặt học kỳ II năm học 2023-2024). Bao gồm:</t>
  </si>
  <si>
    <t>Học viên tuyển sinh năm 2023 (Khóa 31)</t>
  </si>
  <si>
    <t>Số giảm trong năm 2024 (dự kiến số HV tốt nghiệp, thôi học, xóa tên, kỷ luật trong cả năm 2024). Bao gồm:</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</si>
  <si>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</si>
  <si>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</si>
  <si>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</si>
  <si>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</si>
  <si>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</si>
  <si>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</si>
  <si>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</si>
  <si>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</si>
  <si>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</si>
  <si>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</si>
  <si>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</si>
  <si>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Quy mô đầu năm 2024 (là số nghiên cứu sinh có mặt ngày 01/01/2024 theo khối ngành = quy mô nghiên cứu sinh có mặt học kỳ II năm học 2023-2024). Bao gồm:</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</si>
  <si>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</si>
  <si>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</si>
  <si>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</si>
  <si>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</si>
  <si>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</si>
  <si>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</si>
  <si>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</si>
  <si>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</si>
  <si>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</si>
  <si>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</si>
  <si>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</si>
  <si>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</si>
  <si>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</si>
  <si>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</si>
  <si>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</si>
  <si>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</si>
  <si>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</si>
  <si>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</si>
  <si>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</si>
  <si>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</si>
  <si>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</si>
  <si>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</si>
  <si>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</si>
  <si>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Quy mô cuối năm 2024 (là số SV VHVL có mặt ngày 31/12/2024 theo khối ngành = quy mô SV VHVL có mặt học kỳ I năm học 2024-2025)</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</si>
  <si>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</si>
  <si>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</si>
  <si>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</si>
  <si>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</si>
  <si>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</si>
  <si>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</si>
  <si>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</si>
  <si>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</si>
  <si>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</si>
  <si>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</si>
  <si>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</si>
  <si>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</si>
  <si>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</si>
  <si>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</si>
  <si>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</si>
  <si>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</si>
  <si>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</si>
  <si>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</si>
  <si>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</si>
  <si>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</si>
  <si>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</si>
  <si>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</si>
  <si>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</si>
  <si>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</si>
  <si>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</si>
  <si>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</si>
  <si>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KẾ HOẠCH  KINH PHÍ THỰC TẬP, RÈN NGHỀ, THỰC TẾ NĂM 2024</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</si>
  <si>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</si>
  <si>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</si>
  <si>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</si>
  <si>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</si>
  <si>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</si>
  <si>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</si>
  <si>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</si>
  <si>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</si>
  <si>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</si>
  <si>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</si>
  <si>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</si>
  <si>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</si>
  <si>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</si>
  <si>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</si>
  <si>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</si>
  <si>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</si>
  <si>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</si>
  <si>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</si>
  <si>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</si>
  <si>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</si>
  <si>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</si>
  <si>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</si>
  <si>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</si>
  <si>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</si>
  <si>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</si>
  <si>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</si>
  <si>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</si>
  <si>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</si>
  <si>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</si>
  <si>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Tổng thu (bằng số SV nhân với số tín chỉ thực tập,…)</t>
  </si>
  <si>
    <t>Chi cho cở sở rèn nghề ngoài trường (các trường PT, Giáo viên hướng dẫn, Sở GD&amp;ĐT, phòng Giáo dục,...)</t>
  </si>
  <si>
    <t>=(3)x(4)x(5)x(6)x(7)</t>
  </si>
  <si>
    <t>+ Dạy  chuyên đề ThS = (3)*(5)*(6)*16,5*1,5;
 + Dạy chuyên đề TS = (3)*(6)*16,5*2</t>
  </si>
  <si>
    <t>Hướng dẫn Luận văn, Đồ án, Luận án</t>
  </si>
  <si>
    <t>b.1</t>
  </si>
  <si>
    <t>Thực hành đồ án</t>
  </si>
  <si>
    <t>b.2</t>
  </si>
  <si>
    <t>b.3</t>
  </si>
  <si>
    <t>Hướng dẫn đồ án TN</t>
  </si>
  <si>
    <t>b.4</t>
  </si>
  <si>
    <r>
      <t>H</t>
    </r>
    <r>
      <rPr>
        <b/>
        <sz val="10"/>
        <color rgb="FF0070C0"/>
        <rFont val="Times New Roman"/>
        <family val="1"/>
      </rPr>
      <t>ọc kỳ 1 (2024-2025)</t>
    </r>
  </si>
  <si>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</si>
  <si>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</si>
  <si>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</si>
  <si>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</si>
  <si>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</si>
  <si>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</si>
  <si>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r>
      <t xml:space="preserve">Số lượng SV ĐHCQ đã hết thời gian đào tạo nhưng chưa tốt nghiệp, gồm:
   - </t>
    </r>
    <r>
      <rPr>
        <i/>
        <sz val="10"/>
        <rFont val="Times New Roman"/>
        <family val="1"/>
      </rPr>
      <t>Hệ 4 năm: từ khóa 56 về trước
   - Hệ 4,5- 5 năm: từ khóa 54 về trước</t>
    </r>
  </si>
  <si>
    <t>Học viên tuyển sinh năm 2020 và 2021 (Khóa 28 và khóa 29)</t>
  </si>
  <si>
    <t>Các học viên đã quá thời gian đào tạo</t>
  </si>
  <si>
    <t>(Mẫu dành cho các đơn vị đào tạo gồm: Cao học,  tiến sĩ)</t>
  </si>
  <si>
    <t>Cộng tổng kinh phí của hoạt động</t>
  </si>
  <si>
    <t>PHẦN I- BIỂU THỐNG KÊ ĐÁNH GIÁ TÌNH HÌNH THỰC HIỆN KẾ HOẠCH NĂM 2023, ĐỐI SÁNH SỐ THỰC HIỆN SO VỚI SỐ KẾ HOẠCH</t>
  </si>
  <si>
    <t>Phần 2</t>
  </si>
  <si>
    <t>Phần I: Biểu thống kê đánh giá tình hình thực hiện kế hoạch năm 2023</t>
  </si>
  <si>
    <t>Phần II: Biểu xây dựng kế hoạch năm 2024</t>
  </si>
  <si>
    <t>+ Dạy  lý thuyết = (3)*(5)*(7)*16,5;
+ Dạy học phần dự án Dự án = (3)*(5)*(7) *16,5* 1,3;
+ Dạy thực hành = (3)*(6)*15;
+ Thực tập ngoài SP = 2*(8);</t>
  </si>
  <si>
    <t>KẾ HOẠCH ĐÀO TẠO - GIẢNG DẠY BẬC ĐẠI HỌC NĂM 2024</t>
  </si>
  <si>
    <t>KẾ HOẠCH ĐÀO TẠO - GIẢNG DẠY SAU ĐẠI HỌC NĂM 2024</t>
  </si>
  <si>
    <t>Giảng dạy Cao học</t>
  </si>
  <si>
    <t>Đào tạo cao học, Nghiên cứu sinh</t>
  </si>
  <si>
    <t>Hướng dẫn Luận án tiến sĩ</t>
  </si>
  <si>
    <t>Danh mục mẫu biểu đính kèm Công văn số 1400/ĐHV-KHTC ngày 14/11/2023 về việc hướng dẫn xây dựng kế hoạch đào tạo, giảng dạy và lập dự toán năm 2024</t>
  </si>
  <si>
    <t>TRƯỜNG SƯ PHẠM</t>
  </si>
  <si>
    <t>KHOA/TRUNG TÂM: ….................</t>
  </si>
  <si>
    <t>KHOA: ….................</t>
  </si>
  <si>
    <t>TRUNG TÂM: ….................</t>
  </si>
  <si>
    <t>NGƯỜI LẬP KẾ HOẠCH</t>
  </si>
  <si>
    <t>(Ký và ghi rõ họ và tên)</t>
  </si>
  <si>
    <t>Biểu số 2a1</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</si>
  <si>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</si>
  <si>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</si>
  <si>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</si>
  <si>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</si>
  <si>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</si>
  <si>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</si>
  <si>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</si>
  <si>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</si>
  <si>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</si>
  <si>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</si>
  <si>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</si>
  <si>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</si>
  <si>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</si>
  <si>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</si>
  <si>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</si>
  <si>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</si>
  <si>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</si>
  <si>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</si>
  <si>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V.07.01.02</t>
  </si>
  <si>
    <t>GVC 3/8/2019</t>
  </si>
  <si>
    <t>ĐT 3 - 2019</t>
  </si>
  <si>
    <t>TCLLCT</t>
  </si>
  <si>
    <t>V.07.01.03</t>
  </si>
  <si>
    <t>TS Nga</t>
  </si>
  <si>
    <t>01.003</t>
  </si>
  <si>
    <t>ĐT 4 - 2018</t>
  </si>
  <si>
    <t>CV 2019</t>
  </si>
  <si>
    <t>ĐT 4 - 2017</t>
  </si>
  <si>
    <t>Lịch sử thế giới</t>
  </si>
  <si>
    <t>CV 2019/CVC 2021</t>
  </si>
  <si>
    <t>Đã học 2012</t>
  </si>
  <si>
    <t>01.004</t>
  </si>
  <si>
    <t>B1 (KS 11/2019)</t>
  </si>
  <si>
    <t>Đợt năm 2014</t>
  </si>
  <si>
    <t>B1</t>
  </si>
  <si>
    <t>Đối tượng 4</t>
  </si>
  <si>
    <t>GVSP</t>
  </si>
  <si>
    <t>CC UDCNTTCB 2018</t>
  </si>
  <si>
    <t>GVC 31/5/2018</t>
  </si>
  <si>
    <t>A2</t>
  </si>
  <si>
    <t>TS Trung Quốc</t>
  </si>
  <si>
    <t>B2</t>
  </si>
  <si>
    <t>GVC 24/7/2020</t>
  </si>
  <si>
    <t>Khoa học giáo dục</t>
  </si>
  <si>
    <t>2020</t>
  </si>
  <si>
    <t>B2 (KS 11/2019)</t>
  </si>
  <si>
    <t>TS Đức</t>
  </si>
  <si>
    <t>Tiếng Anh</t>
  </si>
  <si>
    <t>CC UDCNTT CB 8/10/2019</t>
  </si>
  <si>
    <t>GVSP chủ chốt</t>
  </si>
  <si>
    <t>CCLLCT</t>
  </si>
  <si>
    <t>GVC 2019</t>
  </si>
  <si>
    <t>ThS Australia</t>
  </si>
  <si>
    <t>CN Tiếng Anh</t>
  </si>
  <si>
    <t>Công nghệ thông tin</t>
  </si>
  <si>
    <t>ThS CNTT</t>
  </si>
  <si>
    <t>V.07.01.01</t>
  </si>
  <si>
    <t>GV QLGD</t>
  </si>
  <si>
    <t>GVCC 4/1/2019</t>
  </si>
  <si>
    <t>ĐT 4 - 2021</t>
  </si>
  <si>
    <t>TS Australia</t>
  </si>
  <si>
    <t>Kỹ thuật</t>
  </si>
  <si>
    <t>B2 (KS 3/2020)</t>
  </si>
  <si>
    <t>B1 4/5/2018</t>
  </si>
  <si>
    <t>TS nước ngoài</t>
  </si>
  <si>
    <t>Đợt 1 năm 2014</t>
  </si>
  <si>
    <t>Đối tượng 2</t>
  </si>
  <si>
    <t>Lịch sử</t>
  </si>
  <si>
    <t>Lịch sử  Việt Nam</t>
  </si>
  <si>
    <t>CN Ngôn ngữ Anh</t>
  </si>
  <si>
    <t>Khoa Vật lý</t>
  </si>
  <si>
    <t>SP Vật lý</t>
  </si>
  <si>
    <t>Văn học Việt Nam</t>
  </si>
  <si>
    <t>Ngữ văn</t>
  </si>
  <si>
    <t>Khoa Ngữ văn</t>
  </si>
  <si>
    <t>CC UDCNTTCB</t>
  </si>
  <si>
    <t>Đợt 2 năm 2017</t>
  </si>
  <si>
    <t>Vật lý</t>
  </si>
  <si>
    <t>Quản lý giáo dục</t>
  </si>
  <si>
    <t>Kinh tế chính trị</t>
  </si>
  <si>
    <t>Khoa học môi trường</t>
  </si>
  <si>
    <t>CVC 2021</t>
  </si>
  <si>
    <t>Sinh học</t>
  </si>
  <si>
    <t>Thực vật học</t>
  </si>
  <si>
    <t>Miễn</t>
  </si>
  <si>
    <t>Quang học</t>
  </si>
  <si>
    <t>TS Ba Lan</t>
  </si>
  <si>
    <t>Hóa học</t>
  </si>
  <si>
    <t>Toán học</t>
  </si>
  <si>
    <t>Lý thuyết xác suất &amp; thống kê toán học</t>
  </si>
  <si>
    <t>Khoa Lịch sử</t>
  </si>
  <si>
    <t>Khoa Toán học</t>
  </si>
  <si>
    <t>LL&amp;PPDH bộ môn Toán</t>
  </si>
  <si>
    <t>Khoa học</t>
  </si>
  <si>
    <t>Giáo dục mầm non</t>
  </si>
  <si>
    <t>B2 - 21/2/2017</t>
  </si>
  <si>
    <t>Đã học năm 2012</t>
  </si>
  <si>
    <t>Giáo dục thể chất</t>
  </si>
  <si>
    <t>Giáo dục chính trị</t>
  </si>
  <si>
    <t>Cử nhân CNTT</t>
  </si>
  <si>
    <t>Khoa Hóa học</t>
  </si>
  <si>
    <t>SP Hóa học</t>
  </si>
  <si>
    <t>Hóa vô cơ</t>
  </si>
  <si>
    <t>Khoa Sinh học</t>
  </si>
  <si>
    <t>GVC 31/5/2018, GVCC 4/1/2019</t>
  </si>
  <si>
    <t>ĐT 4 - 2017, ĐT 3 - 2019</t>
  </si>
  <si>
    <t>Khoa Giáo dục Chính trị</t>
  </si>
  <si>
    <t>Triết học</t>
  </si>
  <si>
    <t>LL&amp;PPDH bộ môn Hóa học</t>
  </si>
  <si>
    <t>Khoa học Giáo dục/Quản lý giáo dục</t>
  </si>
  <si>
    <t>Đại số &amp; lý thuyết số</t>
  </si>
  <si>
    <t>Động vật học</t>
  </si>
  <si>
    <t>Khoa Địa lý</t>
  </si>
  <si>
    <t>Địa lý</t>
  </si>
  <si>
    <t>Địa lý kinh tế</t>
  </si>
  <si>
    <t>Địa lý học</t>
  </si>
  <si>
    <t>Tương đương B2 5/11/2018</t>
  </si>
  <si>
    <t>SP Toán</t>
  </si>
  <si>
    <t>Toán giải tích</t>
  </si>
  <si>
    <t>Khoa học giáo dục/Quản lý giáo dục</t>
  </si>
  <si>
    <t>Chính trị học</t>
  </si>
  <si>
    <t>Văn học</t>
  </si>
  <si>
    <t>Khoa Tâm lý - Giáo dục</t>
  </si>
  <si>
    <t>Hóa phân tích</t>
  </si>
  <si>
    <t>Hóa Hữu cơ</t>
  </si>
  <si>
    <t>SP Địa lý</t>
  </si>
  <si>
    <t>SP Lịch sử</t>
  </si>
  <si>
    <t>nữ</t>
  </si>
  <si>
    <t>LSĐCSVN</t>
  </si>
  <si>
    <t>CCLLCT 2022</t>
  </si>
  <si>
    <t>ThS nước ngoài</t>
  </si>
  <si>
    <t>Văn phòng Trường</t>
  </si>
  <si>
    <t>Lịch sử Việt Nam</t>
  </si>
  <si>
    <t>B2/2017
Cử nhân</t>
  </si>
  <si>
    <t>V.07.02.04</t>
  </si>
  <si>
    <t>GVMN hạng II 7/3/2020</t>
  </si>
  <si>
    <t>Đối tượng 3</t>
  </si>
  <si>
    <t>Lương Thị Thành Vinh</t>
  </si>
  <si>
    <t>Nguyễn Thị Hoài (A)</t>
  </si>
  <si>
    <t>Nguyễn Thị Mai Lan</t>
  </si>
  <si>
    <t>Địa lý tự nhiên</t>
  </si>
  <si>
    <t>Nguyễn Thị Trang Thanh</t>
  </si>
  <si>
    <t>Địa lý kinh tế - Chính trị</t>
  </si>
  <si>
    <t>Nguyễn Thị Việt Hà</t>
  </si>
  <si>
    <t>Giáo dục học/LL&amp;PP dạy học bộ môn Địa lý</t>
  </si>
  <si>
    <t>Khoa học giáo dục/LL&amp;PP dạy học bộ môn Địa lý</t>
  </si>
  <si>
    <t>Đợt 3 năm 2017</t>
  </si>
  <si>
    <t>Nguyễn Văn Đông</t>
  </si>
  <si>
    <t>Tiếng Pháp/A2</t>
  </si>
  <si>
    <t>Phạm Vũ Chung</t>
  </si>
  <si>
    <t>Địa lý tài nguyên &amp; môi trường</t>
  </si>
  <si>
    <t>Võ Thị Thu Hà (A)</t>
  </si>
  <si>
    <t>Võ Thị Vinh</t>
  </si>
  <si>
    <t>Giáo dục học/LL&amp;PPDH bộ môn Địa lý</t>
  </si>
  <si>
    <t>Bùi Thị Cần</t>
  </si>
  <si>
    <t>Đợt 10/2016</t>
  </si>
  <si>
    <t>Dương Thị Mai Hoa</t>
  </si>
  <si>
    <t>Hoàng Thị Nga (A)</t>
  </si>
  <si>
    <t>Lê Thị Nam An</t>
  </si>
  <si>
    <t>Nguyễn Thái Sơn (A)</t>
  </si>
  <si>
    <t>Nguyễn Thị Diệp</t>
  </si>
  <si>
    <t>Nguyễn Thị Hải Yến (A)</t>
  </si>
  <si>
    <t>KTCT</t>
  </si>
  <si>
    <t>Nguyễn Thị Kim Thi</t>
  </si>
  <si>
    <t>PPGD bộ môn GD chính trị</t>
  </si>
  <si>
    <t>Nguyễn Thị Mỹ Hương</t>
  </si>
  <si>
    <t>Phan Huy Chính</t>
  </si>
  <si>
    <t>Phan Thị Nhuần</t>
  </si>
  <si>
    <t>Trần Cao Nguyên</t>
  </si>
  <si>
    <t>Trần Thị Hạnh</t>
  </si>
  <si>
    <t>Nguyễn Thị Kim Chi</t>
  </si>
  <si>
    <t>LL&amp;PPDH GDCT</t>
  </si>
  <si>
    <t>CC UDCNTTCB 8/10/2019</t>
  </si>
  <si>
    <t>Nguyễn Thị Kỳ</t>
  </si>
  <si>
    <t>Khoa Giáo dục mầm non</t>
  </si>
  <si>
    <t>Nguyễn Thị Thu Hạnh</t>
  </si>
  <si>
    <t>Giáo dục học /Giáo dục mầm non</t>
  </si>
  <si>
    <t>LL&amp;LS GD</t>
  </si>
  <si>
    <t>Phạm Thị Hải Châu</t>
  </si>
  <si>
    <t>Toán học/Hình học Topo</t>
  </si>
  <si>
    <t>Phan Huy Hà</t>
  </si>
  <si>
    <t>SP âm nhạc</t>
  </si>
  <si>
    <t>Phan Thị Quỳnh Trang</t>
  </si>
  <si>
    <t>Trần Thị Hoàng Yến</t>
  </si>
  <si>
    <t>Văn</t>
  </si>
  <si>
    <t>Ngôn ngữ &amp; văn học</t>
  </si>
  <si>
    <t>Ngôn ngữ học/Ngôn ngữ &amp; văn học</t>
  </si>
  <si>
    <t>Trần Thị Thúy Nga (A)</t>
  </si>
  <si>
    <t>Giáo dục học/Giáo dục mầm non</t>
  </si>
  <si>
    <t>Võ Trọng Vinh</t>
  </si>
  <si>
    <t>Văn học nghệ thuật</t>
  </si>
  <si>
    <t>Chu Thị Hà Thanh</t>
  </si>
  <si>
    <t>Khoa Giáo dục Tiểu học</t>
  </si>
  <si>
    <t>KHXH&amp;NV/Ngữ văn</t>
  </si>
  <si>
    <t>Chu Thị Thủy An</t>
  </si>
  <si>
    <t>Khoa học SP/Ngữ văn</t>
  </si>
  <si>
    <t>KHXH&amp;NV/LL ngôn ngữ</t>
  </si>
  <si>
    <t>Ngữ văn/LL ngôn ngữ</t>
  </si>
  <si>
    <t>C -17/6/1995</t>
  </si>
  <si>
    <t>B - 9/9/1995</t>
  </si>
  <si>
    <t>Nguyễn Thị Châu Giang</t>
  </si>
  <si>
    <t>Nguyễn Thị Phương Nhung (A)</t>
  </si>
  <si>
    <t xml:space="preserve">Giáo dục học </t>
  </si>
  <si>
    <t>Nguyễn Thị Phương Nhung (B)</t>
  </si>
  <si>
    <t>Toán học/Đại số &amp; lý thuyết số</t>
  </si>
  <si>
    <t>LL&amp;PPDH bộ môn toán</t>
  </si>
  <si>
    <t>Nguyễn Thị Thanh Giang</t>
  </si>
  <si>
    <t>V.07.05.15</t>
  </si>
  <si>
    <t>Nghệ thuật âm nhạc</t>
  </si>
  <si>
    <t>Văn hóa học/Nghệ thuật âm nhạc</t>
  </si>
  <si>
    <t>Nguyễn Tiến Dũng (B)</t>
  </si>
  <si>
    <t>Phan Anh Tuấn</t>
  </si>
  <si>
    <t>Total 615</t>
  </si>
  <si>
    <t>Phan Hữu Tiệp</t>
  </si>
  <si>
    <t>Thái Mạnh Thủy</t>
  </si>
  <si>
    <t>Văn hóa học/Mỹ thuật</t>
  </si>
  <si>
    <t>Thái Thị Đào</t>
  </si>
  <si>
    <t>Cao Cự Giác</t>
  </si>
  <si>
    <t>Đậu Xuân Đức</t>
  </si>
  <si>
    <t>Hóa hữu cơ</t>
  </si>
  <si>
    <t>Đinh Thị Huyền Trang</t>
  </si>
  <si>
    <t>Đinh Thị Trường Giang</t>
  </si>
  <si>
    <t>Lê Đức Giang</t>
  </si>
  <si>
    <t>Nguyễn Hoàng Hào</t>
  </si>
  <si>
    <t xml:space="preserve">Hóa lý &amp; hóa lý thuyết </t>
  </si>
  <si>
    <t>Nguyễn Thị Chung (A)</t>
  </si>
  <si>
    <t>Nguyễn Thị Diễm Hằng</t>
  </si>
  <si>
    <t>Nguyễn Thị Phương Thảo (F)</t>
  </si>
  <si>
    <t>Phan Thị Hồng Tuyết</t>
  </si>
  <si>
    <t>Khoa học/Hoá vô cơ</t>
  </si>
  <si>
    <t>Hóa học/Hoá vô cơ</t>
  </si>
  <si>
    <t>Phan Thị Minh Huyền</t>
  </si>
  <si>
    <t>Phan Thị Thùy</t>
  </si>
  <si>
    <t>Trương Thị Bình Giang</t>
  </si>
  <si>
    <t>Đặng Như Thường</t>
  </si>
  <si>
    <t>Dương Thị Thanh Hải</t>
  </si>
  <si>
    <t>Hoàng Thị Hải Yến</t>
  </si>
  <si>
    <t>Lê Thế Cường</t>
  </si>
  <si>
    <t>Lịch sử thế giới cận đại &amp; hiện đại</t>
  </si>
  <si>
    <t>Mai Phương Ngọc</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</si>
  <si>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</si>
  <si>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</si>
  <si>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</si>
  <si>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</si>
  <si>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</si>
  <si>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</si>
  <si>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</si>
  <si>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</si>
  <si>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Tôn Nữ Hải Yến</t>
  </si>
  <si>
    <t>Trần Vũ Tài</t>
  </si>
  <si>
    <t>Biện Thị Quỳnh Nga</t>
  </si>
  <si>
    <t>Ngữ văn/Văn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</si>
  <si>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</si>
  <si>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</si>
  <si>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</si>
  <si>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</si>
  <si>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</si>
  <si>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</si>
  <si>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</si>
  <si>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</si>
  <si>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</si>
  <si>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</si>
  <si>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</si>
  <si>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</si>
  <si>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Lê Thị Sao Chi</t>
  </si>
  <si>
    <t>Lưu Thị Trường Giang</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</si>
  <si>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</si>
  <si>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</si>
  <si>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</si>
  <si>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</si>
  <si>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</si>
  <si>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</si>
  <si>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</si>
  <si>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</si>
  <si>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</si>
  <si>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</si>
  <si>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</si>
  <si>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</si>
  <si>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</si>
  <si>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</si>
  <si>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</si>
  <si>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Nguyễn Thị Xuân Quỳnh</t>
  </si>
  <si>
    <t>Văn học nước ngoài</t>
  </si>
  <si>
    <t>Ielts 6.0
(11/2019)</t>
  </si>
  <si>
    <t>Trần Thị Ly Na</t>
  </si>
  <si>
    <t>Ngôn ngữ Việt Nam</t>
  </si>
  <si>
    <t>Đào Thị Minh Châu</t>
  </si>
  <si>
    <t>Hồ Anh Tuấn</t>
  </si>
  <si>
    <t>Khoa học sinh học</t>
  </si>
  <si>
    <t>TS Mônđôva</t>
  </si>
  <si>
    <t>Lê Quang Vượng</t>
  </si>
  <si>
    <t>Sinh lý hóa sinh</t>
  </si>
  <si>
    <t>TS Đài Loan</t>
  </si>
  <si>
    <t>Lê Thị Hương</t>
  </si>
  <si>
    <t>Lê Thị Thúy Hà (B)</t>
  </si>
  <si>
    <t>Nguyễn Đình Nhâm</t>
  </si>
  <si>
    <t>LL&amp;PPDH bộ môn Sinh học</t>
  </si>
  <si>
    <t>Nguyễn Thị Giang An</t>
  </si>
  <si>
    <t>KH tự nhiên</t>
  </si>
  <si>
    <t>Sinh học/KH tự nhiên</t>
  </si>
  <si>
    <t>Nguyễn Thị Thảo</t>
  </si>
  <si>
    <t>Sinh học/CN sinh học</t>
  </si>
  <si>
    <t>B2 (KS 3.2020)</t>
  </si>
  <si>
    <t>Nguyễn Thị Việt</t>
  </si>
  <si>
    <t>Côn trùng học</t>
  </si>
  <si>
    <t>Ông Vĩnh An</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</si>
  <si>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</si>
  <si>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</si>
  <si>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</si>
  <si>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</si>
  <si>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</si>
  <si>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</si>
  <si>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</si>
  <si>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</si>
  <si>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</si>
  <si>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</si>
  <si>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</si>
  <si>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</si>
  <si>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Bùi Văn Hùng</t>
  </si>
  <si>
    <t>Giáo dục học/LL &amp; lịch sử giáo dục học</t>
  </si>
  <si>
    <t xml:space="preserve">Quản lý giáo dục </t>
  </si>
  <si>
    <t>GVSP QLGD chủ chốt</t>
  </si>
  <si>
    <t>B - 1/10/2006</t>
  </si>
  <si>
    <t>Chế Thị Hải Linh</t>
  </si>
  <si>
    <t>Dương Thị Linh</t>
  </si>
  <si>
    <t>Tâm lý giáo dục</t>
  </si>
  <si>
    <t>Dương Thị Thanh Thanh</t>
  </si>
  <si>
    <t>Tâm lý học/Tâm lý giáo dục</t>
  </si>
  <si>
    <t>Tâm lý học</t>
  </si>
  <si>
    <t>Lê Thục Anh</t>
  </si>
  <si>
    <t>Nguyễn Như An</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</si>
  <si>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</si>
  <si>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</si>
  <si>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</si>
  <si>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</si>
  <si>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</si>
  <si>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</si>
  <si>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</si>
  <si>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</si>
  <si>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</si>
  <si>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</si>
  <si>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</si>
  <si>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</si>
  <si>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Phạm Lê Cường</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</si>
  <si>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</si>
  <si>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</si>
  <si>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</si>
  <si>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</si>
  <si>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</si>
  <si>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</si>
  <si>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</si>
  <si>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</si>
  <si>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</si>
  <si>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</si>
  <si>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Phạm Thị Thu Hiền</t>
  </si>
  <si>
    <t>Phan Lê Na</t>
  </si>
  <si>
    <t>Khoa học/Toán</t>
  </si>
  <si>
    <t>Toán</t>
  </si>
  <si>
    <t>TS CNTT</t>
  </si>
  <si>
    <t>Trần Thị Kim Oanh</t>
  </si>
  <si>
    <t>SP Toán học</t>
  </si>
  <si>
    <t>Cao học Công nghệ Thông tin</t>
  </si>
  <si>
    <t>Trần Xuân Hào</t>
  </si>
  <si>
    <t>Đào Thị Thanh Hà</t>
  </si>
  <si>
    <t>Đậu Hồng Quân</t>
  </si>
  <si>
    <t>Đinh Huy Hoàng</t>
  </si>
  <si>
    <t>Đinh Thanh Giang</t>
  </si>
  <si>
    <t>Hình học &amp; tôpô</t>
  </si>
  <si>
    <t>TS Bồ Đào Nha</t>
  </si>
  <si>
    <t>Dương Xuân Giáp</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</si>
  <si>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</si>
  <si>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</si>
  <si>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</si>
  <si>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</si>
  <si>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</si>
  <si>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</si>
  <si>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</si>
  <si>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</si>
  <si>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</si>
  <si>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</si>
  <si>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</si>
  <si>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</si>
  <si>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</si>
  <si>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</si>
  <si>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</si>
  <si>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</si>
  <si>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</si>
  <si>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</si>
  <si>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</si>
  <si>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</si>
  <si>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</si>
  <si>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</si>
  <si>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</si>
  <si>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</si>
  <si>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</si>
  <si>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</si>
  <si>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</si>
  <si>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</si>
  <si>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</si>
  <si>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</si>
  <si>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</si>
  <si>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</si>
  <si>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</si>
  <si>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Đinh Xuân Khoa</t>
  </si>
  <si>
    <t>Đỗ Thanh Thùy</t>
  </si>
  <si>
    <t>B1 (2.2019)</t>
  </si>
  <si>
    <t>Đoàn Thế Ngô Vinh</t>
  </si>
  <si>
    <t>Hoàng Văn Thụy</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</si>
  <si>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</si>
  <si>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</si>
  <si>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</si>
  <si>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</si>
  <si>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</si>
  <si>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</si>
  <si>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</si>
  <si>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</si>
  <si>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</si>
  <si>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</si>
  <si>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</si>
  <si>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</si>
  <si>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</si>
  <si>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</si>
  <si>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Bùi Thị Quỳnh Sương</t>
  </si>
  <si>
    <t>Lê Duy Linh</t>
  </si>
  <si>
    <t>Sinh học/Thực vật học</t>
  </si>
  <si>
    <t>Nguyễn Thanh Mỹ</t>
  </si>
  <si>
    <t>Sinh lý học thực vật</t>
  </si>
  <si>
    <t>Phạm Thị Tuyên</t>
  </si>
  <si>
    <t>Trần Thị Quỳnh Yên</t>
  </si>
  <si>
    <t>Trần Thị Vân Anh (B)</t>
  </si>
  <si>
    <t>Bùi Thị Quỳnh Hoa</t>
  </si>
  <si>
    <t>Tiếng Nga (B)</t>
  </si>
  <si>
    <t>Đặng Thị Tình</t>
  </si>
  <si>
    <t>Đinh Văn Đức</t>
  </si>
  <si>
    <t>Đoàn Thị Thúy Hà</t>
  </si>
  <si>
    <t>Lưu Tiến Hưng</t>
  </si>
  <si>
    <t>B - 26/2/1996</t>
  </si>
  <si>
    <t>Nguyễn Thị Đạm</t>
  </si>
  <si>
    <t>Nguyễn Thị Hương (D)</t>
  </si>
  <si>
    <t>Nguyễn Thị Kim Dung</t>
  </si>
  <si>
    <t>Nguyễn Thị Phương Thảo (A)</t>
  </si>
  <si>
    <t>Toán học/LTXS&amp;TK toán học</t>
  </si>
  <si>
    <t xml:space="preserve"> CCLLCT</t>
  </si>
  <si>
    <t xml:space="preserve">CCLLCT </t>
  </si>
  <si>
    <t>Văn học thiếu nhi</t>
  </si>
  <si>
    <t>Giáo dục sức khỏe</t>
  </si>
  <si>
    <t>Toán học 2</t>
  </si>
  <si>
    <t>Tự chọn 2</t>
  </si>
  <si>
    <t>Âm nhạc và phương pháp dạy học Âm nhạc</t>
  </si>
  <si>
    <t>Phương pháp dạy học Tự nhiên - Xã hội</t>
  </si>
  <si>
    <t>Tự chọn 3</t>
  </si>
  <si>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</si>
  <si>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</si>
  <si>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</si>
  <si>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</si>
  <si>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</si>
  <si>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</si>
  <si>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</si>
  <si>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</si>
  <si>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</si>
  <si>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</si>
  <si>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 xml:space="preserve">Tự chọn 4 </t>
  </si>
  <si>
    <t>a.16</t>
  </si>
  <si>
    <t>a.17</t>
  </si>
  <si>
    <t>Nguyễn Thị Nga</t>
  </si>
  <si>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</si>
  <si>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</si>
  <si>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</si>
  <si>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</si>
  <si>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</si>
  <si>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</si>
  <si>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</si>
  <si>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</si>
  <si>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</si>
  <si>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Tự chọn 1</t>
  </si>
  <si>
    <t>Tự chọn 4</t>
  </si>
  <si>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</si>
  <si>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</si>
  <si>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</si>
  <si>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</si>
  <si>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</si>
  <si>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</si>
  <si>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</si>
  <si>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</si>
  <si>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</si>
  <si>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</si>
  <si>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</si>
  <si>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HỘI THẢO PHÁT TRIỂN NĂNG LỰC GIÁO DỤC STEM CHO SINH VIÊN NGÀNH GIÁO DỤC TIỂU HỌC ĐÁP ỨNG YÊU CẦU ĐỔI MỚI GIÁO DỤC PHỔ THÔNG</t>
  </si>
  <si>
    <t>Tháng 03/2024</t>
  </si>
  <si>
    <t>Giáo dục học (GDTH)</t>
  </si>
  <si>
    <t>PGS.TS</t>
  </si>
  <si>
    <t>Kinh</t>
  </si>
  <si>
    <t>Nguyễn Tiến Dũng</t>
  </si>
  <si>
    <t>4/2023-4/2024</t>
  </si>
  <si>
    <t>1/2024-12/2024</t>
  </si>
  <si>
    <t>Trợ lý đào tạo</t>
  </si>
  <si>
    <t>Dự kiến 2024</t>
  </si>
  <si>
    <t>Giáo dục tiểu học/ Y học/ Nghệ thuật</t>
  </si>
  <si>
    <t>Cử nhân/ThS.</t>
  </si>
  <si>
    <t>Ngành đào tạo Giáo dục Tiểu học</t>
  </si>
  <si>
    <t>KHOA/TRUNG TÂM: GIÁO DỤC TIỂU HỌC</t>
  </si>
  <si>
    <t>Hỗ trợ luyện tập, trang phục</t>
  </si>
  <si>
    <t>Ban giám khảo</t>
  </si>
  <si>
    <t>Ban tổ chức hội thi</t>
  </si>
  <si>
    <t>Ban biên soạn nội dung</t>
  </si>
  <si>
    <t>Giải thưởng</t>
  </si>
  <si>
    <t>Tổng chi</t>
  </si>
  <si>
    <t>Hội thi Giải toán nhanh- Viết chữ đẹp</t>
  </si>
  <si>
    <t>Thực  tế Nhập môn ngành sư phạm (GDTH)</t>
  </si>
  <si>
    <t>Rèn luyện NVSP ngành GDTH</t>
  </si>
  <si>
    <t>37,800,00</t>
  </si>
  <si>
    <t>Thực tập sư phạm ngành GDTH -K61</t>
  </si>
  <si>
    <t>KHOA: GIÁO DỤC TIỂU HỌC</t>
  </si>
  <si>
    <t>Phòng PSG A2 201</t>
  </si>
  <si>
    <t xml:space="preserve">Phương pháp dạy học Tự nhiên - Xã hội </t>
  </si>
  <si>
    <t xml:space="preserve">Phương pháp dạy học Tiếng Việt </t>
  </si>
  <si>
    <t xml:space="preserve">Phương pháp dạy học Toán  </t>
  </si>
  <si>
    <t>Quản lí trường tiểu học</t>
  </si>
  <si>
    <t>Giáo dục học tiểu học</t>
  </si>
  <si>
    <t xml:space="preserve">Tâm lí học giáo dục tiểu học </t>
  </si>
  <si>
    <t xml:space="preserve">Tiếng Việt </t>
  </si>
  <si>
    <t xml:space="preserve">Cơ sở tự nhiên xã hội </t>
  </si>
  <si>
    <t>Hộp đựng tài liệu</t>
  </si>
  <si>
    <t>Lưu công văn, tài liệu</t>
  </si>
  <si>
    <t xml:space="preserve">VPK </t>
  </si>
  <si>
    <t>Cái</t>
  </si>
  <si>
    <t>cái</t>
  </si>
  <si>
    <t>1 bộ máy chiếu + màn hình máy chiếu</t>
  </si>
  <si>
    <t>sd c tác chuyên môn</t>
  </si>
  <si>
    <t>Đào tạo ĐH chính quy</t>
  </si>
  <si>
    <t>Thư viện Nguyễn Thúc Hào</t>
  </si>
  <si>
    <t>Bộ</t>
  </si>
  <si>
    <t>Sách giáo khoa Tiểu học(Kết nối tri thức với cuộc sống)</t>
  </si>
  <si>
    <t>Sách giáo khoa Tiểu học(Cánh diều)</t>
  </si>
  <si>
    <t>Sách giáo khoa Tiểu học( Chân trời sáng tạo)</t>
  </si>
  <si>
    <t>KẾ HOẠCH ĐĂNG KÝ NHIỆM VỤ NGHIÊN CỨU KHOA HỌC NĂM 2024</t>
  </si>
  <si>
    <t>Phát triển chương trình đào tạo trình độ thạc sĩ ngành Giáo dục học (Giáo dục Tiểu học) theo tiếp cận CDIO</t>
  </si>
  <si>
    <t>Sử dụng phần mềm Articulate Storyline thiết kế mô hình lớp học đảo ngược vận dụng giáo dục địa phương trong môn Hoạt động trải nghiệm lớp 4</t>
  </si>
  <si>
    <t>Tổ chức dạy học Toán ở tiểu học theo định hướng giáo dục STEAM</t>
  </si>
  <si>
    <t>Ứng dụng công nghệ AR trong dạy học lịch sử và địa lí ở tiểu học</t>
  </si>
  <si>
    <t>Thiết kế và sử dụng tình huống dạy học tích hợp trong môn Toán ở Tiểu học</t>
  </si>
  <si>
    <t>Giảng dạy, tham khảo</t>
  </si>
  <si>
    <t>S</t>
  </si>
  <si>
    <t>Bảo dưỡng, sửa chữa phòng học đàn</t>
  </si>
  <si>
    <t>Phòng học đàn (tầng 5, nhà A0)</t>
  </si>
  <si>
    <t>Phòng</t>
  </si>
  <si>
    <t>Phát triển năng lực giáo dục STEM cho giáo viên tiểu học đáp ứng yêu cầu chương trình GDPT 2018</t>
  </si>
  <si>
    <t>TS. Nguyễn Thị Phương Nhung (A)</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</si>
  <si>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</si>
  <si>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</si>
  <si>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</si>
  <si>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</si>
  <si>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</si>
  <si>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</si>
  <si>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</si>
  <si>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t>Kinh phí</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</si>
  <si>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</si>
  <si>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</si>
  <si>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</si>
  <si>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</si>
  <si>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</si>
  <si>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</si>
  <si>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</si>
  <si>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</si>
  <si>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</si>
  <si>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</si>
  <si>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</si>
  <si>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</si>
  <si>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</si>
  <si>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</si>
  <si>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</si>
  <si>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</si>
  <si>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</si>
  <si>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</si>
  <si>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</si>
  <si>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</si>
  <si>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</si>
  <si>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</si>
  <si>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</si>
  <si>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</si>
  <si>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</si>
  <si>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</si>
  <si>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</si>
  <si>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</si>
  <si>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</si>
  <si>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</si>
  <si>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</si>
  <si>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</si>
  <si>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</si>
  <si>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KHOA GIÁO DỤC TIỂU HỌC</t>
  </si>
  <si>
    <t>DỰ TOÁN KINH PHÍ HỘI THI "VIẾT CHỮ ĐẸP - GIẢI TOÁN NHANH"</t>
  </si>
  <si>
    <t>KHOA GIÁO DỤC, NĂM HỌC 2024-2025,  NGÀNH GIÁO DỤC TIẺU HỌC</t>
  </si>
  <si>
    <t>Khóa: 62, 63, 54, 65</t>
  </si>
  <si>
    <t>Yêu cầu chứng từ thanh toán</t>
  </si>
  <si>
    <t>Trưởng ban</t>
  </si>
  <si>
    <t>người</t>
  </si>
  <si>
    <t>Danh sách ký nhận</t>
  </si>
  <si>
    <t>Thư ký</t>
  </si>
  <si>
    <t>Dẫn chương trình</t>
  </si>
  <si>
    <t>Ủy viên</t>
  </si>
  <si>
    <t>Giải  Nhất</t>
  </si>
  <si>
    <t>đội</t>
  </si>
  <si>
    <t>Giải Nhì</t>
  </si>
  <si>
    <t>3.3</t>
  </si>
  <si>
    <t>Giải Ba</t>
  </si>
  <si>
    <t>Giải Khuyến khích</t>
  </si>
  <si>
    <t>Giải toán nhanh</t>
  </si>
  <si>
    <t>bộ đề</t>
  </si>
  <si>
    <t>Viết chữ đẹp</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</si>
  <si>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</si>
  <si>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</si>
  <si>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</si>
  <si>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</si>
  <si>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</si>
  <si>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</si>
  <si>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</si>
  <si>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</si>
  <si>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</si>
  <si>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</si>
  <si>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</si>
  <si>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</si>
  <si>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</si>
  <si>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</si>
  <si>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</si>
  <si>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</si>
  <si>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</si>
  <si>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</si>
  <si>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</si>
  <si>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</si>
  <si>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</si>
  <si>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</si>
  <si>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</si>
  <si>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</si>
  <si>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</si>
  <si>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</si>
  <si>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</si>
  <si>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</si>
  <si>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</si>
  <si>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</si>
  <si>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</si>
  <si>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</si>
  <si>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</si>
  <si>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</si>
  <si>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</si>
  <si>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</si>
  <si>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</si>
  <si>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</si>
  <si>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</si>
  <si>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</si>
  <si>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</si>
  <si>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</si>
  <si>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</si>
  <si>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</si>
  <si>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</si>
  <si>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</si>
  <si>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</si>
  <si>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</si>
  <si>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</si>
  <si>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</si>
  <si>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</si>
  <si>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</si>
  <si>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</si>
  <si>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</si>
  <si>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</si>
  <si>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</si>
  <si>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</si>
  <si>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</si>
  <si>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</si>
  <si>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</si>
  <si>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</si>
  <si>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KP LIÊN HỆ ĐỊA BÀN TH/TẬP, HỘI NGHỊ TRIỂN KHAI, SƠ KẾT, TỔNG KẾT</t>
  </si>
  <si>
    <t>Liên hệ</t>
  </si>
  <si>
    <t>Phòng GD</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</si>
  <si>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</si>
  <si>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</si>
  <si>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</si>
  <si>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</si>
  <si>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</si>
  <si>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</si>
  <si>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</si>
  <si>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</si>
  <si>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</si>
  <si>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</si>
  <si>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</si>
  <si>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</si>
  <si>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</si>
  <si>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</si>
  <si>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</si>
  <si>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 xml:space="preserve">Thực tập sư phạm </t>
  </si>
  <si>
    <t>Cơ sở hình học và thống kê</t>
  </si>
  <si>
    <t>Đại số sơ cấp (TC2)</t>
  </si>
  <si>
    <t>Giáo dục hòa nhập (TC2)</t>
  </si>
  <si>
    <t>Lịch sử và Địa lý địa phương (TC2)</t>
  </si>
  <si>
    <t>Phương pháp giáo dục mầm non tiên tiến (TC2)</t>
  </si>
  <si>
    <t>Số học (TC2)</t>
  </si>
  <si>
    <t>Công tác chủ nhiệm lớp và sinh hoạt chuyên môn ở trường tiểu học (TC3)</t>
  </si>
  <si>
    <t>Dạy học tích hợp trong Tự nhiên - xã hội (TC3)</t>
  </si>
  <si>
    <t>Dạy học Tự nhiên - xã hội bằng phương pháp Bàn tay nặn bột (TC3)</t>
  </si>
  <si>
    <t>Giáo dục môi trường cho học sinh tiểu học (TC3)</t>
  </si>
  <si>
    <t>Giáo dục STEM ở tiểu học (TC3)</t>
  </si>
  <si>
    <t>Hoạt động Đội thiếu niên Tiền phong Hồ Chí Minh ở trường tiểu học (TC3)</t>
  </si>
  <si>
    <t>Phương tiện kỹ thuật dạy học và ứng dụng công nghệ thông tin trong dạy học (TC3)</t>
  </si>
  <si>
    <t>a.13</t>
  </si>
  <si>
    <t>a.18</t>
  </si>
  <si>
    <t>a.19</t>
  </si>
  <si>
    <t>Hoàng Thị Hiền Lê</t>
  </si>
  <si>
    <t>Bồi dưỡng học sinh giỏi tiếng Việt</t>
  </si>
  <si>
    <t xml:space="preserve">Bồi dưỡng năng lực cảm thụ văn học cho học sinh </t>
  </si>
  <si>
    <t>Bồi dưỡng năng lực âm nhạc cho học sinh</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</si>
  <si>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</si>
  <si>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</si>
  <si>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</si>
  <si>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</si>
  <si>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</si>
  <si>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</si>
  <si>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Lý luận văn học</t>
  </si>
  <si>
    <t>Ngữ dụng học</t>
  </si>
  <si>
    <t>Từ Hán Việt</t>
  </si>
  <si>
    <t>Xây dựng môi trường giáo dục lấy trẻ làm trung tâm</t>
  </si>
  <si>
    <t>a.20</t>
  </si>
  <si>
    <t>a.21</t>
  </si>
  <si>
    <t>a.22</t>
  </si>
  <si>
    <t>a.23</t>
  </si>
  <si>
    <t xml:space="preserve">Tổng đang học: 1881 </t>
  </si>
  <si>
    <t>Tổng đang học: 100</t>
  </si>
  <si>
    <t>Tổng đang học: 2836</t>
  </si>
  <si>
    <t>sách chuyên khảo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</si>
</sst>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8" x14ac:knownFonts="1">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
      <b/>
      <sz val="10"/>
      <color theme="1"/>
      <name val="Times New Roman"/>
      <family val="1"/>
      <charset val="163"/>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80">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0" fontId="5" fillId="0" borderId="0" xfId="0" applyFont="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62" xfId="0" applyFont="1" applyBorder="1" applyAlignment="1">
      <alignment horizontal="center" vertical="center" wrapText="1"/>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38" fillId="0" borderId="0" xfId="0" applyFont="1"/>
    <xf numFmtId="0" fontId="12" fillId="0" borderId="0" xfId="0" applyFont="1"/>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0" fillId="0" borderId="0" xfId="0"/>
    <xf numFmtId="0" fontId="79" fillId="0" borderId="0" xfId="0" applyFont="1" applyAlignment="1">
      <alignment horizontal="center" vertical="center"/>
    </xf>
    <xf numFmtId="0" fontId="82" fillId="0" borderId="0" xfId="0" applyFont="1"/>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58" fillId="0" borderId="7"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58" fillId="0" borderId="22" xfId="7" applyFont="1" applyBorder="1" applyAlignment="1">
      <alignment horizontal="center" vertical="center" wrapText="1"/>
    </xf>
    <xf numFmtId="0" fontId="58" fillId="0" borderId="23" xfId="7" applyFont="1" applyBorder="1" applyAlignment="1">
      <alignment horizontal="center" vertical="center" wrapText="1"/>
    </xf>
    <xf numFmtId="0" fontId="58" fillId="0" borderId="24" xfId="7" applyFont="1" applyBorder="1" applyAlignment="1">
      <alignment horizontal="center" vertical="center" wrapText="1"/>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2" xfId="0" applyFont="1" applyBorder="1" applyAlignment="1">
      <alignment horizontal="center" vertical="center"/>
    </xf>
    <xf numFmtId="0" fontId="58" fillId="0" borderId="24" xfId="0" applyFont="1" applyBorder="1" applyAlignment="1">
      <alignment horizontal="center" vertical="center"/>
    </xf>
    <xf numFmtId="0" fontId="58" fillId="2" borderId="7" xfId="7" applyFont="1" applyFill="1" applyBorder="1" applyAlignment="1">
      <alignment horizontal="center" vertical="center" wrapText="1"/>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6" xfId="7" applyFont="1" applyBorder="1" applyAlignment="1">
      <alignment horizontal="center" vertical="center" wrapText="1"/>
    </xf>
    <xf numFmtId="0" fontId="58" fillId="0" borderId="23" xfId="0" applyFont="1" applyBorder="1" applyAlignment="1">
      <alignment horizontal="center" vertical="center"/>
    </xf>
    <xf numFmtId="0" fontId="58" fillId="0" borderId="7" xfId="0" applyFont="1" applyBorder="1" applyAlignment="1">
      <alignment horizontal="center" vertical="center"/>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0" borderId="0" xfId="7"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0" fontId="25" fillId="0" borderId="0" xfId="0" applyFont="1" applyAlignment="1">
      <alignment horizontal="center"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11" fillId="0" borderId="60" xfId="0" applyFont="1" applyBorder="1" applyAlignment="1">
      <alignment vertical="center"/>
    </xf>
    <xf numFmtId="0" fontId="11" fillId="0" borderId="54" xfId="0" applyFont="1" applyBorder="1" applyAlignment="1">
      <alignment vertical="center"/>
    </xf>
    <xf numFmtId="0" fontId="17" fillId="12" borderId="62" xfId="0" applyFont="1" applyFill="1" applyBorder="1" applyAlignment="1">
      <alignment horizontal="center" vertical="center"/>
    </xf>
    <xf numFmtId="165" fontId="17" fillId="0" borderId="64" xfId="0" applyNumberFormat="1" applyFont="1" applyBorder="1" applyAlignment="1">
      <alignment horizontal="center" vertical="center" wrapText="1"/>
    </xf>
    <xf numFmtId="0" fontId="11" fillId="0" borderId="59" xfId="0" applyFont="1" applyBorder="1" applyAlignment="1">
      <alignment vertical="center"/>
    </xf>
    <xf numFmtId="165" fontId="17" fillId="0" borderId="62" xfId="0" applyNumberFormat="1" applyFont="1" applyBorder="1" applyAlignment="1">
      <alignment horizontal="center" vertical="center" wrapText="1"/>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4" fillId="0" borderId="63" xfId="0" applyFont="1" applyBorder="1" applyAlignment="1">
      <alignment vertical="center"/>
    </xf>
    <xf numFmtId="0" fontId="11" fillId="0" borderId="63" xfId="0" applyFont="1" applyBorder="1" applyAlignment="1">
      <alignment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0" fontId="106" fillId="0" borderId="65" xfId="0" applyFont="1" applyBorder="1"/>
    <xf numFmtId="0" fontId="106" fillId="0" borderId="59" xfId="0" applyFont="1" applyBorder="1"/>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xf numFmtId="0" fontId="127" fillId="0" borderId="0" xfId="0" applyFont="1" applyAlignment="1">
      <alignment horizontal="center" vertical="center"/>
    </xf>
  </cellXfs>
  <cellStyles count="17">
    <cellStyle name="Bình thường 2" xfId="13" xr:uid="{00000000-0005-0000-0000-000000000000}"/>
    <cellStyle name="Bình thường 3" xfId="15" xr:uid="{00000000-0005-0000-0000-000001000000}"/>
    <cellStyle name="Comma" xfId="1" builtinId="3"/>
    <cellStyle name="Comma [0]" xfId="8" builtinId="6"/>
    <cellStyle name="Comma 2" xfId="2" xr:uid="{00000000-0005-0000-0000-000004000000}"/>
    <cellStyle name="Comma 3" xfId="10" xr:uid="{00000000-0005-0000-0000-000005000000}"/>
    <cellStyle name="Dấu phẩy 2" xfId="14" xr:uid="{00000000-0005-0000-0000-000006000000}"/>
    <cellStyle name="Dấu phẩy 3" xfId="16" xr:uid="{00000000-0005-0000-0000-000007000000}"/>
    <cellStyle name="Normal" xfId="0" builtinId="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row r="63">
          <cell r="Q63">
            <v>3500</v>
          </cell>
        </row>
        <row r="67">
          <cell r="Q67">
            <v>7270</v>
          </cell>
        </row>
        <row r="69">
          <cell r="Q69">
            <v>60000</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row r="45">
          <cell r="I45">
            <v>7.0000000000000007E-2</v>
          </cell>
        </row>
      </sheetData>
      <sheetData sheetId="1">
        <row r="59">
          <cell r="F59">
            <v>2167.9638256212133</v>
          </cell>
        </row>
        <row r="65">
          <cell r="B65">
            <v>10</v>
          </cell>
          <cell r="C65">
            <v>13</v>
          </cell>
          <cell r="D65">
            <v>16</v>
          </cell>
          <cell r="E65">
            <v>19</v>
          </cell>
          <cell r="F65">
            <v>22</v>
          </cell>
          <cell r="G65">
            <v>25</v>
          </cell>
          <cell r="H65">
            <v>29</v>
          </cell>
          <cell r="I65">
            <v>32</v>
          </cell>
          <cell r="J65">
            <v>35</v>
          </cell>
        </row>
        <row r="66">
          <cell r="B66">
            <v>71</v>
          </cell>
          <cell r="C66">
            <v>127</v>
          </cell>
          <cell r="D66">
            <v>198</v>
          </cell>
          <cell r="E66">
            <v>285</v>
          </cell>
          <cell r="F66">
            <v>388</v>
          </cell>
          <cell r="G66">
            <v>507</v>
          </cell>
          <cell r="H66">
            <v>641</v>
          </cell>
          <cell r="I66">
            <v>792</v>
          </cell>
          <cell r="J66">
            <v>985</v>
          </cell>
        </row>
      </sheetData>
      <sheetData sheetId="2">
        <row r="11">
          <cell r="J11">
            <v>1</v>
          </cell>
        </row>
      </sheetData>
      <sheetData sheetId="3">
        <row r="11">
          <cell r="J11">
            <v>7</v>
          </cell>
        </row>
      </sheetData>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row r="19">
          <cell r="G19">
            <v>300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row r="1">
          <cell r="A1" t="str">
            <v>PRICE BREAKDOWN FOR ELECTRICAL INSTALLATION WORK</v>
          </cell>
          <cell r="G1" t="str">
            <v xml:space="preserve"> </v>
          </cell>
          <cell r="K1" t="str">
            <v xml:space="preserve"> </v>
          </cell>
        </row>
        <row r="2">
          <cell r="B2" t="str">
            <v>東鼎  LNG TERMINAL</v>
          </cell>
          <cell r="G2" t="str">
            <v xml:space="preserve"> </v>
          </cell>
          <cell r="I2" t="str">
            <v>CTCI Q. NO. : 99Q3299</v>
          </cell>
          <cell r="P2" t="str">
            <v>CTCI Q. NO. : 99Q3299</v>
          </cell>
        </row>
        <row r="3">
          <cell r="B3" t="str">
            <v>LOCATION: 桃園 觀塘工業區</v>
          </cell>
        </row>
        <row r="5">
          <cell r="E5" t="str">
            <v xml:space="preserve">                  TO SITE</v>
          </cell>
          <cell r="G5" t="str">
            <v xml:space="preserve">                  TO SITE</v>
          </cell>
          <cell r="K5" t="str">
            <v xml:space="preserve">                  TO SITE</v>
          </cell>
          <cell r="M5" t="str">
            <v xml:space="preserve">                  TO SITE</v>
          </cell>
        </row>
        <row r="6">
          <cell r="E6" t="str">
            <v xml:space="preserve"> ON SHORE MAT'L (NET) NT$</v>
          </cell>
          <cell r="G6" t="str">
            <v xml:space="preserve"> OFF SHORE MAT'L (NET) US$</v>
          </cell>
          <cell r="I6" t="str">
            <v xml:space="preserve">          LABOR MH (NET) </v>
          </cell>
          <cell r="K6" t="str">
            <v xml:space="preserve">     ON SHORE MAT'L NT$</v>
          </cell>
          <cell r="M6" t="str">
            <v xml:space="preserve">   OFF SHORE MAT'L US$</v>
          </cell>
          <cell r="O6" t="str">
            <v xml:space="preserve">        LABOR PRICE NT$</v>
          </cell>
          <cell r="Q6" t="str">
            <v>REMARK</v>
          </cell>
        </row>
        <row r="7">
          <cell r="A7" t="str">
            <v>NO.</v>
          </cell>
          <cell r="B7" t="str">
            <v>DESCRIPTION</v>
          </cell>
          <cell r="C7" t="str">
            <v>Q'TY</v>
          </cell>
          <cell r="D7" t="str">
            <v>UNIT</v>
          </cell>
          <cell r="E7" t="str">
            <v>U/P</v>
          </cell>
          <cell r="F7" t="str">
            <v>TOTAL</v>
          </cell>
          <cell r="G7" t="str">
            <v>U/P</v>
          </cell>
          <cell r="H7" t="str">
            <v>TOTAL</v>
          </cell>
          <cell r="I7" t="str">
            <v>U/P</v>
          </cell>
          <cell r="J7" t="str">
            <v>TOTAL</v>
          </cell>
          <cell r="K7" t="str">
            <v>U/P</v>
          </cell>
          <cell r="L7" t="str">
            <v>TOTAL</v>
          </cell>
          <cell r="M7" t="str">
            <v>U/P</v>
          </cell>
          <cell r="N7" t="str">
            <v>TOTAL</v>
          </cell>
          <cell r="O7" t="str">
            <v>U/P</v>
          </cell>
          <cell r="P7" t="str">
            <v>TOTAL</v>
          </cell>
        </row>
        <row r="9">
          <cell r="A9" t="str">
            <v>ALT-1</v>
          </cell>
          <cell r="B9" t="str">
            <v xml:space="preserve">         PRICE SUMMARY</v>
          </cell>
        </row>
        <row r="11">
          <cell r="A11" t="str">
            <v xml:space="preserve">  A.</v>
          </cell>
          <cell r="B11" t="str">
            <v xml:space="preserve"> POWER EQUIPMENT </v>
          </cell>
          <cell r="C11">
            <v>1</v>
          </cell>
          <cell r="D11" t="str">
            <v>LOT</v>
          </cell>
          <cell r="E11">
            <v>138612100</v>
          </cell>
          <cell r="F11">
            <v>138612100</v>
          </cell>
          <cell r="H11">
            <v>0</v>
          </cell>
          <cell r="I11">
            <v>13764</v>
          </cell>
          <cell r="J11">
            <v>13764</v>
          </cell>
          <cell r="K11">
            <v>138612100</v>
          </cell>
          <cell r="L11">
            <v>138612100</v>
          </cell>
          <cell r="M11">
            <v>0</v>
          </cell>
          <cell r="N11">
            <v>0</v>
          </cell>
          <cell r="O11">
            <v>6155030</v>
          </cell>
          <cell r="P11">
            <v>6155030</v>
          </cell>
        </row>
        <row r="12">
          <cell r="F12">
            <v>0</v>
          </cell>
          <cell r="J12">
            <v>0</v>
          </cell>
          <cell r="L12">
            <v>0</v>
          </cell>
          <cell r="P12">
            <v>0</v>
          </cell>
        </row>
        <row r="13">
          <cell r="A13" t="str">
            <v xml:space="preserve">  B.</v>
          </cell>
          <cell r="B13" t="str">
            <v xml:space="preserve"> POWER DISTRIBUTION SYSTEM</v>
          </cell>
          <cell r="C13">
            <v>130730</v>
          </cell>
          <cell r="D13" t="str">
            <v>M</v>
          </cell>
          <cell r="E13">
            <v>178.00177465004208</v>
          </cell>
          <cell r="F13">
            <v>23270172</v>
          </cell>
          <cell r="H13">
            <v>0</v>
          </cell>
          <cell r="I13">
            <v>0.25310181289681022</v>
          </cell>
          <cell r="J13">
            <v>33088</v>
          </cell>
          <cell r="K13">
            <v>178.00177465004208</v>
          </cell>
          <cell r="L13">
            <v>23270172</v>
          </cell>
          <cell r="M13">
            <v>0</v>
          </cell>
          <cell r="N13">
            <v>0</v>
          </cell>
          <cell r="O13">
            <v>70.851243019964812</v>
          </cell>
          <cell r="P13">
            <v>9262383</v>
          </cell>
        </row>
        <row r="14">
          <cell r="F14">
            <v>0</v>
          </cell>
          <cell r="H14">
            <v>0</v>
          </cell>
          <cell r="J14">
            <v>0</v>
          </cell>
          <cell r="K14">
            <v>0</v>
          </cell>
          <cell r="L14">
            <v>0</v>
          </cell>
          <cell r="M14">
            <v>0</v>
          </cell>
          <cell r="N14">
            <v>0</v>
          </cell>
          <cell r="O14">
            <v>0</v>
          </cell>
          <cell r="P14">
            <v>0</v>
          </cell>
        </row>
        <row r="15">
          <cell r="A15" t="str">
            <v xml:space="preserve">  C.</v>
          </cell>
          <cell r="B15" t="str">
            <v xml:space="preserve"> LIGHTING SYSTEM</v>
          </cell>
          <cell r="C15">
            <v>508</v>
          </cell>
          <cell r="D15" t="str">
            <v>SET</v>
          </cell>
          <cell r="E15">
            <v>18871.641732283464</v>
          </cell>
          <cell r="F15">
            <v>9586794</v>
          </cell>
          <cell r="H15">
            <v>0</v>
          </cell>
          <cell r="I15">
            <v>28.084645669291337</v>
          </cell>
          <cell r="J15">
            <v>14267</v>
          </cell>
          <cell r="K15">
            <v>18871.641732283464</v>
          </cell>
          <cell r="L15">
            <v>9586794</v>
          </cell>
          <cell r="M15">
            <v>0</v>
          </cell>
          <cell r="N15">
            <v>0</v>
          </cell>
          <cell r="O15">
            <v>8470.6830708661419</v>
          </cell>
          <cell r="P15">
            <v>4303107</v>
          </cell>
        </row>
        <row r="16">
          <cell r="F16">
            <v>0</v>
          </cell>
          <cell r="H16">
            <v>0</v>
          </cell>
          <cell r="J16">
            <v>0</v>
          </cell>
          <cell r="K16">
            <v>0</v>
          </cell>
          <cell r="L16">
            <v>0</v>
          </cell>
          <cell r="M16">
            <v>0</v>
          </cell>
          <cell r="N16">
            <v>0</v>
          </cell>
          <cell r="O16">
            <v>0</v>
          </cell>
          <cell r="P16">
            <v>0</v>
          </cell>
        </row>
        <row r="17">
          <cell r="A17" t="str">
            <v xml:space="preserve">  D.</v>
          </cell>
          <cell r="B17" t="str">
            <v xml:space="preserve"> GROUNDING &amp; LIGHTNING PROTECTION SYSTEM</v>
          </cell>
          <cell r="C17">
            <v>8620</v>
          </cell>
          <cell r="D17" t="str">
            <v>M</v>
          </cell>
          <cell r="E17">
            <v>104.6885150812065</v>
          </cell>
          <cell r="F17">
            <v>902415</v>
          </cell>
          <cell r="H17">
            <v>0</v>
          </cell>
          <cell r="I17">
            <v>0.40336426914153134</v>
          </cell>
          <cell r="J17">
            <v>3477</v>
          </cell>
          <cell r="K17">
            <v>104.6885150812065</v>
          </cell>
          <cell r="L17">
            <v>902415</v>
          </cell>
          <cell r="M17">
            <v>0</v>
          </cell>
          <cell r="N17">
            <v>0</v>
          </cell>
          <cell r="O17">
            <v>146.95568445475638</v>
          </cell>
          <cell r="P17">
            <v>1266758</v>
          </cell>
        </row>
        <row r="18">
          <cell r="F18">
            <v>0</v>
          </cell>
          <cell r="H18">
            <v>0</v>
          </cell>
          <cell r="J18">
            <v>0</v>
          </cell>
          <cell r="K18">
            <v>0</v>
          </cell>
          <cell r="L18">
            <v>0</v>
          </cell>
          <cell r="M18">
            <v>0</v>
          </cell>
          <cell r="N18">
            <v>0</v>
          </cell>
          <cell r="O18">
            <v>0</v>
          </cell>
          <cell r="P18">
            <v>0</v>
          </cell>
        </row>
        <row r="19">
          <cell r="A19" t="str">
            <v xml:space="preserve">  E.</v>
          </cell>
          <cell r="B19" t="str">
            <v xml:space="preserve"> TELEPHONE SYSTEM</v>
          </cell>
          <cell r="C19">
            <v>2250</v>
          </cell>
          <cell r="D19" t="str">
            <v>M</v>
          </cell>
          <cell r="E19">
            <v>219.19555555555556</v>
          </cell>
          <cell r="F19">
            <v>493190</v>
          </cell>
          <cell r="H19">
            <v>0</v>
          </cell>
          <cell r="I19">
            <v>0.20088888888888889</v>
          </cell>
          <cell r="J19">
            <v>452</v>
          </cell>
          <cell r="K19">
            <v>219.19555555555556</v>
          </cell>
          <cell r="L19">
            <v>493190</v>
          </cell>
          <cell r="M19">
            <v>0</v>
          </cell>
          <cell r="N19">
            <v>0</v>
          </cell>
          <cell r="O19">
            <v>56.222222222222221</v>
          </cell>
          <cell r="P19">
            <v>126500</v>
          </cell>
        </row>
        <row r="20">
          <cell r="F20">
            <v>0</v>
          </cell>
          <cell r="H20">
            <v>0</v>
          </cell>
          <cell r="J20">
            <v>0</v>
          </cell>
          <cell r="K20">
            <v>0</v>
          </cell>
          <cell r="L20">
            <v>0</v>
          </cell>
          <cell r="M20">
            <v>0</v>
          </cell>
          <cell r="N20">
            <v>0</v>
          </cell>
          <cell r="O20">
            <v>0</v>
          </cell>
          <cell r="P20">
            <v>0</v>
          </cell>
        </row>
        <row r="21">
          <cell r="A21" t="str">
            <v xml:space="preserve">  F.</v>
          </cell>
          <cell r="B21" t="str">
            <v xml:space="preserve"> PAGE/INTERCOMMUNICATION SYSTEM</v>
          </cell>
          <cell r="C21">
            <v>15</v>
          </cell>
          <cell r="D21" t="str">
            <v>SET</v>
          </cell>
          <cell r="E21">
            <v>67271.8</v>
          </cell>
          <cell r="F21">
            <v>1009077</v>
          </cell>
          <cell r="H21">
            <v>0</v>
          </cell>
          <cell r="I21">
            <v>87.266666666666666</v>
          </cell>
          <cell r="J21">
            <v>1309</v>
          </cell>
          <cell r="K21">
            <v>67271.8</v>
          </cell>
          <cell r="L21">
            <v>1009077</v>
          </cell>
          <cell r="M21">
            <v>0</v>
          </cell>
          <cell r="N21">
            <v>0</v>
          </cell>
          <cell r="O21">
            <v>24435.333333333332</v>
          </cell>
          <cell r="P21">
            <v>366530</v>
          </cell>
        </row>
        <row r="22">
          <cell r="F22">
            <v>0</v>
          </cell>
          <cell r="H22">
            <v>0</v>
          </cell>
          <cell r="J22">
            <v>0</v>
          </cell>
          <cell r="K22">
            <v>0</v>
          </cell>
          <cell r="L22">
            <v>0</v>
          </cell>
          <cell r="M22">
            <v>0</v>
          </cell>
          <cell r="N22">
            <v>0</v>
          </cell>
          <cell r="O22">
            <v>0</v>
          </cell>
          <cell r="P22">
            <v>0</v>
          </cell>
        </row>
        <row r="23">
          <cell r="A23" t="str">
            <v xml:space="preserve">  G.</v>
          </cell>
          <cell r="B23" t="str">
            <v xml:space="preserve"> CCTV SYSTEM</v>
          </cell>
          <cell r="C23">
            <v>6</v>
          </cell>
          <cell r="D23" t="str">
            <v>SET</v>
          </cell>
          <cell r="E23">
            <v>291143.16666666669</v>
          </cell>
          <cell r="F23">
            <v>1746859</v>
          </cell>
          <cell r="H23">
            <v>0</v>
          </cell>
          <cell r="I23">
            <v>221</v>
          </cell>
          <cell r="J23">
            <v>1326</v>
          </cell>
          <cell r="K23">
            <v>291143.16666666669</v>
          </cell>
          <cell r="L23">
            <v>1746859</v>
          </cell>
          <cell r="M23">
            <v>0</v>
          </cell>
          <cell r="N23">
            <v>0</v>
          </cell>
          <cell r="O23">
            <v>61933.5</v>
          </cell>
          <cell r="P23">
            <v>371601</v>
          </cell>
        </row>
        <row r="24">
          <cell r="F24">
            <v>0</v>
          </cell>
          <cell r="H24">
            <v>0</v>
          </cell>
          <cell r="J24">
            <v>0</v>
          </cell>
          <cell r="K24">
            <v>0</v>
          </cell>
          <cell r="L24">
            <v>0</v>
          </cell>
          <cell r="M24">
            <v>0</v>
          </cell>
          <cell r="N24">
            <v>0</v>
          </cell>
          <cell r="O24">
            <v>0</v>
          </cell>
          <cell r="P24">
            <v>0</v>
          </cell>
        </row>
        <row r="25">
          <cell r="A25" t="str">
            <v xml:space="preserve">  H.</v>
          </cell>
          <cell r="B25" t="str">
            <v xml:space="preserve"> CATHODIC PROTECTION SYSTEM</v>
          </cell>
          <cell r="C25">
            <v>60</v>
          </cell>
          <cell r="D25" t="str">
            <v>PC</v>
          </cell>
          <cell r="E25">
            <v>12445.316666666668</v>
          </cell>
          <cell r="F25">
            <v>746719</v>
          </cell>
          <cell r="H25">
            <v>0</v>
          </cell>
          <cell r="I25">
            <v>17.083333333333332</v>
          </cell>
          <cell r="J25">
            <v>1025</v>
          </cell>
          <cell r="K25">
            <v>12445.316666666668</v>
          </cell>
          <cell r="L25">
            <v>746719</v>
          </cell>
          <cell r="M25">
            <v>0</v>
          </cell>
          <cell r="N25">
            <v>0</v>
          </cell>
          <cell r="O25">
            <v>6387.1</v>
          </cell>
          <cell r="P25">
            <v>383226</v>
          </cell>
        </row>
        <row r="27">
          <cell r="A27" t="str">
            <v xml:space="preserve">  I.</v>
          </cell>
          <cell r="B27" t="str">
            <v>APS SYSTEM</v>
          </cell>
          <cell r="C27">
            <v>60</v>
          </cell>
          <cell r="D27" t="str">
            <v>SET</v>
          </cell>
          <cell r="E27">
            <v>260365.88333333333</v>
          </cell>
          <cell r="F27">
            <v>15621953</v>
          </cell>
          <cell r="H27">
            <v>0</v>
          </cell>
          <cell r="I27">
            <v>227.13333333333333</v>
          </cell>
          <cell r="J27">
            <v>13628</v>
          </cell>
          <cell r="K27">
            <v>260365.88333333333</v>
          </cell>
          <cell r="L27">
            <v>15621953</v>
          </cell>
          <cell r="M27">
            <v>0</v>
          </cell>
          <cell r="N27">
            <v>0</v>
          </cell>
          <cell r="O27">
            <v>63605.433333333334</v>
          </cell>
          <cell r="P27">
            <v>3816326</v>
          </cell>
        </row>
        <row r="29">
          <cell r="A29" t="str">
            <v xml:space="preserve">  J.</v>
          </cell>
          <cell r="B29" t="str">
            <v>U/G CONDUIT BANK</v>
          </cell>
          <cell r="C29">
            <v>2850</v>
          </cell>
          <cell r="D29" t="str">
            <v>M3</v>
          </cell>
          <cell r="E29">
            <v>2070.4561403508774</v>
          </cell>
          <cell r="F29">
            <v>5900800</v>
          </cell>
          <cell r="H29">
            <v>0</v>
          </cell>
          <cell r="I29">
            <v>9.5898245614035087</v>
          </cell>
          <cell r="J29">
            <v>27331</v>
          </cell>
          <cell r="K29">
            <v>2070.4561403508774</v>
          </cell>
          <cell r="L29">
            <v>5900800</v>
          </cell>
          <cell r="M29">
            <v>0</v>
          </cell>
          <cell r="N29">
            <v>0</v>
          </cell>
          <cell r="O29">
            <v>7703.0175438596489</v>
          </cell>
          <cell r="P29">
            <v>21953600</v>
          </cell>
        </row>
        <row r="32">
          <cell r="B32" t="str">
            <v>TOTAL (ALT-1)</v>
          </cell>
          <cell r="F32">
            <v>197890079</v>
          </cell>
          <cell r="H32">
            <v>0</v>
          </cell>
          <cell r="J32">
            <v>109667</v>
          </cell>
          <cell r="L32">
            <v>197890079</v>
          </cell>
          <cell r="N32">
            <v>0</v>
          </cell>
          <cell r="P32">
            <v>48005061</v>
          </cell>
          <cell r="Q32">
            <v>109667</v>
          </cell>
        </row>
        <row r="33">
          <cell r="Q33">
            <v>0</v>
          </cell>
        </row>
        <row r="34">
          <cell r="A34" t="str">
            <v>OTHER</v>
          </cell>
          <cell r="B34" t="str">
            <v xml:space="preserve"> CATHODIC PROTECTION SYSTEM  FOR TRUNK LINE</v>
          </cell>
          <cell r="C34">
            <v>1</v>
          </cell>
          <cell r="D34" t="str">
            <v>LOT</v>
          </cell>
          <cell r="F34">
            <v>4357694</v>
          </cell>
          <cell r="J34">
            <v>6089</v>
          </cell>
          <cell r="L34">
            <v>4357694</v>
          </cell>
          <cell r="P34">
            <v>2372268</v>
          </cell>
          <cell r="Q34">
            <v>6089</v>
          </cell>
        </row>
        <row r="36">
          <cell r="B36" t="str">
            <v xml:space="preserve">MATERIAL PRICE 造價分析 </v>
          </cell>
        </row>
        <row r="37">
          <cell r="B37" t="str">
            <v xml:space="preserve">CAPACITOR </v>
          </cell>
          <cell r="D37" t="str">
            <v>KVA</v>
          </cell>
        </row>
        <row r="38">
          <cell r="B38" t="str">
            <v>CABLE &amp; WIRE FOR POWER SYSTEM</v>
          </cell>
          <cell r="C38">
            <v>130730</v>
          </cell>
          <cell r="D38" t="str">
            <v>M</v>
          </cell>
        </row>
        <row r="39">
          <cell r="B39" t="str">
            <v>LIGHTING FIXTURE</v>
          </cell>
          <cell r="C39">
            <v>508</v>
          </cell>
          <cell r="D39" t="str">
            <v>SET</v>
          </cell>
        </row>
        <row r="41">
          <cell r="B41" t="str">
            <v>LABOR PRICE 造價分析</v>
          </cell>
        </row>
        <row r="42">
          <cell r="B42" t="str">
            <v xml:space="preserve">CAPACITOR </v>
          </cell>
          <cell r="C42">
            <v>0</v>
          </cell>
          <cell r="D42" t="str">
            <v>KVA</v>
          </cell>
        </row>
        <row r="43">
          <cell r="B43" t="str">
            <v>CABLE &amp; WIRE FOR POWER SYSTEM</v>
          </cell>
          <cell r="C43">
            <v>130730</v>
          </cell>
          <cell r="D43" t="str">
            <v>M</v>
          </cell>
          <cell r="I43">
            <v>0.73359596114128356</v>
          </cell>
          <cell r="J43">
            <v>95903</v>
          </cell>
        </row>
        <row r="44">
          <cell r="B44" t="str">
            <v>LIGHTING FIXTURE</v>
          </cell>
          <cell r="C44">
            <v>508</v>
          </cell>
          <cell r="D44" t="str">
            <v>SET</v>
          </cell>
        </row>
        <row r="46">
          <cell r="A46" t="str">
            <v>ALT-2</v>
          </cell>
          <cell r="C46" t="str">
            <v xml:space="preserve"> </v>
          </cell>
          <cell r="D46" t="str">
            <v xml:space="preserve"> </v>
          </cell>
          <cell r="F46">
            <v>0</v>
          </cell>
          <cell r="H46">
            <v>0</v>
          </cell>
          <cell r="J46">
            <v>0</v>
          </cell>
          <cell r="K46">
            <v>0</v>
          </cell>
          <cell r="L46">
            <v>0</v>
          </cell>
          <cell r="M46">
            <v>0</v>
          </cell>
          <cell r="N46">
            <v>0</v>
          </cell>
          <cell r="O46">
            <v>0</v>
          </cell>
          <cell r="P46">
            <v>0</v>
          </cell>
        </row>
        <row r="47">
          <cell r="A47">
            <v>1</v>
          </cell>
          <cell r="B47" t="str">
            <v xml:space="preserve">  6.9KV GCS ,  NEMA CLASS E2 , MCC PANEL</v>
          </cell>
          <cell r="C47">
            <v>-1</v>
          </cell>
          <cell r="D47" t="str">
            <v>PNL</v>
          </cell>
          <cell r="E47">
            <v>500000</v>
          </cell>
          <cell r="F47">
            <v>-500000</v>
          </cell>
          <cell r="H47">
            <v>0</v>
          </cell>
          <cell r="I47">
            <v>20</v>
          </cell>
          <cell r="J47">
            <v>-20</v>
          </cell>
          <cell r="K47">
            <v>500000</v>
          </cell>
          <cell r="L47">
            <v>-500000</v>
          </cell>
          <cell r="M47">
            <v>0</v>
          </cell>
          <cell r="N47">
            <v>0</v>
          </cell>
          <cell r="O47">
            <v>5600</v>
          </cell>
          <cell r="P47">
            <v>-5600</v>
          </cell>
          <cell r="Q47">
            <v>0</v>
          </cell>
        </row>
        <row r="48">
          <cell r="A48">
            <v>2</v>
          </cell>
          <cell r="B48" t="str">
            <v xml:space="preserve">  600V POWER CABLE 3/C 5.5 sq.mm  XLPE/PVC</v>
          </cell>
          <cell r="C48">
            <v>-195</v>
          </cell>
          <cell r="D48" t="str">
            <v>M</v>
          </cell>
          <cell r="E48">
            <v>20</v>
          </cell>
          <cell r="F48">
            <v>-3900</v>
          </cell>
          <cell r="H48">
            <v>0</v>
          </cell>
          <cell r="I48">
            <v>0.1</v>
          </cell>
          <cell r="J48">
            <v>-20</v>
          </cell>
          <cell r="K48">
            <v>20</v>
          </cell>
          <cell r="L48">
            <v>-3900</v>
          </cell>
          <cell r="M48">
            <v>0</v>
          </cell>
          <cell r="N48">
            <v>0</v>
          </cell>
          <cell r="O48">
            <v>28</v>
          </cell>
          <cell r="P48">
            <v>-5460</v>
          </cell>
          <cell r="Q48">
            <v>0</v>
          </cell>
        </row>
        <row r="49">
          <cell r="A49">
            <v>3</v>
          </cell>
          <cell r="B49" t="str">
            <v xml:space="preserve">  600V CONTROL CABLE 12/C 2.0 sq.mm  PVC/PVC</v>
          </cell>
          <cell r="C49">
            <v>-195</v>
          </cell>
          <cell r="D49" t="str">
            <v>M</v>
          </cell>
          <cell r="E49">
            <v>38</v>
          </cell>
          <cell r="F49">
            <v>-7410</v>
          </cell>
          <cell r="H49">
            <v>0</v>
          </cell>
          <cell r="I49">
            <v>0.13800000000000001</v>
          </cell>
          <cell r="J49">
            <v>-27</v>
          </cell>
          <cell r="K49">
            <v>38</v>
          </cell>
          <cell r="L49">
            <v>-7410</v>
          </cell>
          <cell r="M49">
            <v>0</v>
          </cell>
          <cell r="N49">
            <v>0</v>
          </cell>
          <cell r="O49">
            <v>39</v>
          </cell>
          <cell r="P49">
            <v>-7605</v>
          </cell>
          <cell r="Q49">
            <v>0</v>
          </cell>
        </row>
        <row r="50">
          <cell r="A50">
            <v>4</v>
          </cell>
          <cell r="B50" t="str">
            <v xml:space="preserve">  8KV POWER CABLE 3/C  38 sq.mm  XLPE/PVC</v>
          </cell>
          <cell r="C50">
            <v>-580</v>
          </cell>
          <cell r="D50" t="str">
            <v>M</v>
          </cell>
          <cell r="E50">
            <v>268</v>
          </cell>
          <cell r="F50">
            <v>-155440</v>
          </cell>
          <cell r="H50">
            <v>0</v>
          </cell>
          <cell r="I50">
            <v>0.32100000000000001</v>
          </cell>
          <cell r="J50">
            <v>-186</v>
          </cell>
          <cell r="K50">
            <v>268</v>
          </cell>
          <cell r="L50">
            <v>-155440</v>
          </cell>
          <cell r="M50">
            <v>0</v>
          </cell>
          <cell r="N50">
            <v>0</v>
          </cell>
          <cell r="O50">
            <v>90</v>
          </cell>
          <cell r="P50">
            <v>-52200</v>
          </cell>
          <cell r="Q50">
            <v>0</v>
          </cell>
        </row>
        <row r="51">
          <cell r="A51">
            <v>5</v>
          </cell>
          <cell r="B51" t="str">
            <v xml:space="preserve">  8KV POWER CABLE 3/C  60 sq.mm  XLPE/PVC</v>
          </cell>
          <cell r="C51">
            <v>390</v>
          </cell>
          <cell r="D51" t="str">
            <v>M</v>
          </cell>
          <cell r="E51">
            <v>367</v>
          </cell>
          <cell r="F51">
            <v>143130</v>
          </cell>
          <cell r="H51">
            <v>0</v>
          </cell>
          <cell r="I51">
            <v>0.38800000000000001</v>
          </cell>
          <cell r="J51">
            <v>151</v>
          </cell>
          <cell r="K51">
            <v>367</v>
          </cell>
          <cell r="L51">
            <v>143130</v>
          </cell>
          <cell r="M51">
            <v>0</v>
          </cell>
          <cell r="N51">
            <v>0</v>
          </cell>
          <cell r="O51">
            <v>109</v>
          </cell>
          <cell r="P51">
            <v>42510</v>
          </cell>
          <cell r="Q51">
            <v>0</v>
          </cell>
        </row>
        <row r="52">
          <cell r="A52">
            <v>6</v>
          </cell>
          <cell r="B52" t="str">
            <v xml:space="preserve"> PVC CONDUIT, THICK WALL, CNS1302 SCH. B , 2"</v>
          </cell>
          <cell r="C52">
            <v>-390</v>
          </cell>
          <cell r="D52" t="str">
            <v>M</v>
          </cell>
          <cell r="E52">
            <v>38</v>
          </cell>
          <cell r="F52">
            <v>-14820</v>
          </cell>
          <cell r="H52">
            <v>0</v>
          </cell>
          <cell r="I52">
            <v>0.3</v>
          </cell>
          <cell r="J52">
            <v>-117</v>
          </cell>
          <cell r="K52">
            <v>38</v>
          </cell>
          <cell r="L52">
            <v>-14820</v>
          </cell>
          <cell r="M52">
            <v>0</v>
          </cell>
          <cell r="N52">
            <v>0</v>
          </cell>
          <cell r="O52">
            <v>84</v>
          </cell>
          <cell r="P52">
            <v>-32760</v>
          </cell>
          <cell r="Q52">
            <v>0</v>
          </cell>
        </row>
        <row r="53">
          <cell r="A53">
            <v>7</v>
          </cell>
          <cell r="B53" t="str">
            <v xml:space="preserve"> MISCELLANEOUS </v>
          </cell>
          <cell r="C53">
            <v>1</v>
          </cell>
          <cell r="D53" t="str">
            <v>LOT</v>
          </cell>
          <cell r="E53">
            <v>-708.6</v>
          </cell>
          <cell r="F53">
            <v>-709</v>
          </cell>
          <cell r="I53">
            <v>-2.46</v>
          </cell>
          <cell r="J53">
            <v>-2</v>
          </cell>
          <cell r="K53">
            <v>-709</v>
          </cell>
          <cell r="L53">
            <v>-709</v>
          </cell>
          <cell r="M53">
            <v>0</v>
          </cell>
          <cell r="N53">
            <v>0</v>
          </cell>
          <cell r="O53">
            <v>-689</v>
          </cell>
          <cell r="P53">
            <v>-689</v>
          </cell>
        </row>
        <row r="54">
          <cell r="B54" t="str">
            <v>SUB-TOTAL : (ALT-1)</v>
          </cell>
          <cell r="F54">
            <v>-539149</v>
          </cell>
          <cell r="H54">
            <v>0</v>
          </cell>
          <cell r="J54">
            <v>-221</v>
          </cell>
          <cell r="K54">
            <v>0</v>
          </cell>
          <cell r="L54">
            <v>-539149</v>
          </cell>
          <cell r="M54">
            <v>0</v>
          </cell>
          <cell r="N54">
            <v>0</v>
          </cell>
          <cell r="O54">
            <v>0</v>
          </cell>
          <cell r="P54">
            <v>-61804</v>
          </cell>
          <cell r="Q54">
            <v>-221</v>
          </cell>
        </row>
        <row r="56">
          <cell r="A56" t="str">
            <v>ALT-3</v>
          </cell>
        </row>
        <row r="57">
          <cell r="A57">
            <v>1</v>
          </cell>
          <cell r="B57" t="str">
            <v xml:space="preserve"> AUTO-TRANSFORMER FOR 6.9KV 8500KW MOTOR STARTER , </v>
          </cell>
          <cell r="C57">
            <v>1</v>
          </cell>
          <cell r="D57" t="str">
            <v>SET</v>
          </cell>
          <cell r="E57">
            <v>484000</v>
          </cell>
          <cell r="F57">
            <v>484000</v>
          </cell>
          <cell r="H57">
            <v>0</v>
          </cell>
          <cell r="I57">
            <v>20</v>
          </cell>
          <cell r="J57">
            <v>20</v>
          </cell>
          <cell r="K57">
            <v>484000</v>
          </cell>
          <cell r="L57">
            <v>484000</v>
          </cell>
          <cell r="M57">
            <v>0</v>
          </cell>
          <cell r="N57">
            <v>0</v>
          </cell>
          <cell r="O57">
            <v>5600</v>
          </cell>
          <cell r="P57">
            <v>5600</v>
          </cell>
        </row>
        <row r="58">
          <cell r="B58" t="str">
            <v xml:space="preserve"> TAP 80% , STARTING TIME 60 Sec. (MOTOR PF=0.7 , EFF=0.9)</v>
          </cell>
          <cell r="F58">
            <v>0</v>
          </cell>
          <cell r="H58">
            <v>0</v>
          </cell>
          <cell r="J58">
            <v>0</v>
          </cell>
          <cell r="K58">
            <v>0</v>
          </cell>
          <cell r="L58">
            <v>0</v>
          </cell>
          <cell r="M58">
            <v>0</v>
          </cell>
          <cell r="N58">
            <v>0</v>
          </cell>
          <cell r="O58">
            <v>0</v>
          </cell>
          <cell r="P58">
            <v>0</v>
          </cell>
        </row>
        <row r="59">
          <cell r="A59">
            <v>2</v>
          </cell>
          <cell r="B59" t="str">
            <v xml:space="preserve">  6.9KV VCB 1250A 40KA</v>
          </cell>
          <cell r="C59">
            <v>3</v>
          </cell>
          <cell r="D59" t="str">
            <v>PNL</v>
          </cell>
          <cell r="E59">
            <v>800000</v>
          </cell>
          <cell r="F59">
            <v>2400000</v>
          </cell>
          <cell r="H59">
            <v>0</v>
          </cell>
          <cell r="I59">
            <v>20</v>
          </cell>
          <cell r="J59">
            <v>60</v>
          </cell>
          <cell r="K59">
            <v>800000</v>
          </cell>
          <cell r="L59">
            <v>2400000</v>
          </cell>
          <cell r="M59">
            <v>0</v>
          </cell>
          <cell r="N59">
            <v>0</v>
          </cell>
          <cell r="O59">
            <v>5600</v>
          </cell>
          <cell r="P59">
            <v>16800</v>
          </cell>
          <cell r="Q59">
            <v>0</v>
          </cell>
        </row>
        <row r="60">
          <cell r="A60">
            <v>3</v>
          </cell>
          <cell r="B60" t="str">
            <v xml:space="preserve">  6.9KV 2000KVA , W/GCS , CAPACIATOR PANEL</v>
          </cell>
          <cell r="C60">
            <v>2</v>
          </cell>
          <cell r="D60" t="str">
            <v>PNL</v>
          </cell>
          <cell r="E60">
            <v>1500000</v>
          </cell>
          <cell r="F60">
            <v>3000000</v>
          </cell>
          <cell r="H60">
            <v>0</v>
          </cell>
          <cell r="I60">
            <v>30</v>
          </cell>
          <cell r="J60">
            <v>60</v>
          </cell>
          <cell r="K60">
            <v>1500000</v>
          </cell>
          <cell r="L60">
            <v>3000000</v>
          </cell>
          <cell r="M60">
            <v>0</v>
          </cell>
          <cell r="N60">
            <v>0</v>
          </cell>
          <cell r="O60">
            <v>8400</v>
          </cell>
          <cell r="P60">
            <v>16800</v>
          </cell>
        </row>
        <row r="61">
          <cell r="A61">
            <v>4</v>
          </cell>
          <cell r="B61" t="str">
            <v xml:space="preserve">  600V POWER CABLE 3/C 5.5 sq.mm  XLPE/PVC</v>
          </cell>
          <cell r="C61">
            <v>200</v>
          </cell>
          <cell r="D61" t="str">
            <v>M</v>
          </cell>
          <cell r="E61">
            <v>20</v>
          </cell>
          <cell r="F61">
            <v>4000</v>
          </cell>
          <cell r="H61">
            <v>0</v>
          </cell>
          <cell r="I61">
            <v>0.1</v>
          </cell>
          <cell r="J61">
            <v>20</v>
          </cell>
          <cell r="K61">
            <v>20</v>
          </cell>
          <cell r="L61">
            <v>4000</v>
          </cell>
          <cell r="M61">
            <v>0</v>
          </cell>
          <cell r="N61">
            <v>0</v>
          </cell>
          <cell r="O61">
            <v>28</v>
          </cell>
          <cell r="P61">
            <v>5600</v>
          </cell>
          <cell r="Q61">
            <v>0</v>
          </cell>
        </row>
        <row r="62">
          <cell r="A62">
            <v>5</v>
          </cell>
          <cell r="B62" t="str">
            <v xml:space="preserve">  600V POWER CABLE 3/C 22sq.mm  XLPE/PVC</v>
          </cell>
          <cell r="C62">
            <v>600</v>
          </cell>
          <cell r="D62" t="str">
            <v>M</v>
          </cell>
          <cell r="E62">
            <v>70</v>
          </cell>
          <cell r="F62">
            <v>42000</v>
          </cell>
          <cell r="H62">
            <v>0</v>
          </cell>
          <cell r="I62">
            <v>0.18099999999999999</v>
          </cell>
          <cell r="J62">
            <v>109</v>
          </cell>
          <cell r="K62">
            <v>70</v>
          </cell>
          <cell r="L62">
            <v>42000</v>
          </cell>
          <cell r="M62">
            <v>0</v>
          </cell>
          <cell r="N62">
            <v>0</v>
          </cell>
          <cell r="O62">
            <v>51</v>
          </cell>
          <cell r="P62">
            <v>30600</v>
          </cell>
          <cell r="Q62">
            <v>0</v>
          </cell>
        </row>
        <row r="63">
          <cell r="A63">
            <v>6</v>
          </cell>
          <cell r="B63" t="str">
            <v xml:space="preserve">  600V CONTROL CABLE 7/C 2.1 sq.mm  PVC/PVC</v>
          </cell>
          <cell r="C63">
            <v>600</v>
          </cell>
          <cell r="D63" t="str">
            <v>M</v>
          </cell>
          <cell r="E63">
            <v>24</v>
          </cell>
          <cell r="F63">
            <v>14400</v>
          </cell>
          <cell r="H63">
            <v>0</v>
          </cell>
          <cell r="I63">
            <v>0.105</v>
          </cell>
          <cell r="J63">
            <v>63</v>
          </cell>
          <cell r="K63">
            <v>24</v>
          </cell>
          <cell r="L63">
            <v>14400</v>
          </cell>
          <cell r="M63">
            <v>0</v>
          </cell>
          <cell r="N63">
            <v>0</v>
          </cell>
          <cell r="O63">
            <v>29</v>
          </cell>
          <cell r="P63">
            <v>17400</v>
          </cell>
          <cell r="Q63">
            <v>0</v>
          </cell>
        </row>
        <row r="64">
          <cell r="A64">
            <v>7</v>
          </cell>
          <cell r="B64" t="str">
            <v xml:space="preserve">  600V CONTROL CABLE 12/C 2.0 sq.mm  PVC/PVC</v>
          </cell>
          <cell r="C64">
            <v>200</v>
          </cell>
          <cell r="D64" t="str">
            <v>M</v>
          </cell>
          <cell r="E64">
            <v>38</v>
          </cell>
          <cell r="F64">
            <v>7600</v>
          </cell>
          <cell r="H64">
            <v>0</v>
          </cell>
          <cell r="I64">
            <v>0.13800000000000001</v>
          </cell>
          <cell r="J64">
            <v>28</v>
          </cell>
          <cell r="K64">
            <v>38</v>
          </cell>
          <cell r="L64">
            <v>7600</v>
          </cell>
          <cell r="M64">
            <v>0</v>
          </cell>
          <cell r="N64">
            <v>0</v>
          </cell>
          <cell r="O64">
            <v>39</v>
          </cell>
          <cell r="P64">
            <v>7800</v>
          </cell>
          <cell r="Q64">
            <v>0</v>
          </cell>
        </row>
        <row r="65">
          <cell r="A65">
            <v>8</v>
          </cell>
          <cell r="B65" t="str">
            <v xml:space="preserve">  8KV POWER CABLE 1/C 325 sq.mm XLPE/PVC</v>
          </cell>
          <cell r="C65">
            <v>2500</v>
          </cell>
          <cell r="D65" t="str">
            <v>M</v>
          </cell>
          <cell r="E65">
            <v>375</v>
          </cell>
          <cell r="F65">
            <v>937500</v>
          </cell>
          <cell r="H65">
            <v>0</v>
          </cell>
          <cell r="I65">
            <v>0.30199999999999999</v>
          </cell>
          <cell r="J65">
            <v>755</v>
          </cell>
          <cell r="K65">
            <v>375</v>
          </cell>
          <cell r="L65">
            <v>937500</v>
          </cell>
          <cell r="M65">
            <v>0</v>
          </cell>
          <cell r="N65">
            <v>0</v>
          </cell>
          <cell r="O65">
            <v>85</v>
          </cell>
          <cell r="P65">
            <v>212500</v>
          </cell>
        </row>
        <row r="66">
          <cell r="A66">
            <v>9</v>
          </cell>
          <cell r="B66" t="str">
            <v xml:space="preserve">  8KV TERMINATION KIT , 1/C 325 sq.mm </v>
          </cell>
          <cell r="C66">
            <v>24</v>
          </cell>
          <cell r="D66" t="str">
            <v>SET</v>
          </cell>
          <cell r="E66">
            <v>2542</v>
          </cell>
          <cell r="F66">
            <v>61008</v>
          </cell>
          <cell r="H66">
            <v>0</v>
          </cell>
          <cell r="I66">
            <v>5</v>
          </cell>
          <cell r="J66">
            <v>120</v>
          </cell>
          <cell r="K66">
            <v>2542</v>
          </cell>
          <cell r="L66">
            <v>61008</v>
          </cell>
          <cell r="M66">
            <v>0</v>
          </cell>
          <cell r="N66">
            <v>0</v>
          </cell>
          <cell r="O66">
            <v>1400</v>
          </cell>
          <cell r="P66">
            <v>33600</v>
          </cell>
        </row>
        <row r="67">
          <cell r="A67">
            <v>10</v>
          </cell>
          <cell r="B67" t="str">
            <v xml:space="preserve"> PVC CONDUIT, THICK WALL, CNS1302 SCH. B , 2"</v>
          </cell>
          <cell r="C67">
            <v>800</v>
          </cell>
          <cell r="D67" t="str">
            <v>M</v>
          </cell>
          <cell r="E67">
            <v>38</v>
          </cell>
          <cell r="F67">
            <v>30400</v>
          </cell>
          <cell r="H67">
            <v>0</v>
          </cell>
          <cell r="I67">
            <v>0.3</v>
          </cell>
          <cell r="J67">
            <v>240</v>
          </cell>
          <cell r="K67">
            <v>38</v>
          </cell>
          <cell r="L67">
            <v>30400</v>
          </cell>
          <cell r="M67">
            <v>0</v>
          </cell>
          <cell r="N67">
            <v>0</v>
          </cell>
          <cell r="O67">
            <v>84</v>
          </cell>
          <cell r="P67">
            <v>67200</v>
          </cell>
          <cell r="Q67">
            <v>0</v>
          </cell>
        </row>
        <row r="68">
          <cell r="A68">
            <v>11</v>
          </cell>
          <cell r="B68" t="str">
            <v xml:space="preserve"> PVC CONDUIT, THICK WALL, CNS1302 SCH. B , 6"</v>
          </cell>
          <cell r="C68">
            <v>800</v>
          </cell>
          <cell r="D68" t="str">
            <v>M</v>
          </cell>
          <cell r="E68">
            <v>242</v>
          </cell>
          <cell r="F68">
            <v>193600</v>
          </cell>
          <cell r="H68">
            <v>0</v>
          </cell>
          <cell r="I68">
            <v>0.68</v>
          </cell>
          <cell r="J68">
            <v>544</v>
          </cell>
          <cell r="K68">
            <v>242</v>
          </cell>
          <cell r="L68">
            <v>193600</v>
          </cell>
          <cell r="M68">
            <v>0</v>
          </cell>
          <cell r="N68">
            <v>0</v>
          </cell>
          <cell r="O68">
            <v>190</v>
          </cell>
          <cell r="P68">
            <v>152000</v>
          </cell>
          <cell r="Q68">
            <v>0</v>
          </cell>
        </row>
        <row r="69">
          <cell r="A69">
            <v>12</v>
          </cell>
          <cell r="B69" t="str">
            <v xml:space="preserve"> EXCAVATION</v>
          </cell>
          <cell r="C69">
            <v>350</v>
          </cell>
          <cell r="D69" t="str">
            <v>M3</v>
          </cell>
          <cell r="E69" t="str">
            <v>M+L</v>
          </cell>
          <cell r="F69" t="str">
            <v>M+L</v>
          </cell>
          <cell r="G69">
            <v>0</v>
          </cell>
          <cell r="H69">
            <v>0</v>
          </cell>
          <cell r="I69">
            <v>0</v>
          </cell>
          <cell r="J69">
            <v>0</v>
          </cell>
          <cell r="K69" t="str">
            <v>M+L</v>
          </cell>
          <cell r="L69" t="str">
            <v>M+L</v>
          </cell>
          <cell r="M69">
            <v>0</v>
          </cell>
          <cell r="N69">
            <v>0</v>
          </cell>
          <cell r="O69">
            <v>60</v>
          </cell>
          <cell r="P69">
            <v>21000</v>
          </cell>
          <cell r="Q69">
            <v>0</v>
          </cell>
        </row>
        <row r="70">
          <cell r="A70">
            <v>13</v>
          </cell>
          <cell r="B70" t="str">
            <v xml:space="preserve"> BACKFILL</v>
          </cell>
          <cell r="C70">
            <v>250</v>
          </cell>
          <cell r="D70" t="str">
            <v>M3</v>
          </cell>
          <cell r="E70" t="str">
            <v>M+L</v>
          </cell>
          <cell r="F70" t="str">
            <v>M+L</v>
          </cell>
          <cell r="G70">
            <v>0</v>
          </cell>
          <cell r="H70">
            <v>0</v>
          </cell>
          <cell r="I70">
            <v>0</v>
          </cell>
          <cell r="J70">
            <v>0</v>
          </cell>
          <cell r="K70" t="str">
            <v>M+L</v>
          </cell>
          <cell r="L70" t="str">
            <v>M+L</v>
          </cell>
          <cell r="M70">
            <v>0</v>
          </cell>
          <cell r="N70">
            <v>0</v>
          </cell>
          <cell r="O70">
            <v>100</v>
          </cell>
          <cell r="P70">
            <v>25000</v>
          </cell>
          <cell r="Q70">
            <v>0</v>
          </cell>
        </row>
        <row r="71">
          <cell r="A71">
            <v>14</v>
          </cell>
          <cell r="B71" t="str">
            <v xml:space="preserve"> CONCRETE FOR DUCT BANK 2000 PSI</v>
          </cell>
          <cell r="C71">
            <v>100</v>
          </cell>
          <cell r="D71" t="str">
            <v>M3</v>
          </cell>
          <cell r="E71" t="str">
            <v>M+L</v>
          </cell>
          <cell r="F71" t="str">
            <v>M+L</v>
          </cell>
          <cell r="G71">
            <v>0</v>
          </cell>
          <cell r="H71">
            <v>0</v>
          </cell>
          <cell r="I71">
            <v>0</v>
          </cell>
          <cell r="J71">
            <v>0</v>
          </cell>
          <cell r="K71" t="str">
            <v>M+L</v>
          </cell>
          <cell r="L71" t="str">
            <v>M+L</v>
          </cell>
          <cell r="M71">
            <v>0</v>
          </cell>
          <cell r="N71">
            <v>0</v>
          </cell>
          <cell r="O71">
            <v>1700</v>
          </cell>
          <cell r="P71">
            <v>170000</v>
          </cell>
          <cell r="Q71">
            <v>0</v>
          </cell>
        </row>
        <row r="72">
          <cell r="A72">
            <v>15</v>
          </cell>
          <cell r="B72" t="str">
            <v xml:space="preserve"> RED COLORED OXIDE</v>
          </cell>
          <cell r="C72">
            <v>900</v>
          </cell>
          <cell r="D72" t="str">
            <v>KG</v>
          </cell>
          <cell r="E72" t="str">
            <v>M+L</v>
          </cell>
          <cell r="F72" t="str">
            <v>M+L</v>
          </cell>
          <cell r="G72">
            <v>0</v>
          </cell>
          <cell r="H72">
            <v>0</v>
          </cell>
          <cell r="I72">
            <v>0</v>
          </cell>
          <cell r="J72">
            <v>0</v>
          </cell>
          <cell r="K72" t="str">
            <v>M+L</v>
          </cell>
          <cell r="L72" t="str">
            <v>M+L</v>
          </cell>
          <cell r="M72">
            <v>0</v>
          </cell>
          <cell r="N72">
            <v>0</v>
          </cell>
          <cell r="O72">
            <v>60</v>
          </cell>
          <cell r="P72">
            <v>54000</v>
          </cell>
          <cell r="Q72">
            <v>0</v>
          </cell>
        </row>
        <row r="73">
          <cell r="A73">
            <v>16</v>
          </cell>
          <cell r="B73" t="str">
            <v xml:space="preserve"> DISPOSAL</v>
          </cell>
          <cell r="C73">
            <v>100</v>
          </cell>
          <cell r="D73" t="str">
            <v>M3</v>
          </cell>
          <cell r="E73" t="str">
            <v>M+L</v>
          </cell>
          <cell r="F73" t="str">
            <v>M+L</v>
          </cell>
          <cell r="G73">
            <v>0</v>
          </cell>
          <cell r="H73">
            <v>0</v>
          </cell>
          <cell r="I73">
            <v>0</v>
          </cell>
          <cell r="J73">
            <v>0</v>
          </cell>
          <cell r="K73" t="str">
            <v>M+L</v>
          </cell>
          <cell r="L73" t="str">
            <v>M+L</v>
          </cell>
          <cell r="M73">
            <v>0</v>
          </cell>
          <cell r="N73">
            <v>0</v>
          </cell>
          <cell r="O73">
            <v>220</v>
          </cell>
          <cell r="P73">
            <v>22000</v>
          </cell>
          <cell r="Q73">
            <v>0</v>
          </cell>
        </row>
        <row r="74">
          <cell r="A74">
            <v>17</v>
          </cell>
          <cell r="B74" t="str">
            <v xml:space="preserve"> FORMWORK</v>
          </cell>
          <cell r="C74">
            <v>300</v>
          </cell>
          <cell r="D74" t="str">
            <v>M2</v>
          </cell>
          <cell r="E74" t="str">
            <v>M+L</v>
          </cell>
          <cell r="F74" t="str">
            <v>M+L</v>
          </cell>
          <cell r="G74">
            <v>0</v>
          </cell>
          <cell r="H74">
            <v>0</v>
          </cell>
          <cell r="I74">
            <v>0</v>
          </cell>
          <cell r="J74">
            <v>0</v>
          </cell>
          <cell r="K74" t="str">
            <v>M+L</v>
          </cell>
          <cell r="L74" t="str">
            <v>M+L</v>
          </cell>
          <cell r="M74">
            <v>0</v>
          </cell>
          <cell r="N74">
            <v>0</v>
          </cell>
          <cell r="O74">
            <v>360</v>
          </cell>
          <cell r="P74">
            <v>108000</v>
          </cell>
          <cell r="Q74">
            <v>0</v>
          </cell>
        </row>
        <row r="75">
          <cell r="A75">
            <v>18</v>
          </cell>
          <cell r="B75" t="str">
            <v xml:space="preserve"> RE-BAR</v>
          </cell>
          <cell r="C75">
            <v>1900</v>
          </cell>
          <cell r="D75" t="str">
            <v>KG</v>
          </cell>
          <cell r="E75" t="str">
            <v>M+L</v>
          </cell>
          <cell r="F75" t="str">
            <v>M+L</v>
          </cell>
          <cell r="G75">
            <v>0</v>
          </cell>
          <cell r="H75">
            <v>0</v>
          </cell>
          <cell r="I75">
            <v>0</v>
          </cell>
          <cell r="J75">
            <v>0</v>
          </cell>
          <cell r="K75" t="str">
            <v>M+L</v>
          </cell>
          <cell r="L75" t="str">
            <v>M+L</v>
          </cell>
          <cell r="M75">
            <v>0</v>
          </cell>
          <cell r="N75">
            <v>0</v>
          </cell>
          <cell r="O75">
            <v>16</v>
          </cell>
          <cell r="P75">
            <v>30400</v>
          </cell>
          <cell r="Q75">
            <v>0</v>
          </cell>
        </row>
        <row r="76">
          <cell r="A76">
            <v>19</v>
          </cell>
          <cell r="B76" t="str">
            <v xml:space="preserve"> COMPOND FOR WATER SEALING(IN MH.)</v>
          </cell>
          <cell r="C76">
            <v>125</v>
          </cell>
          <cell r="D76" t="str">
            <v>KG</v>
          </cell>
          <cell r="E76" t="str">
            <v>M+L</v>
          </cell>
          <cell r="F76" t="str">
            <v>M+L</v>
          </cell>
          <cell r="G76">
            <v>0</v>
          </cell>
          <cell r="H76">
            <v>0</v>
          </cell>
          <cell r="I76">
            <v>0</v>
          </cell>
          <cell r="J76">
            <v>0</v>
          </cell>
          <cell r="K76" t="str">
            <v>M+L</v>
          </cell>
          <cell r="L76" t="str">
            <v>M+L</v>
          </cell>
          <cell r="M76">
            <v>0</v>
          </cell>
          <cell r="N76">
            <v>0</v>
          </cell>
          <cell r="O76">
            <v>200</v>
          </cell>
          <cell r="P76">
            <v>25000</v>
          </cell>
          <cell r="Q76">
            <v>0</v>
          </cell>
        </row>
        <row r="77">
          <cell r="A77">
            <v>20</v>
          </cell>
          <cell r="B77" t="str">
            <v xml:space="preserve"> MISCELLANEOUS </v>
          </cell>
          <cell r="C77">
            <v>1</v>
          </cell>
          <cell r="D77" t="str">
            <v>LOT</v>
          </cell>
          <cell r="E77">
            <v>31995.239999999998</v>
          </cell>
          <cell r="F77">
            <v>31995</v>
          </cell>
          <cell r="I77">
            <v>32.85</v>
          </cell>
          <cell r="J77">
            <v>33</v>
          </cell>
          <cell r="K77">
            <v>31995</v>
          </cell>
          <cell r="L77">
            <v>31995</v>
          </cell>
          <cell r="M77">
            <v>0</v>
          </cell>
          <cell r="N77">
            <v>0</v>
          </cell>
          <cell r="O77">
            <v>9198</v>
          </cell>
          <cell r="P77">
            <v>9198</v>
          </cell>
        </row>
        <row r="78">
          <cell r="B78" t="str">
            <v>SUB-TOTAL : (ALT-2)</v>
          </cell>
          <cell r="F78">
            <v>7206503</v>
          </cell>
          <cell r="H78">
            <v>0</v>
          </cell>
          <cell r="J78">
            <v>2052</v>
          </cell>
          <cell r="K78">
            <v>0</v>
          </cell>
          <cell r="L78">
            <v>7206503</v>
          </cell>
          <cell r="M78">
            <v>0</v>
          </cell>
          <cell r="N78">
            <v>0</v>
          </cell>
          <cell r="O78">
            <v>0</v>
          </cell>
          <cell r="P78">
            <v>1030498</v>
          </cell>
          <cell r="Q78">
            <v>2052</v>
          </cell>
        </row>
        <row r="82">
          <cell r="A82" t="str">
            <v xml:space="preserve">  A.</v>
          </cell>
          <cell r="B82" t="str">
            <v xml:space="preserve"> POWER EQUIPMENT </v>
          </cell>
          <cell r="C82" t="str">
            <v xml:space="preserve"> </v>
          </cell>
          <cell r="D82" t="str">
            <v xml:space="preserve"> </v>
          </cell>
          <cell r="F82">
            <v>0</v>
          </cell>
          <cell r="H82">
            <v>0</v>
          </cell>
          <cell r="J82">
            <v>0</v>
          </cell>
          <cell r="K82">
            <v>0</v>
          </cell>
          <cell r="L82">
            <v>0</v>
          </cell>
          <cell r="M82">
            <v>0</v>
          </cell>
          <cell r="N82">
            <v>0</v>
          </cell>
          <cell r="O82">
            <v>0</v>
          </cell>
          <cell r="P82">
            <v>0</v>
          </cell>
        </row>
        <row r="83">
          <cell r="F83">
            <v>0</v>
          </cell>
          <cell r="H83">
            <v>0</v>
          </cell>
          <cell r="J83">
            <v>0</v>
          </cell>
          <cell r="K83">
            <v>0</v>
          </cell>
          <cell r="L83">
            <v>0</v>
          </cell>
          <cell r="M83">
            <v>0</v>
          </cell>
          <cell r="N83">
            <v>0</v>
          </cell>
          <cell r="O83">
            <v>0</v>
          </cell>
          <cell r="P83">
            <v>0</v>
          </cell>
        </row>
        <row r="84">
          <cell r="A84" t="str">
            <v>*</v>
          </cell>
          <cell r="B84" t="str">
            <v>DWG. NO. XK11A-0000-01</v>
          </cell>
          <cell r="F84">
            <v>0</v>
          </cell>
          <cell r="H84">
            <v>0</v>
          </cell>
          <cell r="J84">
            <v>0</v>
          </cell>
          <cell r="K84">
            <v>0</v>
          </cell>
          <cell r="L84">
            <v>0</v>
          </cell>
          <cell r="M84">
            <v>0</v>
          </cell>
          <cell r="N84">
            <v>0</v>
          </cell>
          <cell r="O84">
            <v>0</v>
          </cell>
          <cell r="P84">
            <v>0</v>
          </cell>
        </row>
        <row r="85">
          <cell r="A85" t="str">
            <v>A.1</v>
          </cell>
          <cell r="B85" t="str">
            <v>161KV SWITCHGEAR AREA</v>
          </cell>
          <cell r="F85">
            <v>0</v>
          </cell>
          <cell r="H85">
            <v>0</v>
          </cell>
          <cell r="J85">
            <v>0</v>
          </cell>
          <cell r="K85">
            <v>0</v>
          </cell>
          <cell r="L85">
            <v>0</v>
          </cell>
          <cell r="M85">
            <v>0</v>
          </cell>
          <cell r="N85">
            <v>0</v>
          </cell>
          <cell r="O85">
            <v>0</v>
          </cell>
          <cell r="P85">
            <v>0</v>
          </cell>
        </row>
        <row r="86">
          <cell r="A86" t="str">
            <v>A.1.1</v>
          </cell>
          <cell r="B86" t="str">
            <v xml:space="preserve">  161KV SF6 GIS ,1250A 50KA , 2 BAYS ,W/ GCB, DS, ES, MOF, LA, CT…..</v>
          </cell>
          <cell r="C86">
            <v>1</v>
          </cell>
          <cell r="D86" t="str">
            <v>SET</v>
          </cell>
          <cell r="E86">
            <v>50540000</v>
          </cell>
          <cell r="F86">
            <v>50540000</v>
          </cell>
          <cell r="H86">
            <v>0</v>
          </cell>
          <cell r="I86">
            <v>4038</v>
          </cell>
          <cell r="J86">
            <v>4038</v>
          </cell>
          <cell r="K86">
            <v>50540000</v>
          </cell>
          <cell r="L86">
            <v>50540000</v>
          </cell>
          <cell r="M86">
            <v>0</v>
          </cell>
          <cell r="N86">
            <v>0</v>
          </cell>
          <cell r="O86">
            <v>1620000</v>
          </cell>
          <cell r="P86">
            <v>1620000</v>
          </cell>
        </row>
        <row r="87">
          <cell r="A87" t="str">
            <v>A.1.2</v>
          </cell>
          <cell r="B87" t="str">
            <v xml:space="preserve">  RELAY &amp; CONTROL PANEL, FOR GIS PANEL ,W/CONTROL CABLE &amp; PILOTWIRE RL</v>
          </cell>
          <cell r="C87">
            <v>1</v>
          </cell>
          <cell r="D87" t="str">
            <v>LOT</v>
          </cell>
          <cell r="E87">
            <v>3412700</v>
          </cell>
          <cell r="F87">
            <v>3412700</v>
          </cell>
          <cell r="H87">
            <v>0</v>
          </cell>
          <cell r="I87">
            <v>500</v>
          </cell>
          <cell r="J87">
            <v>500</v>
          </cell>
          <cell r="K87">
            <v>3412700</v>
          </cell>
          <cell r="L87">
            <v>3412700</v>
          </cell>
          <cell r="M87">
            <v>0</v>
          </cell>
          <cell r="N87">
            <v>0</v>
          </cell>
          <cell r="O87">
            <v>200000</v>
          </cell>
          <cell r="P87">
            <v>200000</v>
          </cell>
        </row>
        <row r="88">
          <cell r="A88" t="str">
            <v>A.1.3</v>
          </cell>
          <cell r="B88" t="str">
            <v xml:space="preserve">  161KV POWER CABLE  , 1/C 250 SQ.MM</v>
          </cell>
          <cell r="C88">
            <v>330</v>
          </cell>
          <cell r="D88" t="str">
            <v>M</v>
          </cell>
          <cell r="E88">
            <v>1680</v>
          </cell>
          <cell r="F88">
            <v>554400</v>
          </cell>
          <cell r="H88">
            <v>0</v>
          </cell>
          <cell r="I88">
            <v>1.1519999999999999</v>
          </cell>
          <cell r="J88">
            <v>380</v>
          </cell>
          <cell r="K88">
            <v>1680</v>
          </cell>
          <cell r="L88">
            <v>554400</v>
          </cell>
          <cell r="M88">
            <v>0</v>
          </cell>
          <cell r="N88">
            <v>0</v>
          </cell>
          <cell r="O88">
            <v>323</v>
          </cell>
          <cell r="P88">
            <v>106590</v>
          </cell>
        </row>
        <row r="89">
          <cell r="A89" t="str">
            <v>A.1.4</v>
          </cell>
          <cell r="B89" t="str">
            <v xml:space="preserve">  161KV TERMINATION KIT, HEAT SHRINKABLE TYPE , 1/C 250 SQ.MM</v>
          </cell>
          <cell r="C89">
            <v>12</v>
          </cell>
          <cell r="D89" t="str">
            <v>SET</v>
          </cell>
          <cell r="E89">
            <v>210000</v>
          </cell>
          <cell r="F89">
            <v>2520000</v>
          </cell>
          <cell r="H89">
            <v>0</v>
          </cell>
          <cell r="I89">
            <v>133</v>
          </cell>
          <cell r="J89">
            <v>1596</v>
          </cell>
          <cell r="K89">
            <v>210000</v>
          </cell>
          <cell r="L89">
            <v>2520000</v>
          </cell>
          <cell r="M89">
            <v>0</v>
          </cell>
          <cell r="N89">
            <v>0</v>
          </cell>
          <cell r="O89">
            <v>53200</v>
          </cell>
          <cell r="P89">
            <v>638400</v>
          </cell>
        </row>
        <row r="90">
          <cell r="A90" t="str">
            <v>A.1.5</v>
          </cell>
          <cell r="B90" t="str">
            <v xml:space="preserve">  MAIN POWER TRANSFORMER W/NGR &amp; LA*3, OIL-IMMERSED , 161KV/6.9KV 30/40MVA</v>
          </cell>
          <cell r="C90">
            <v>2</v>
          </cell>
          <cell r="D90" t="str">
            <v>SET</v>
          </cell>
          <cell r="E90">
            <v>10460000</v>
          </cell>
          <cell r="F90">
            <v>20920000</v>
          </cell>
          <cell r="H90">
            <v>0</v>
          </cell>
          <cell r="I90">
            <v>595</v>
          </cell>
          <cell r="J90">
            <v>1190</v>
          </cell>
          <cell r="K90">
            <v>10460000</v>
          </cell>
          <cell r="L90">
            <v>20920000</v>
          </cell>
          <cell r="M90">
            <v>0</v>
          </cell>
          <cell r="N90">
            <v>0</v>
          </cell>
          <cell r="O90">
            <v>238000</v>
          </cell>
          <cell r="P90">
            <v>476000</v>
          </cell>
        </row>
        <row r="91">
          <cell r="A91" t="str">
            <v>A.1.6</v>
          </cell>
          <cell r="B91" t="str">
            <v xml:space="preserve">  6.9KV BUS DUCT , 4000A INDOOR/OUTDOOR , 8M LG , 40KA</v>
          </cell>
          <cell r="C91">
            <v>2</v>
          </cell>
          <cell r="D91" t="str">
            <v>SET</v>
          </cell>
          <cell r="E91">
            <v>840000</v>
          </cell>
          <cell r="F91">
            <v>1680000</v>
          </cell>
          <cell r="H91">
            <v>0</v>
          </cell>
          <cell r="I91">
            <v>80</v>
          </cell>
          <cell r="J91">
            <v>160</v>
          </cell>
          <cell r="K91">
            <v>840000</v>
          </cell>
          <cell r="L91">
            <v>1680000</v>
          </cell>
          <cell r="M91">
            <v>0</v>
          </cell>
          <cell r="N91">
            <v>0</v>
          </cell>
          <cell r="O91">
            <v>22400</v>
          </cell>
          <cell r="P91">
            <v>44800</v>
          </cell>
        </row>
        <row r="92">
          <cell r="B92" t="str">
            <v>SUB-TOTAL (A.1)</v>
          </cell>
          <cell r="F92">
            <v>79627100</v>
          </cell>
          <cell r="J92">
            <v>7864</v>
          </cell>
          <cell r="L92">
            <v>79627100</v>
          </cell>
          <cell r="P92">
            <v>3085790</v>
          </cell>
        </row>
        <row r="93">
          <cell r="F93">
            <v>0</v>
          </cell>
          <cell r="H93">
            <v>0</v>
          </cell>
          <cell r="J93">
            <v>0</v>
          </cell>
          <cell r="K93">
            <v>0</v>
          </cell>
          <cell r="L93">
            <v>0</v>
          </cell>
          <cell r="M93">
            <v>0</v>
          </cell>
          <cell r="N93">
            <v>0</v>
          </cell>
          <cell r="O93">
            <v>0</v>
          </cell>
          <cell r="P93">
            <v>0</v>
          </cell>
        </row>
        <row r="94">
          <cell r="A94" t="str">
            <v>*</v>
          </cell>
          <cell r="B94" t="str">
            <v>DWG. NO. XK11A-0000-02, 03 , 04</v>
          </cell>
          <cell r="F94">
            <v>0</v>
          </cell>
          <cell r="H94">
            <v>0</v>
          </cell>
          <cell r="J94">
            <v>0</v>
          </cell>
          <cell r="K94">
            <v>0</v>
          </cell>
          <cell r="L94">
            <v>0</v>
          </cell>
          <cell r="M94">
            <v>0</v>
          </cell>
          <cell r="N94">
            <v>0</v>
          </cell>
          <cell r="O94">
            <v>0</v>
          </cell>
          <cell r="P94">
            <v>0</v>
          </cell>
        </row>
        <row r="95">
          <cell r="A95" t="str">
            <v xml:space="preserve">   A.2</v>
          </cell>
          <cell r="B95" t="str">
            <v>MAIN SUBSTATION (公共設施)</v>
          </cell>
          <cell r="H95">
            <v>0</v>
          </cell>
          <cell r="J95">
            <v>0</v>
          </cell>
          <cell r="K95">
            <v>0</v>
          </cell>
          <cell r="L95">
            <v>0</v>
          </cell>
          <cell r="M95">
            <v>0</v>
          </cell>
          <cell r="N95">
            <v>0</v>
          </cell>
          <cell r="O95">
            <v>0</v>
          </cell>
          <cell r="P95">
            <v>0</v>
          </cell>
        </row>
        <row r="96">
          <cell r="A96" t="str">
            <v>A.2.1</v>
          </cell>
          <cell r="B96" t="str">
            <v xml:space="preserve">  6.9KV VCB 4000A 40KA , SWITCHGEAR INCOMING &amp; TIE PANEL </v>
          </cell>
          <cell r="C96">
            <v>3</v>
          </cell>
          <cell r="D96" t="str">
            <v>PNL</v>
          </cell>
          <cell r="E96">
            <v>1300000</v>
          </cell>
          <cell r="F96">
            <v>3900000</v>
          </cell>
          <cell r="H96">
            <v>0</v>
          </cell>
          <cell r="I96">
            <v>30</v>
          </cell>
          <cell r="J96">
            <v>90</v>
          </cell>
          <cell r="K96">
            <v>1300000</v>
          </cell>
          <cell r="L96">
            <v>3900000</v>
          </cell>
          <cell r="M96">
            <v>0</v>
          </cell>
          <cell r="N96">
            <v>0</v>
          </cell>
          <cell r="O96">
            <v>8400</v>
          </cell>
          <cell r="P96">
            <v>25200</v>
          </cell>
        </row>
        <row r="97">
          <cell r="A97" t="str">
            <v>A.2.2</v>
          </cell>
          <cell r="B97" t="str">
            <v xml:space="preserve">  6.9KV VCB 1250A 40KA , SWITCHGEAR FEEDER PANEL </v>
          </cell>
          <cell r="C97">
            <v>6</v>
          </cell>
          <cell r="D97" t="str">
            <v>PNL</v>
          </cell>
          <cell r="E97">
            <v>750000</v>
          </cell>
          <cell r="F97">
            <v>4500000</v>
          </cell>
          <cell r="H97">
            <v>0</v>
          </cell>
          <cell r="I97">
            <v>20</v>
          </cell>
          <cell r="J97">
            <v>120</v>
          </cell>
          <cell r="K97">
            <v>750000</v>
          </cell>
          <cell r="L97">
            <v>4500000</v>
          </cell>
          <cell r="M97">
            <v>0</v>
          </cell>
          <cell r="N97">
            <v>0</v>
          </cell>
          <cell r="O97">
            <v>5600</v>
          </cell>
          <cell r="P97">
            <v>33600</v>
          </cell>
        </row>
        <row r="98">
          <cell r="A98" t="str">
            <v>A.2.3</v>
          </cell>
          <cell r="B98" t="str">
            <v xml:space="preserve">  6.9KV 500KVA , W/GCS , CAPACIATOR PANEL</v>
          </cell>
          <cell r="C98">
            <v>2</v>
          </cell>
          <cell r="D98" t="str">
            <v>PNL</v>
          </cell>
          <cell r="E98">
            <v>600000</v>
          </cell>
          <cell r="F98">
            <v>1200000</v>
          </cell>
          <cell r="H98">
            <v>0</v>
          </cell>
          <cell r="I98">
            <v>20</v>
          </cell>
          <cell r="J98">
            <v>40</v>
          </cell>
          <cell r="K98">
            <v>600000</v>
          </cell>
          <cell r="L98">
            <v>1200000</v>
          </cell>
          <cell r="M98">
            <v>0</v>
          </cell>
          <cell r="N98">
            <v>0</v>
          </cell>
          <cell r="O98">
            <v>5600</v>
          </cell>
          <cell r="P98">
            <v>11200</v>
          </cell>
        </row>
        <row r="99">
          <cell r="A99" t="str">
            <v>A.2.4</v>
          </cell>
          <cell r="B99" t="str">
            <v xml:space="preserve">  CAST RESIN DRY TYPE TR. , IP20 ENCLOSURE , 3 PHASE 6.9KV/480V ,1000KVA </v>
          </cell>
          <cell r="C99">
            <v>2</v>
          </cell>
          <cell r="D99" t="str">
            <v>SET</v>
          </cell>
          <cell r="E99">
            <v>410000</v>
          </cell>
          <cell r="F99">
            <v>820000</v>
          </cell>
          <cell r="H99">
            <v>0</v>
          </cell>
          <cell r="I99">
            <v>108</v>
          </cell>
          <cell r="J99">
            <v>216</v>
          </cell>
          <cell r="K99">
            <v>410000</v>
          </cell>
          <cell r="L99">
            <v>820000</v>
          </cell>
          <cell r="M99">
            <v>0</v>
          </cell>
          <cell r="N99">
            <v>0</v>
          </cell>
          <cell r="O99">
            <v>30240</v>
          </cell>
          <cell r="P99">
            <v>60480</v>
          </cell>
        </row>
        <row r="100">
          <cell r="A100" t="str">
            <v>A.2.5</v>
          </cell>
          <cell r="B100" t="str">
            <v xml:space="preserve">  480V BUS DUCT, 3PH 3W, 1600A INDOOR, 30KA , 6M LG</v>
          </cell>
          <cell r="C100">
            <v>2</v>
          </cell>
          <cell r="D100" t="str">
            <v>SET</v>
          </cell>
          <cell r="E100">
            <v>210000</v>
          </cell>
          <cell r="F100">
            <v>420000</v>
          </cell>
          <cell r="H100">
            <v>0</v>
          </cell>
          <cell r="I100">
            <v>36</v>
          </cell>
          <cell r="J100">
            <v>72</v>
          </cell>
          <cell r="K100">
            <v>210000</v>
          </cell>
          <cell r="L100">
            <v>420000</v>
          </cell>
          <cell r="M100">
            <v>0</v>
          </cell>
          <cell r="N100">
            <v>0</v>
          </cell>
          <cell r="O100">
            <v>10080</v>
          </cell>
          <cell r="P100">
            <v>20160</v>
          </cell>
        </row>
        <row r="101">
          <cell r="A101" t="str">
            <v>A.2.6</v>
          </cell>
          <cell r="B101" t="str">
            <v xml:space="preserve">  480V SWGR , 30KA, INCOMING ACB1600Ax2PNL &amp; TIE ACB1600A </v>
          </cell>
          <cell r="C101">
            <v>1</v>
          </cell>
          <cell r="D101" t="str">
            <v>LOT</v>
          </cell>
          <cell r="E101">
            <v>1100000</v>
          </cell>
          <cell r="F101">
            <v>1100000</v>
          </cell>
          <cell r="H101">
            <v>0</v>
          </cell>
          <cell r="I101">
            <v>60</v>
          </cell>
          <cell r="J101">
            <v>60</v>
          </cell>
          <cell r="K101">
            <v>1100000</v>
          </cell>
          <cell r="L101">
            <v>1100000</v>
          </cell>
          <cell r="M101">
            <v>0</v>
          </cell>
          <cell r="N101">
            <v>0</v>
          </cell>
          <cell r="O101">
            <v>16800</v>
          </cell>
          <cell r="P101">
            <v>16800</v>
          </cell>
        </row>
        <row r="102">
          <cell r="A102" t="str">
            <v>A.2.7</v>
          </cell>
          <cell r="B102" t="str">
            <v xml:space="preserve">  480V MCC SINGLE FACE , 30KA</v>
          </cell>
          <cell r="C102">
            <v>7</v>
          </cell>
          <cell r="D102" t="str">
            <v>PNL</v>
          </cell>
          <cell r="E102">
            <v>120000</v>
          </cell>
          <cell r="F102">
            <v>840000</v>
          </cell>
          <cell r="H102">
            <v>0</v>
          </cell>
          <cell r="I102">
            <v>15</v>
          </cell>
          <cell r="J102">
            <v>105</v>
          </cell>
          <cell r="K102">
            <v>120000</v>
          </cell>
          <cell r="L102">
            <v>840000</v>
          </cell>
          <cell r="M102">
            <v>0</v>
          </cell>
          <cell r="N102">
            <v>0</v>
          </cell>
          <cell r="O102">
            <v>4200</v>
          </cell>
          <cell r="P102">
            <v>29400</v>
          </cell>
        </row>
        <row r="103">
          <cell r="B103" t="str">
            <v>SUB-TOTAL (A.2)</v>
          </cell>
          <cell r="F103">
            <v>12780000</v>
          </cell>
          <cell r="J103">
            <v>703</v>
          </cell>
          <cell r="L103">
            <v>12780000</v>
          </cell>
          <cell r="P103">
            <v>196840</v>
          </cell>
        </row>
        <row r="105">
          <cell r="A105" t="str">
            <v>*</v>
          </cell>
          <cell r="B105" t="str">
            <v>DWG. NO. XK11A-0000-05,06,07,08</v>
          </cell>
          <cell r="F105">
            <v>0</v>
          </cell>
          <cell r="H105">
            <v>0</v>
          </cell>
          <cell r="J105">
            <v>0</v>
          </cell>
          <cell r="K105">
            <v>0</v>
          </cell>
          <cell r="L105">
            <v>0</v>
          </cell>
          <cell r="M105">
            <v>0</v>
          </cell>
          <cell r="N105">
            <v>0</v>
          </cell>
          <cell r="O105">
            <v>0</v>
          </cell>
          <cell r="P105">
            <v>0</v>
          </cell>
        </row>
        <row r="106">
          <cell r="A106" t="str">
            <v xml:space="preserve">   A.3</v>
          </cell>
          <cell r="B106" t="str">
            <v>NO.1 SUBSTATION (場區)</v>
          </cell>
          <cell r="F106">
            <v>0</v>
          </cell>
          <cell r="H106">
            <v>0</v>
          </cell>
          <cell r="J106">
            <v>0</v>
          </cell>
          <cell r="K106">
            <v>0</v>
          </cell>
          <cell r="L106">
            <v>0</v>
          </cell>
          <cell r="M106">
            <v>0</v>
          </cell>
          <cell r="N106">
            <v>0</v>
          </cell>
          <cell r="O106">
            <v>0</v>
          </cell>
          <cell r="P106">
            <v>0</v>
          </cell>
        </row>
        <row r="107">
          <cell r="A107" t="str">
            <v>A.3.1</v>
          </cell>
          <cell r="B107" t="str">
            <v xml:space="preserve">  6.9KV VCB 1250A 40KA , SWITCHGEAR INCOMING &amp; TIE PANEL &amp; FEEDER PANEL</v>
          </cell>
          <cell r="C107">
            <v>5</v>
          </cell>
          <cell r="D107" t="str">
            <v>PNL</v>
          </cell>
          <cell r="E107">
            <v>800000</v>
          </cell>
          <cell r="F107">
            <v>4000000</v>
          </cell>
          <cell r="H107">
            <v>0</v>
          </cell>
          <cell r="I107">
            <v>20</v>
          </cell>
          <cell r="J107">
            <v>100</v>
          </cell>
          <cell r="K107">
            <v>800000</v>
          </cell>
          <cell r="L107">
            <v>4000000</v>
          </cell>
          <cell r="M107">
            <v>0</v>
          </cell>
          <cell r="N107">
            <v>0</v>
          </cell>
          <cell r="O107">
            <v>5600</v>
          </cell>
          <cell r="P107">
            <v>28000</v>
          </cell>
        </row>
        <row r="108">
          <cell r="A108" t="str">
            <v>A.3.2</v>
          </cell>
          <cell r="B108" t="str">
            <v xml:space="preserve">  6.9KV GCS ,  NEMA CLASS E2 , MCC PANEL</v>
          </cell>
          <cell r="C108">
            <v>10</v>
          </cell>
          <cell r="D108" t="str">
            <v>PNL</v>
          </cell>
          <cell r="E108">
            <v>500000</v>
          </cell>
          <cell r="F108">
            <v>5000000</v>
          </cell>
          <cell r="H108">
            <v>0</v>
          </cell>
          <cell r="I108">
            <v>20</v>
          </cell>
          <cell r="J108">
            <v>200</v>
          </cell>
          <cell r="K108">
            <v>500000</v>
          </cell>
          <cell r="L108">
            <v>5000000</v>
          </cell>
          <cell r="M108">
            <v>0</v>
          </cell>
          <cell r="N108">
            <v>0</v>
          </cell>
          <cell r="O108">
            <v>5600</v>
          </cell>
          <cell r="P108">
            <v>56000</v>
          </cell>
        </row>
        <row r="109">
          <cell r="A109" t="str">
            <v>A.3.3</v>
          </cell>
          <cell r="B109" t="str">
            <v xml:space="preserve">  6.9KV 500KVA , W/GCS , CAPACIATOR PANEL</v>
          </cell>
          <cell r="C109">
            <v>8</v>
          </cell>
          <cell r="D109" t="str">
            <v>PNL</v>
          </cell>
          <cell r="E109">
            <v>600000</v>
          </cell>
          <cell r="F109">
            <v>4800000</v>
          </cell>
          <cell r="H109">
            <v>0</v>
          </cell>
          <cell r="I109">
            <v>20</v>
          </cell>
          <cell r="J109">
            <v>160</v>
          </cell>
          <cell r="K109">
            <v>600000</v>
          </cell>
          <cell r="L109">
            <v>4800000</v>
          </cell>
          <cell r="M109">
            <v>0</v>
          </cell>
          <cell r="N109">
            <v>0</v>
          </cell>
          <cell r="O109">
            <v>5600</v>
          </cell>
          <cell r="P109">
            <v>44800</v>
          </cell>
        </row>
        <row r="110">
          <cell r="A110" t="str">
            <v>A.3.4</v>
          </cell>
          <cell r="B110" t="str">
            <v xml:space="preserve">  CAST RESIN DRY TYPE TR. , IP20 ENCLOSURE , 3 PHASE 6.9KV/480V ,2000/2500KVA </v>
          </cell>
          <cell r="C110">
            <v>2</v>
          </cell>
          <cell r="D110" t="str">
            <v>SET</v>
          </cell>
          <cell r="E110">
            <v>652000</v>
          </cell>
          <cell r="F110">
            <v>1304000</v>
          </cell>
          <cell r="H110">
            <v>0</v>
          </cell>
          <cell r="I110">
            <v>170</v>
          </cell>
          <cell r="J110">
            <v>340</v>
          </cell>
          <cell r="K110">
            <v>652000</v>
          </cell>
          <cell r="L110">
            <v>1304000</v>
          </cell>
          <cell r="M110">
            <v>0</v>
          </cell>
          <cell r="N110">
            <v>0</v>
          </cell>
          <cell r="O110">
            <v>47600</v>
          </cell>
          <cell r="P110">
            <v>95200</v>
          </cell>
        </row>
        <row r="111">
          <cell r="A111" t="str">
            <v>A.3.5</v>
          </cell>
          <cell r="B111" t="str">
            <v xml:space="preserve">  480V BUS DUCT, 3PH 3W, 4000A INDOOR, 65KA , 6M LG</v>
          </cell>
          <cell r="C111">
            <v>2</v>
          </cell>
          <cell r="D111" t="str">
            <v>SET</v>
          </cell>
          <cell r="E111">
            <v>350000</v>
          </cell>
          <cell r="F111">
            <v>700000</v>
          </cell>
          <cell r="H111">
            <v>0</v>
          </cell>
          <cell r="I111">
            <v>36</v>
          </cell>
          <cell r="J111">
            <v>72</v>
          </cell>
          <cell r="K111">
            <v>350000</v>
          </cell>
          <cell r="L111">
            <v>700000</v>
          </cell>
          <cell r="M111">
            <v>0</v>
          </cell>
          <cell r="N111">
            <v>0</v>
          </cell>
          <cell r="O111">
            <v>10080</v>
          </cell>
          <cell r="P111">
            <v>20160</v>
          </cell>
        </row>
        <row r="112">
          <cell r="A112" t="str">
            <v>A.3.6</v>
          </cell>
          <cell r="B112" t="str">
            <v xml:space="preserve">  480V SWGR , 65KA, INCOMING ACB4000Ax2PNL &amp; TIE ACB4000A</v>
          </cell>
          <cell r="C112">
            <v>1</v>
          </cell>
          <cell r="D112" t="str">
            <v>LOT</v>
          </cell>
          <cell r="E112">
            <v>1830000</v>
          </cell>
          <cell r="F112">
            <v>1830000</v>
          </cell>
          <cell r="H112">
            <v>0</v>
          </cell>
          <cell r="I112">
            <v>60</v>
          </cell>
          <cell r="J112">
            <v>60</v>
          </cell>
          <cell r="K112">
            <v>1830000</v>
          </cell>
          <cell r="L112">
            <v>1830000</v>
          </cell>
          <cell r="M112">
            <v>0</v>
          </cell>
          <cell r="N112">
            <v>0</v>
          </cell>
          <cell r="O112">
            <v>16800</v>
          </cell>
          <cell r="P112">
            <v>16800</v>
          </cell>
        </row>
        <row r="113">
          <cell r="A113" t="str">
            <v>A.3.7</v>
          </cell>
          <cell r="B113" t="str">
            <v xml:space="preserve">  480V MCC SINGLE FACE , 65KA</v>
          </cell>
          <cell r="C113">
            <v>19</v>
          </cell>
          <cell r="D113" t="str">
            <v>PNL</v>
          </cell>
          <cell r="E113">
            <v>160000</v>
          </cell>
          <cell r="F113">
            <v>3040000</v>
          </cell>
          <cell r="H113">
            <v>0</v>
          </cell>
          <cell r="I113">
            <v>15</v>
          </cell>
          <cell r="J113">
            <v>285</v>
          </cell>
          <cell r="K113">
            <v>160000</v>
          </cell>
          <cell r="L113">
            <v>3040000</v>
          </cell>
          <cell r="M113">
            <v>0</v>
          </cell>
          <cell r="N113">
            <v>0</v>
          </cell>
          <cell r="O113">
            <v>4200</v>
          </cell>
          <cell r="P113">
            <v>79800</v>
          </cell>
        </row>
        <row r="114">
          <cell r="A114" t="str">
            <v>A.3.8</v>
          </cell>
          <cell r="B114" t="str">
            <v xml:space="preserve">  480V EMERGENCY SWGR , 65KA, 4000A ACB</v>
          </cell>
          <cell r="C114">
            <v>2</v>
          </cell>
          <cell r="D114" t="str">
            <v>PNL</v>
          </cell>
          <cell r="E114">
            <v>610000</v>
          </cell>
          <cell r="F114">
            <v>1220000</v>
          </cell>
          <cell r="H114">
            <v>0</v>
          </cell>
          <cell r="I114">
            <v>20</v>
          </cell>
          <cell r="J114">
            <v>40</v>
          </cell>
          <cell r="K114">
            <v>610000</v>
          </cell>
          <cell r="L114">
            <v>1220000</v>
          </cell>
          <cell r="M114">
            <v>0</v>
          </cell>
          <cell r="N114">
            <v>0</v>
          </cell>
          <cell r="O114">
            <v>5600</v>
          </cell>
          <cell r="P114">
            <v>11200</v>
          </cell>
        </row>
        <row r="115">
          <cell r="A115" t="str">
            <v>A.3.9</v>
          </cell>
          <cell r="B115" t="str">
            <v xml:space="preserve">  480V EMERGENCY MCC SINGLE FACE , 40KA</v>
          </cell>
          <cell r="C115">
            <v>3</v>
          </cell>
          <cell r="D115" t="str">
            <v>PNL</v>
          </cell>
          <cell r="E115">
            <v>140000</v>
          </cell>
          <cell r="F115">
            <v>420000</v>
          </cell>
          <cell r="H115">
            <v>0</v>
          </cell>
          <cell r="I115">
            <v>15</v>
          </cell>
          <cell r="J115">
            <v>45</v>
          </cell>
          <cell r="K115">
            <v>140000</v>
          </cell>
          <cell r="L115">
            <v>420000</v>
          </cell>
          <cell r="M115">
            <v>0</v>
          </cell>
          <cell r="N115">
            <v>0</v>
          </cell>
          <cell r="O115">
            <v>4200</v>
          </cell>
          <cell r="P115">
            <v>12600</v>
          </cell>
        </row>
        <row r="116">
          <cell r="B116" t="str">
            <v>SUB-TOTAL (A.3)</v>
          </cell>
          <cell r="F116">
            <v>22314000</v>
          </cell>
          <cell r="J116">
            <v>1302</v>
          </cell>
          <cell r="L116">
            <v>22314000</v>
          </cell>
          <cell r="P116">
            <v>364560</v>
          </cell>
        </row>
        <row r="117">
          <cell r="F117">
            <v>0</v>
          </cell>
          <cell r="H117">
            <v>0</v>
          </cell>
          <cell r="J117">
            <v>0</v>
          </cell>
          <cell r="K117">
            <v>0</v>
          </cell>
          <cell r="L117">
            <v>0</v>
          </cell>
          <cell r="M117">
            <v>0</v>
          </cell>
          <cell r="N117">
            <v>0</v>
          </cell>
          <cell r="O117">
            <v>0</v>
          </cell>
          <cell r="P117">
            <v>0</v>
          </cell>
        </row>
        <row r="118">
          <cell r="A118" t="str">
            <v>*</v>
          </cell>
          <cell r="B118" t="str">
            <v>DWG. NO. XK11A-0000-09,10</v>
          </cell>
          <cell r="F118">
            <v>0</v>
          </cell>
          <cell r="H118">
            <v>0</v>
          </cell>
          <cell r="J118">
            <v>0</v>
          </cell>
          <cell r="K118">
            <v>0</v>
          </cell>
          <cell r="L118">
            <v>0</v>
          </cell>
          <cell r="M118">
            <v>0</v>
          </cell>
          <cell r="N118">
            <v>0</v>
          </cell>
          <cell r="O118">
            <v>0</v>
          </cell>
          <cell r="P118">
            <v>0</v>
          </cell>
        </row>
        <row r="119">
          <cell r="A119" t="str">
            <v xml:space="preserve">   A.4</v>
          </cell>
          <cell r="B119" t="str">
            <v>NO.2 SUBSTATION (碼頭區)</v>
          </cell>
          <cell r="F119">
            <v>0</v>
          </cell>
          <cell r="H119">
            <v>0</v>
          </cell>
          <cell r="J119">
            <v>0</v>
          </cell>
          <cell r="K119">
            <v>0</v>
          </cell>
          <cell r="L119">
            <v>0</v>
          </cell>
          <cell r="M119">
            <v>0</v>
          </cell>
          <cell r="N119">
            <v>0</v>
          </cell>
          <cell r="O119">
            <v>0</v>
          </cell>
          <cell r="P119">
            <v>0</v>
          </cell>
        </row>
        <row r="120">
          <cell r="A120" t="str">
            <v>A.4.1</v>
          </cell>
          <cell r="B120" t="str">
            <v xml:space="preserve">  6.9KV VCB 1250A 40KA , SWITCHGEAR INCOMING &amp; TIE PANEL &amp; FEEDER PANEL</v>
          </cell>
          <cell r="C120">
            <v>5</v>
          </cell>
          <cell r="D120" t="str">
            <v>PNL</v>
          </cell>
          <cell r="E120">
            <v>800000</v>
          </cell>
          <cell r="F120">
            <v>4000000</v>
          </cell>
          <cell r="H120">
            <v>0</v>
          </cell>
          <cell r="I120">
            <v>20</v>
          </cell>
          <cell r="J120">
            <v>100</v>
          </cell>
          <cell r="K120">
            <v>800000</v>
          </cell>
          <cell r="L120">
            <v>4000000</v>
          </cell>
          <cell r="M120">
            <v>0</v>
          </cell>
          <cell r="N120">
            <v>0</v>
          </cell>
          <cell r="O120">
            <v>5600</v>
          </cell>
          <cell r="P120">
            <v>28000</v>
          </cell>
        </row>
        <row r="121">
          <cell r="A121" t="str">
            <v>A.4.2</v>
          </cell>
          <cell r="B121" t="str">
            <v xml:space="preserve">  6.9KV VCB 1250A , MCC PANEL</v>
          </cell>
          <cell r="C121">
            <v>3</v>
          </cell>
          <cell r="D121" t="str">
            <v>PNL</v>
          </cell>
          <cell r="E121">
            <v>700000</v>
          </cell>
          <cell r="F121">
            <v>2100000</v>
          </cell>
          <cell r="H121">
            <v>0</v>
          </cell>
          <cell r="I121">
            <v>20</v>
          </cell>
          <cell r="J121">
            <v>60</v>
          </cell>
          <cell r="K121">
            <v>700000</v>
          </cell>
          <cell r="L121">
            <v>2100000</v>
          </cell>
          <cell r="M121">
            <v>0</v>
          </cell>
          <cell r="N121">
            <v>0</v>
          </cell>
          <cell r="O121">
            <v>5600</v>
          </cell>
          <cell r="P121">
            <v>16800</v>
          </cell>
        </row>
        <row r="122">
          <cell r="A122" t="str">
            <v>A.4.3</v>
          </cell>
          <cell r="B122" t="str">
            <v xml:space="preserve">  6.9KV 500KVA , W/GCS , CAPACIATOR PANEL</v>
          </cell>
          <cell r="C122">
            <v>2</v>
          </cell>
          <cell r="D122" t="str">
            <v>PNL</v>
          </cell>
          <cell r="E122">
            <v>600000</v>
          </cell>
          <cell r="F122">
            <v>1200000</v>
          </cell>
          <cell r="H122">
            <v>0</v>
          </cell>
          <cell r="I122">
            <v>20</v>
          </cell>
          <cell r="J122">
            <v>40</v>
          </cell>
          <cell r="K122">
            <v>600000</v>
          </cell>
          <cell r="L122">
            <v>1200000</v>
          </cell>
          <cell r="M122">
            <v>0</v>
          </cell>
          <cell r="N122">
            <v>0</v>
          </cell>
          <cell r="O122">
            <v>5600</v>
          </cell>
          <cell r="P122">
            <v>11200</v>
          </cell>
        </row>
        <row r="123">
          <cell r="A123" t="str">
            <v>A.4.4</v>
          </cell>
          <cell r="B123" t="str">
            <v xml:space="preserve">  6.9KV 1000KVA , W/GCS , CAPACIATOR PANEL</v>
          </cell>
          <cell r="C123">
            <v>2</v>
          </cell>
          <cell r="D123" t="str">
            <v>PNL</v>
          </cell>
          <cell r="E123">
            <v>900000</v>
          </cell>
          <cell r="F123">
            <v>1800000</v>
          </cell>
          <cell r="H123">
            <v>0</v>
          </cell>
          <cell r="I123">
            <v>20</v>
          </cell>
          <cell r="J123">
            <v>40</v>
          </cell>
          <cell r="K123">
            <v>900000</v>
          </cell>
          <cell r="L123">
            <v>1800000</v>
          </cell>
          <cell r="M123">
            <v>0</v>
          </cell>
          <cell r="N123">
            <v>0</v>
          </cell>
          <cell r="O123">
            <v>5600</v>
          </cell>
          <cell r="P123">
            <v>11200</v>
          </cell>
        </row>
        <row r="124">
          <cell r="A124" t="str">
            <v>A.4.5</v>
          </cell>
          <cell r="B124" t="str">
            <v xml:space="preserve">  CAST RESIN DRY TYPE TR. , IP20 ENCLOSURE , 3 PHASE 6.9KV/480V ,1000KVA </v>
          </cell>
          <cell r="C124">
            <v>2</v>
          </cell>
          <cell r="D124" t="str">
            <v>SET</v>
          </cell>
          <cell r="E124">
            <v>410000</v>
          </cell>
          <cell r="F124">
            <v>820000</v>
          </cell>
          <cell r="H124">
            <v>0</v>
          </cell>
          <cell r="I124">
            <v>108</v>
          </cell>
          <cell r="J124">
            <v>216</v>
          </cell>
          <cell r="K124">
            <v>410000</v>
          </cell>
          <cell r="L124">
            <v>820000</v>
          </cell>
          <cell r="M124">
            <v>0</v>
          </cell>
          <cell r="N124">
            <v>0</v>
          </cell>
          <cell r="O124">
            <v>30240</v>
          </cell>
          <cell r="P124">
            <v>60480</v>
          </cell>
        </row>
        <row r="125">
          <cell r="A125" t="str">
            <v>A.4.6</v>
          </cell>
          <cell r="B125" t="str">
            <v xml:space="preserve">  480V BUS DUCT, 3PH 3W, 1600A INDOOR, 30KA , 6M LG</v>
          </cell>
          <cell r="C125">
            <v>2</v>
          </cell>
          <cell r="D125" t="str">
            <v>SET</v>
          </cell>
          <cell r="E125">
            <v>210000</v>
          </cell>
          <cell r="F125">
            <v>420000</v>
          </cell>
          <cell r="H125">
            <v>0</v>
          </cell>
          <cell r="I125">
            <v>36</v>
          </cell>
          <cell r="J125">
            <v>72</v>
          </cell>
          <cell r="K125">
            <v>210000</v>
          </cell>
          <cell r="L125">
            <v>420000</v>
          </cell>
          <cell r="M125">
            <v>0</v>
          </cell>
          <cell r="N125">
            <v>0</v>
          </cell>
          <cell r="O125">
            <v>10080</v>
          </cell>
          <cell r="P125">
            <v>20160</v>
          </cell>
        </row>
        <row r="126">
          <cell r="A126" t="str">
            <v>A.4.7</v>
          </cell>
          <cell r="B126" t="str">
            <v xml:space="preserve">  480V SWGR , 30KA, INCOMING ACB1600Ax2PNL &amp; TIE ACB1600A </v>
          </cell>
          <cell r="C126">
            <v>1</v>
          </cell>
          <cell r="D126" t="str">
            <v>LOT</v>
          </cell>
          <cell r="E126">
            <v>1100000</v>
          </cell>
          <cell r="F126">
            <v>1100000</v>
          </cell>
          <cell r="H126">
            <v>0</v>
          </cell>
          <cell r="I126">
            <v>60</v>
          </cell>
          <cell r="J126">
            <v>60</v>
          </cell>
          <cell r="K126">
            <v>1100000</v>
          </cell>
          <cell r="L126">
            <v>1100000</v>
          </cell>
          <cell r="M126">
            <v>0</v>
          </cell>
          <cell r="N126">
            <v>0</v>
          </cell>
          <cell r="O126">
            <v>16800</v>
          </cell>
          <cell r="P126">
            <v>16800</v>
          </cell>
        </row>
        <row r="127">
          <cell r="A127" t="str">
            <v>A.4.8</v>
          </cell>
          <cell r="B127" t="str">
            <v xml:space="preserve">  480V MCC SINGLE FACE , 30KA</v>
          </cell>
          <cell r="C127">
            <v>7</v>
          </cell>
          <cell r="D127" t="str">
            <v>PNL</v>
          </cell>
          <cell r="E127">
            <v>120000</v>
          </cell>
          <cell r="F127">
            <v>840000</v>
          </cell>
          <cell r="H127">
            <v>0</v>
          </cell>
          <cell r="I127">
            <v>15</v>
          </cell>
          <cell r="J127">
            <v>105</v>
          </cell>
          <cell r="K127">
            <v>120000</v>
          </cell>
          <cell r="L127">
            <v>840000</v>
          </cell>
          <cell r="M127">
            <v>0</v>
          </cell>
          <cell r="N127">
            <v>0</v>
          </cell>
          <cell r="O127">
            <v>4200</v>
          </cell>
          <cell r="P127">
            <v>29400</v>
          </cell>
        </row>
        <row r="128">
          <cell r="B128" t="str">
            <v>SUB-TOTAL (A.4)</v>
          </cell>
          <cell r="F128">
            <v>12280000</v>
          </cell>
          <cell r="J128">
            <v>693</v>
          </cell>
          <cell r="L128">
            <v>12280000</v>
          </cell>
          <cell r="P128">
            <v>194040</v>
          </cell>
        </row>
        <row r="129">
          <cell r="F129">
            <v>0</v>
          </cell>
          <cell r="H129">
            <v>0</v>
          </cell>
          <cell r="J129">
            <v>0</v>
          </cell>
          <cell r="K129">
            <v>0</v>
          </cell>
          <cell r="L129">
            <v>0</v>
          </cell>
          <cell r="M129">
            <v>0</v>
          </cell>
          <cell r="N129">
            <v>0</v>
          </cell>
          <cell r="O129">
            <v>0</v>
          </cell>
          <cell r="P129">
            <v>0</v>
          </cell>
        </row>
        <row r="130">
          <cell r="A130" t="str">
            <v>A.5</v>
          </cell>
          <cell r="B130" t="str">
            <v xml:space="preserve"> DISEL STAND-BY GENERATOR 1250KW OUTPUT,</v>
          </cell>
          <cell r="C130">
            <v>1</v>
          </cell>
          <cell r="D130" t="str">
            <v>SET</v>
          </cell>
          <cell r="E130">
            <v>6250000</v>
          </cell>
          <cell r="F130">
            <v>6250000</v>
          </cell>
          <cell r="H130">
            <v>0</v>
          </cell>
          <cell r="I130">
            <v>560</v>
          </cell>
          <cell r="J130">
            <v>560</v>
          </cell>
          <cell r="K130">
            <v>6250000</v>
          </cell>
          <cell r="L130">
            <v>6250000</v>
          </cell>
          <cell r="M130">
            <v>0</v>
          </cell>
          <cell r="N130">
            <v>0</v>
          </cell>
          <cell r="O130">
            <v>224000</v>
          </cell>
          <cell r="P130">
            <v>224000</v>
          </cell>
        </row>
        <row r="131">
          <cell r="B131" t="str">
            <v xml:space="preserve"> 3PH 3W 480V, W/ CONTROL PANEL , DALY TANK</v>
          </cell>
          <cell r="F131">
            <v>0</v>
          </cell>
          <cell r="H131">
            <v>0</v>
          </cell>
          <cell r="J131">
            <v>0</v>
          </cell>
          <cell r="K131">
            <v>0</v>
          </cell>
          <cell r="L131">
            <v>0</v>
          </cell>
          <cell r="M131">
            <v>0</v>
          </cell>
          <cell r="N131">
            <v>0</v>
          </cell>
          <cell r="O131">
            <v>0</v>
          </cell>
          <cell r="P131">
            <v>0</v>
          </cell>
        </row>
        <row r="132">
          <cell r="F132">
            <v>0</v>
          </cell>
          <cell r="H132">
            <v>0</v>
          </cell>
          <cell r="J132">
            <v>0</v>
          </cell>
          <cell r="K132">
            <v>0</v>
          </cell>
          <cell r="L132">
            <v>0</v>
          </cell>
          <cell r="M132">
            <v>0</v>
          </cell>
          <cell r="N132">
            <v>0</v>
          </cell>
          <cell r="O132">
            <v>0</v>
          </cell>
          <cell r="P132">
            <v>0</v>
          </cell>
        </row>
        <row r="133">
          <cell r="A133" t="str">
            <v>A.6</v>
          </cell>
          <cell r="B133" t="str">
            <v>3 PHASE 480V-120V UPS</v>
          </cell>
          <cell r="F133">
            <v>0</v>
          </cell>
          <cell r="H133">
            <v>0</v>
          </cell>
          <cell r="J133">
            <v>0</v>
          </cell>
          <cell r="K133">
            <v>0</v>
          </cell>
          <cell r="L133">
            <v>0</v>
          </cell>
          <cell r="M133">
            <v>0</v>
          </cell>
          <cell r="N133">
            <v>0</v>
          </cell>
          <cell r="O133">
            <v>0</v>
          </cell>
          <cell r="P133">
            <v>0</v>
          </cell>
        </row>
        <row r="134">
          <cell r="A134" t="str">
            <v>A.6.1</v>
          </cell>
          <cell r="B134" t="str">
            <v xml:space="preserve"> 100 KVA ,  W/ BATTERY LEAD-CALCIUM TYPE 30 MIN.</v>
          </cell>
          <cell r="C134">
            <v>1</v>
          </cell>
          <cell r="D134" t="str">
            <v>SET</v>
          </cell>
          <cell r="E134">
            <v>1250000</v>
          </cell>
          <cell r="F134">
            <v>1250000</v>
          </cell>
          <cell r="H134">
            <v>0</v>
          </cell>
          <cell r="I134">
            <v>188</v>
          </cell>
          <cell r="J134">
            <v>188</v>
          </cell>
          <cell r="K134">
            <v>1250000</v>
          </cell>
          <cell r="L134">
            <v>1250000</v>
          </cell>
          <cell r="M134">
            <v>0</v>
          </cell>
          <cell r="N134">
            <v>0</v>
          </cell>
          <cell r="O134">
            <v>52640</v>
          </cell>
          <cell r="P134">
            <v>52640</v>
          </cell>
        </row>
        <row r="135">
          <cell r="A135" t="str">
            <v>A.6.2</v>
          </cell>
          <cell r="B135" t="str">
            <v xml:space="preserve"> 15 KVA ,  W/ BATTERY LEAD-CALCIUM TYPE 30 MIN.</v>
          </cell>
          <cell r="C135">
            <v>1</v>
          </cell>
          <cell r="D135" t="str">
            <v>SET</v>
          </cell>
          <cell r="E135">
            <v>300000</v>
          </cell>
          <cell r="F135">
            <v>300000</v>
          </cell>
          <cell r="H135">
            <v>0</v>
          </cell>
          <cell r="I135">
            <v>50</v>
          </cell>
          <cell r="J135">
            <v>50</v>
          </cell>
          <cell r="K135">
            <v>300000</v>
          </cell>
          <cell r="L135">
            <v>300000</v>
          </cell>
          <cell r="M135">
            <v>0</v>
          </cell>
          <cell r="N135">
            <v>0</v>
          </cell>
          <cell r="O135">
            <v>14000</v>
          </cell>
          <cell r="P135">
            <v>14000</v>
          </cell>
        </row>
        <row r="136">
          <cell r="B136" t="str">
            <v>SUB-TOTAL (A.6)</v>
          </cell>
          <cell r="F136">
            <v>1550000</v>
          </cell>
          <cell r="J136">
            <v>238</v>
          </cell>
          <cell r="L136">
            <v>1550000</v>
          </cell>
          <cell r="P136">
            <v>66640</v>
          </cell>
        </row>
        <row r="138">
          <cell r="A138" t="str">
            <v>A.7</v>
          </cell>
          <cell r="B138" t="str">
            <v xml:space="preserve">  DC POWER SUPPLY       </v>
          </cell>
        </row>
        <row r="139">
          <cell r="A139" t="str">
            <v>A.7.1</v>
          </cell>
          <cell r="B139" t="str">
            <v xml:space="preserve"> 125VDC CHAGER, 50A,  W/ 60AH LEAD-CALCIUM BATTERY &amp; RACK</v>
          </cell>
          <cell r="C139">
            <v>1</v>
          </cell>
          <cell r="D139" t="str">
            <v>SET</v>
          </cell>
          <cell r="E139">
            <v>325000</v>
          </cell>
          <cell r="F139">
            <v>325000</v>
          </cell>
          <cell r="H139">
            <v>0</v>
          </cell>
          <cell r="I139">
            <v>50</v>
          </cell>
          <cell r="J139">
            <v>50</v>
          </cell>
          <cell r="K139">
            <v>325000</v>
          </cell>
          <cell r="L139">
            <v>325000</v>
          </cell>
          <cell r="M139">
            <v>0</v>
          </cell>
          <cell r="N139">
            <v>0</v>
          </cell>
          <cell r="O139">
            <v>14000</v>
          </cell>
          <cell r="P139">
            <v>14000</v>
          </cell>
        </row>
        <row r="140">
          <cell r="A140" t="str">
            <v>A.7.2</v>
          </cell>
          <cell r="B140" t="str">
            <v xml:space="preserve"> 125VDC CHAGER, 25A,  W/ 30AH LEAD-CALCIUM BATTERY &amp; RACK</v>
          </cell>
          <cell r="C140">
            <v>2</v>
          </cell>
          <cell r="D140" t="str">
            <v>SET</v>
          </cell>
          <cell r="E140">
            <v>245000</v>
          </cell>
          <cell r="F140">
            <v>490000</v>
          </cell>
          <cell r="H140">
            <v>0</v>
          </cell>
          <cell r="I140">
            <v>35</v>
          </cell>
          <cell r="J140">
            <v>70</v>
          </cell>
          <cell r="K140">
            <v>245000</v>
          </cell>
          <cell r="L140">
            <v>490000</v>
          </cell>
          <cell r="M140">
            <v>0</v>
          </cell>
          <cell r="N140">
            <v>0</v>
          </cell>
          <cell r="O140">
            <v>9800</v>
          </cell>
          <cell r="P140">
            <v>19600</v>
          </cell>
        </row>
        <row r="141">
          <cell r="B141" t="str">
            <v>SUB-TOTAL (A7)</v>
          </cell>
          <cell r="F141">
            <v>815000</v>
          </cell>
          <cell r="J141">
            <v>120</v>
          </cell>
          <cell r="L141">
            <v>815000</v>
          </cell>
          <cell r="P141">
            <v>33600</v>
          </cell>
        </row>
        <row r="143">
          <cell r="A143" t="str">
            <v>A.8</v>
          </cell>
          <cell r="B143" t="str">
            <v>OTHER</v>
          </cell>
        </row>
        <row r="144">
          <cell r="A144" t="str">
            <v>A.8.1</v>
          </cell>
          <cell r="B144" t="str">
            <v>SELF-STANDING POWER PANEL, 480V, 65KA</v>
          </cell>
          <cell r="C144">
            <v>1</v>
          </cell>
          <cell r="D144" t="str">
            <v>SET</v>
          </cell>
          <cell r="E144">
            <v>120000</v>
          </cell>
          <cell r="F144">
            <v>120000</v>
          </cell>
          <cell r="H144">
            <v>0</v>
          </cell>
          <cell r="I144">
            <v>20</v>
          </cell>
          <cell r="J144">
            <v>20</v>
          </cell>
          <cell r="K144">
            <v>120000</v>
          </cell>
          <cell r="L144">
            <v>120000</v>
          </cell>
          <cell r="M144">
            <v>0</v>
          </cell>
          <cell r="N144">
            <v>0</v>
          </cell>
          <cell r="O144">
            <v>5600</v>
          </cell>
          <cell r="P144">
            <v>5600</v>
          </cell>
        </row>
        <row r="145">
          <cell r="B145" t="str">
            <v>PNL. NO. CCR2-D-MC1 (DWG. NO. XK11A-0000-12)</v>
          </cell>
          <cell r="F145">
            <v>0</v>
          </cell>
          <cell r="H145">
            <v>0</v>
          </cell>
          <cell r="J145">
            <v>0</v>
          </cell>
          <cell r="K145">
            <v>0</v>
          </cell>
          <cell r="L145">
            <v>0</v>
          </cell>
          <cell r="M145">
            <v>0</v>
          </cell>
          <cell r="N145">
            <v>0</v>
          </cell>
          <cell r="O145">
            <v>0</v>
          </cell>
          <cell r="P145">
            <v>0</v>
          </cell>
        </row>
        <row r="146">
          <cell r="A146" t="str">
            <v>A.8.2</v>
          </cell>
          <cell r="B146" t="str">
            <v>SELF-STANDING POWER PANEL, 480V, 30KA (DWG. NO. XK11A-0000-12)</v>
          </cell>
          <cell r="C146">
            <v>6</v>
          </cell>
          <cell r="D146" t="str">
            <v>SET</v>
          </cell>
          <cell r="E146">
            <v>140000</v>
          </cell>
          <cell r="F146">
            <v>840000</v>
          </cell>
          <cell r="H146">
            <v>0</v>
          </cell>
          <cell r="I146">
            <v>20</v>
          </cell>
          <cell r="J146">
            <v>120</v>
          </cell>
          <cell r="K146">
            <v>140000</v>
          </cell>
          <cell r="L146">
            <v>840000</v>
          </cell>
          <cell r="M146">
            <v>0</v>
          </cell>
          <cell r="N146">
            <v>0</v>
          </cell>
          <cell r="O146">
            <v>5600</v>
          </cell>
          <cell r="P146">
            <v>33600</v>
          </cell>
        </row>
        <row r="147">
          <cell r="B147" t="str">
            <v>PNL. NO. POWER PANEL.</v>
          </cell>
          <cell r="F147">
            <v>0</v>
          </cell>
          <cell r="H147">
            <v>0</v>
          </cell>
          <cell r="J147">
            <v>0</v>
          </cell>
          <cell r="K147">
            <v>0</v>
          </cell>
          <cell r="L147">
            <v>0</v>
          </cell>
          <cell r="M147">
            <v>0</v>
          </cell>
          <cell r="N147">
            <v>0</v>
          </cell>
          <cell r="O147">
            <v>0</v>
          </cell>
          <cell r="P147">
            <v>0</v>
          </cell>
        </row>
        <row r="148">
          <cell r="A148" t="str">
            <v>A.8.3</v>
          </cell>
          <cell r="B148" t="str">
            <v>DRY RTANSFORMER, WEATHER PROOF ENCLOSURE</v>
          </cell>
          <cell r="F148">
            <v>0</v>
          </cell>
          <cell r="H148">
            <v>0</v>
          </cell>
          <cell r="J148">
            <v>0</v>
          </cell>
          <cell r="K148">
            <v>0</v>
          </cell>
          <cell r="L148">
            <v>0</v>
          </cell>
          <cell r="M148">
            <v>0</v>
          </cell>
          <cell r="N148">
            <v>0</v>
          </cell>
          <cell r="O148">
            <v>0</v>
          </cell>
          <cell r="P148">
            <v>0</v>
          </cell>
        </row>
        <row r="149">
          <cell r="B149" t="str">
            <v>480/240V, 30KVA</v>
          </cell>
          <cell r="C149">
            <v>9</v>
          </cell>
          <cell r="D149" t="str">
            <v>SET</v>
          </cell>
          <cell r="E149">
            <v>40000</v>
          </cell>
          <cell r="F149">
            <v>360000</v>
          </cell>
          <cell r="H149">
            <v>0</v>
          </cell>
          <cell r="I149">
            <v>18</v>
          </cell>
          <cell r="J149">
            <v>162</v>
          </cell>
          <cell r="K149">
            <v>40000</v>
          </cell>
          <cell r="L149">
            <v>360000</v>
          </cell>
          <cell r="M149">
            <v>0</v>
          </cell>
          <cell r="N149">
            <v>0</v>
          </cell>
          <cell r="O149">
            <v>5040</v>
          </cell>
          <cell r="P149">
            <v>45360</v>
          </cell>
        </row>
        <row r="150">
          <cell r="B150" t="str">
            <v>480/240V, 20KVA</v>
          </cell>
          <cell r="C150">
            <v>6</v>
          </cell>
          <cell r="D150" t="str">
            <v>SET</v>
          </cell>
          <cell r="E150">
            <v>30000</v>
          </cell>
          <cell r="F150">
            <v>180000</v>
          </cell>
          <cell r="H150">
            <v>0</v>
          </cell>
          <cell r="I150">
            <v>14</v>
          </cell>
          <cell r="J150">
            <v>84</v>
          </cell>
          <cell r="K150">
            <v>30000</v>
          </cell>
          <cell r="L150">
            <v>180000</v>
          </cell>
          <cell r="M150">
            <v>0</v>
          </cell>
          <cell r="N150">
            <v>0</v>
          </cell>
          <cell r="O150">
            <v>3920</v>
          </cell>
          <cell r="P150">
            <v>23520</v>
          </cell>
        </row>
        <row r="151">
          <cell r="B151" t="str">
            <v>480/240V, 10KVA</v>
          </cell>
          <cell r="C151">
            <v>9</v>
          </cell>
          <cell r="D151" t="str">
            <v>SET</v>
          </cell>
          <cell r="E151">
            <v>22000</v>
          </cell>
          <cell r="F151">
            <v>198000</v>
          </cell>
          <cell r="H151">
            <v>0</v>
          </cell>
          <cell r="I151">
            <v>9</v>
          </cell>
          <cell r="J151">
            <v>81</v>
          </cell>
          <cell r="K151">
            <v>22000</v>
          </cell>
          <cell r="L151">
            <v>198000</v>
          </cell>
          <cell r="M151">
            <v>0</v>
          </cell>
          <cell r="N151">
            <v>0</v>
          </cell>
          <cell r="O151">
            <v>2520</v>
          </cell>
          <cell r="P151">
            <v>22680</v>
          </cell>
        </row>
        <row r="152">
          <cell r="A152" t="str">
            <v>A.8.4</v>
          </cell>
          <cell r="B152" t="str">
            <v xml:space="preserve"> MCC FOR TRASH , 480V MCC SINGLE FACE , 30KA</v>
          </cell>
          <cell r="C152">
            <v>5</v>
          </cell>
          <cell r="D152" t="str">
            <v>SET</v>
          </cell>
          <cell r="E152">
            <v>120000</v>
          </cell>
          <cell r="F152">
            <v>600000</v>
          </cell>
          <cell r="H152">
            <v>0</v>
          </cell>
          <cell r="I152">
            <v>15</v>
          </cell>
          <cell r="J152">
            <v>75</v>
          </cell>
          <cell r="K152">
            <v>120000</v>
          </cell>
          <cell r="L152">
            <v>600000</v>
          </cell>
          <cell r="M152">
            <v>0</v>
          </cell>
          <cell r="N152">
            <v>0</v>
          </cell>
          <cell r="O152">
            <v>4200</v>
          </cell>
          <cell r="P152">
            <v>21000</v>
          </cell>
        </row>
        <row r="153">
          <cell r="A153" t="str">
            <v>A.8.5</v>
          </cell>
          <cell r="B153" t="str">
            <v>600VAC, 100A ATS PANEL, WALL MOUNT, INDOOR</v>
          </cell>
          <cell r="C153">
            <v>3</v>
          </cell>
          <cell r="D153" t="str">
            <v>SET</v>
          </cell>
          <cell r="E153">
            <v>100000</v>
          </cell>
          <cell r="F153">
            <v>300000</v>
          </cell>
          <cell r="H153">
            <v>0</v>
          </cell>
          <cell r="I153">
            <v>15</v>
          </cell>
          <cell r="J153">
            <v>45</v>
          </cell>
          <cell r="K153">
            <v>100000</v>
          </cell>
          <cell r="L153">
            <v>300000</v>
          </cell>
          <cell r="M153">
            <v>0</v>
          </cell>
          <cell r="N153">
            <v>0</v>
          </cell>
          <cell r="O153">
            <v>4200</v>
          </cell>
          <cell r="P153">
            <v>12600</v>
          </cell>
        </row>
        <row r="154">
          <cell r="A154" t="str">
            <v>A.8.6</v>
          </cell>
          <cell r="B154" t="str">
            <v>100A NFB PANEL, WALL MOUNT., INDOOR</v>
          </cell>
          <cell r="C154">
            <v>6</v>
          </cell>
          <cell r="D154" t="str">
            <v>SET</v>
          </cell>
          <cell r="E154">
            <v>4000</v>
          </cell>
          <cell r="F154">
            <v>24000</v>
          </cell>
          <cell r="H154">
            <v>0</v>
          </cell>
          <cell r="I154">
            <v>4</v>
          </cell>
          <cell r="J154">
            <v>24</v>
          </cell>
          <cell r="K154">
            <v>4000</v>
          </cell>
          <cell r="L154">
            <v>24000</v>
          </cell>
          <cell r="M154">
            <v>0</v>
          </cell>
          <cell r="N154">
            <v>0</v>
          </cell>
          <cell r="O154">
            <v>1120</v>
          </cell>
          <cell r="P154">
            <v>6720</v>
          </cell>
        </row>
        <row r="155">
          <cell r="A155" t="str">
            <v>A.8.7</v>
          </cell>
          <cell r="B155" t="str">
            <v>600V PDP PANEL, WALL MOUNT, INDOOR</v>
          </cell>
          <cell r="C155">
            <v>6</v>
          </cell>
          <cell r="D155" t="str">
            <v>SET</v>
          </cell>
          <cell r="E155">
            <v>9000</v>
          </cell>
          <cell r="F155">
            <v>54000</v>
          </cell>
          <cell r="H155">
            <v>0</v>
          </cell>
          <cell r="I155">
            <v>6</v>
          </cell>
          <cell r="J155">
            <v>36</v>
          </cell>
          <cell r="K155">
            <v>9000</v>
          </cell>
          <cell r="L155">
            <v>54000</v>
          </cell>
          <cell r="M155">
            <v>0</v>
          </cell>
          <cell r="N155">
            <v>0</v>
          </cell>
          <cell r="O155">
            <v>1680</v>
          </cell>
          <cell r="P155">
            <v>10080</v>
          </cell>
        </row>
        <row r="156">
          <cell r="B156" t="str">
            <v>W/NFB 100A x 1, 20A x6, 10KA</v>
          </cell>
        </row>
        <row r="157">
          <cell r="A157" t="str">
            <v>A.8.8</v>
          </cell>
          <cell r="B157" t="str">
            <v>POWER SYSTEM GRAPHIC PANEL, SELF-STANDING,</v>
          </cell>
          <cell r="C157">
            <v>1</v>
          </cell>
          <cell r="D157" t="str">
            <v>SET</v>
          </cell>
          <cell r="E157">
            <v>320000</v>
          </cell>
          <cell r="F157">
            <v>320000</v>
          </cell>
          <cell r="H157">
            <v>0</v>
          </cell>
          <cell r="I157">
            <v>30</v>
          </cell>
          <cell r="J157">
            <v>30</v>
          </cell>
          <cell r="K157">
            <v>320000</v>
          </cell>
          <cell r="L157">
            <v>320000</v>
          </cell>
          <cell r="M157">
            <v>0</v>
          </cell>
          <cell r="N157">
            <v>0</v>
          </cell>
          <cell r="O157">
            <v>8400</v>
          </cell>
          <cell r="P157">
            <v>8400</v>
          </cell>
        </row>
        <row r="158">
          <cell r="B158" t="str">
            <v xml:space="preserve"> ENCLOSURE SIZE 2200(W)x2300(H)x600(D)MM.</v>
          </cell>
          <cell r="F158">
            <v>0</v>
          </cell>
          <cell r="H158">
            <v>0</v>
          </cell>
          <cell r="J158">
            <v>0</v>
          </cell>
          <cell r="K158">
            <v>0</v>
          </cell>
          <cell r="L158">
            <v>0</v>
          </cell>
          <cell r="M158">
            <v>0</v>
          </cell>
          <cell r="N158">
            <v>0</v>
          </cell>
          <cell r="O158">
            <v>0</v>
          </cell>
          <cell r="P158">
            <v>0</v>
          </cell>
        </row>
        <row r="159">
          <cell r="B159" t="str">
            <v>MOSAIC PANEL SIZE 2000(W)x1000(H)MM., W/ LIGHT x60</v>
          </cell>
          <cell r="F159">
            <v>0</v>
          </cell>
          <cell r="H159">
            <v>0</v>
          </cell>
          <cell r="J159">
            <v>0</v>
          </cell>
          <cell r="K159">
            <v>0</v>
          </cell>
          <cell r="L159">
            <v>0</v>
          </cell>
          <cell r="M159">
            <v>0</v>
          </cell>
          <cell r="N159">
            <v>0</v>
          </cell>
          <cell r="O159">
            <v>0</v>
          </cell>
          <cell r="P159">
            <v>0</v>
          </cell>
        </row>
        <row r="160">
          <cell r="B160" t="str">
            <v>SUB-TOTAL (A.8)</v>
          </cell>
          <cell r="F160">
            <v>2996000</v>
          </cell>
          <cell r="J160">
            <v>677</v>
          </cell>
          <cell r="L160">
            <v>2996000</v>
          </cell>
          <cell r="O160">
            <v>0</v>
          </cell>
          <cell r="P160">
            <v>189560</v>
          </cell>
        </row>
        <row r="161">
          <cell r="O161">
            <v>0</v>
          </cell>
        </row>
        <row r="162">
          <cell r="A162" t="str">
            <v xml:space="preserve">   A.9</v>
          </cell>
          <cell r="B162" t="str">
            <v xml:space="preserve"> TEST FEE FOR MECH-ELEC CONSULANT CO. &amp; T.P.C.</v>
          </cell>
          <cell r="C162">
            <v>1</v>
          </cell>
          <cell r="D162" t="str">
            <v>LOT</v>
          </cell>
          <cell r="E162" t="str">
            <v>M+L</v>
          </cell>
          <cell r="F162" t="str">
            <v>M+L</v>
          </cell>
          <cell r="H162">
            <v>0</v>
          </cell>
          <cell r="I162">
            <v>1607</v>
          </cell>
          <cell r="J162">
            <v>1607</v>
          </cell>
          <cell r="K162" t="str">
            <v>M+L</v>
          </cell>
          <cell r="L162" t="str">
            <v>M+L</v>
          </cell>
          <cell r="M162">
            <v>0</v>
          </cell>
          <cell r="N162">
            <v>0</v>
          </cell>
          <cell r="O162">
            <v>1800000</v>
          </cell>
          <cell r="P162">
            <v>1800000</v>
          </cell>
        </row>
        <row r="163">
          <cell r="F163">
            <v>0</v>
          </cell>
          <cell r="H163">
            <v>0</v>
          </cell>
          <cell r="J163">
            <v>0</v>
          </cell>
          <cell r="K163">
            <v>0</v>
          </cell>
          <cell r="L163">
            <v>0</v>
          </cell>
          <cell r="M163">
            <v>0</v>
          </cell>
          <cell r="N163">
            <v>0</v>
          </cell>
          <cell r="O163">
            <v>0</v>
          </cell>
          <cell r="P163">
            <v>0</v>
          </cell>
        </row>
        <row r="164">
          <cell r="B164" t="str">
            <v>SUB-TOTAL : (A)</v>
          </cell>
          <cell r="F164">
            <v>138612100</v>
          </cell>
          <cell r="H164">
            <v>0</v>
          </cell>
          <cell r="J164">
            <v>13764</v>
          </cell>
          <cell r="K164">
            <v>0</v>
          </cell>
          <cell r="L164">
            <v>138612100</v>
          </cell>
          <cell r="M164">
            <v>0</v>
          </cell>
          <cell r="N164">
            <v>0</v>
          </cell>
          <cell r="O164">
            <v>0</v>
          </cell>
          <cell r="P164">
            <v>6155030</v>
          </cell>
        </row>
        <row r="167">
          <cell r="F167">
            <v>0</v>
          </cell>
          <cell r="H167">
            <v>0</v>
          </cell>
          <cell r="J167">
            <v>0</v>
          </cell>
          <cell r="K167">
            <v>0</v>
          </cell>
          <cell r="L167">
            <v>0</v>
          </cell>
          <cell r="M167">
            <v>0</v>
          </cell>
          <cell r="N167">
            <v>0</v>
          </cell>
          <cell r="O167">
            <v>0</v>
          </cell>
          <cell r="P167">
            <v>0</v>
          </cell>
        </row>
        <row r="168">
          <cell r="A168" t="str">
            <v>B</v>
          </cell>
          <cell r="B168" t="str">
            <v xml:space="preserve"> POWER DISTRIBUTION SYSTEM</v>
          </cell>
          <cell r="F168">
            <v>0</v>
          </cell>
          <cell r="H168">
            <v>0</v>
          </cell>
          <cell r="J168">
            <v>0</v>
          </cell>
          <cell r="K168">
            <v>0</v>
          </cell>
          <cell r="L168">
            <v>0</v>
          </cell>
          <cell r="M168">
            <v>0</v>
          </cell>
          <cell r="N168">
            <v>0</v>
          </cell>
          <cell r="O168">
            <v>0</v>
          </cell>
          <cell r="P168">
            <v>0</v>
          </cell>
        </row>
        <row r="169">
          <cell r="F169">
            <v>0</v>
          </cell>
          <cell r="H169">
            <v>0</v>
          </cell>
          <cell r="J169">
            <v>0</v>
          </cell>
          <cell r="K169">
            <v>0</v>
          </cell>
          <cell r="L169">
            <v>0</v>
          </cell>
          <cell r="M169">
            <v>0</v>
          </cell>
          <cell r="N169">
            <v>0</v>
          </cell>
          <cell r="O169">
            <v>0</v>
          </cell>
          <cell r="P169">
            <v>0</v>
          </cell>
        </row>
        <row r="170">
          <cell r="B170" t="str">
            <v xml:space="preserve"> 600V POWER CABLE, XLPE INSU. PVC JACKET</v>
          </cell>
          <cell r="F170">
            <v>0</v>
          </cell>
          <cell r="H170">
            <v>0</v>
          </cell>
          <cell r="J170">
            <v>0</v>
          </cell>
          <cell r="K170">
            <v>0</v>
          </cell>
          <cell r="L170">
            <v>0</v>
          </cell>
          <cell r="M170">
            <v>0</v>
          </cell>
          <cell r="N170">
            <v>0</v>
          </cell>
          <cell r="O170">
            <v>0</v>
          </cell>
          <cell r="P170">
            <v>0</v>
          </cell>
        </row>
        <row r="171">
          <cell r="A171">
            <v>1</v>
          </cell>
          <cell r="B171" t="str">
            <v xml:space="preserve">    3/C 3.5 sq.mm </v>
          </cell>
          <cell r="C171">
            <v>4500</v>
          </cell>
          <cell r="D171" t="str">
            <v>M</v>
          </cell>
          <cell r="E171">
            <v>15</v>
          </cell>
          <cell r="F171">
            <v>67500</v>
          </cell>
          <cell r="H171">
            <v>0</v>
          </cell>
          <cell r="I171">
            <v>7.9000000000000001E-2</v>
          </cell>
          <cell r="J171">
            <v>356</v>
          </cell>
          <cell r="K171">
            <v>15</v>
          </cell>
          <cell r="L171">
            <v>67500</v>
          </cell>
          <cell r="M171">
            <v>0</v>
          </cell>
          <cell r="N171">
            <v>0</v>
          </cell>
          <cell r="O171">
            <v>22</v>
          </cell>
          <cell r="P171">
            <v>99000</v>
          </cell>
        </row>
        <row r="172">
          <cell r="A172">
            <v>2</v>
          </cell>
          <cell r="B172" t="str">
            <v xml:space="preserve">    3/C 5.5 sq.mm </v>
          </cell>
          <cell r="C172">
            <v>4000</v>
          </cell>
          <cell r="D172" t="str">
            <v>M</v>
          </cell>
          <cell r="E172">
            <v>20</v>
          </cell>
          <cell r="F172">
            <v>80000</v>
          </cell>
          <cell r="H172">
            <v>0</v>
          </cell>
          <cell r="I172">
            <v>0.1</v>
          </cell>
          <cell r="J172">
            <v>400</v>
          </cell>
          <cell r="K172">
            <v>20</v>
          </cell>
          <cell r="L172">
            <v>80000</v>
          </cell>
          <cell r="M172">
            <v>0</v>
          </cell>
          <cell r="N172">
            <v>0</v>
          </cell>
          <cell r="O172">
            <v>28</v>
          </cell>
          <cell r="P172">
            <v>112000</v>
          </cell>
        </row>
        <row r="173">
          <cell r="A173">
            <v>3</v>
          </cell>
          <cell r="B173" t="str">
            <v xml:space="preserve">    3/C   8 sq.mm </v>
          </cell>
          <cell r="C173">
            <v>3000</v>
          </cell>
          <cell r="D173" t="str">
            <v>M</v>
          </cell>
          <cell r="E173">
            <v>29</v>
          </cell>
          <cell r="F173">
            <v>87000</v>
          </cell>
          <cell r="H173">
            <v>0</v>
          </cell>
          <cell r="I173">
            <v>0.11799999999999999</v>
          </cell>
          <cell r="J173">
            <v>354</v>
          </cell>
          <cell r="K173">
            <v>29</v>
          </cell>
          <cell r="L173">
            <v>87000</v>
          </cell>
          <cell r="M173">
            <v>0</v>
          </cell>
          <cell r="N173">
            <v>0</v>
          </cell>
          <cell r="O173">
            <v>33</v>
          </cell>
          <cell r="P173">
            <v>99000</v>
          </cell>
        </row>
        <row r="174">
          <cell r="A174">
            <v>4</v>
          </cell>
          <cell r="B174" t="str">
            <v xml:space="preserve">    3/C  14 sq.mm </v>
          </cell>
          <cell r="C174">
            <v>1000</v>
          </cell>
          <cell r="D174" t="str">
            <v>M</v>
          </cell>
          <cell r="E174">
            <v>47</v>
          </cell>
          <cell r="F174">
            <v>47000</v>
          </cell>
          <cell r="H174">
            <v>0</v>
          </cell>
          <cell r="I174">
            <v>0.152</v>
          </cell>
          <cell r="J174">
            <v>152</v>
          </cell>
          <cell r="K174">
            <v>47</v>
          </cell>
          <cell r="L174">
            <v>47000</v>
          </cell>
          <cell r="M174">
            <v>0</v>
          </cell>
          <cell r="N174">
            <v>0</v>
          </cell>
          <cell r="O174">
            <v>43</v>
          </cell>
          <cell r="P174">
            <v>43000</v>
          </cell>
        </row>
        <row r="175">
          <cell r="A175">
            <v>5</v>
          </cell>
          <cell r="B175" t="str">
            <v xml:space="preserve">    3/C  22 sq.mm </v>
          </cell>
          <cell r="C175">
            <v>3000</v>
          </cell>
          <cell r="D175" t="str">
            <v>M</v>
          </cell>
          <cell r="E175">
            <v>70</v>
          </cell>
          <cell r="F175">
            <v>210000</v>
          </cell>
          <cell r="H175">
            <v>0</v>
          </cell>
          <cell r="I175">
            <v>0.18099999999999999</v>
          </cell>
          <cell r="J175">
            <v>543</v>
          </cell>
          <cell r="K175">
            <v>70</v>
          </cell>
          <cell r="L175">
            <v>210000</v>
          </cell>
          <cell r="M175">
            <v>0</v>
          </cell>
          <cell r="N175">
            <v>0</v>
          </cell>
          <cell r="O175">
            <v>51</v>
          </cell>
          <cell r="P175">
            <v>153000</v>
          </cell>
        </row>
        <row r="176">
          <cell r="A176">
            <v>6</v>
          </cell>
          <cell r="B176" t="str">
            <v xml:space="preserve">    3/C  38 sq.mm </v>
          </cell>
          <cell r="C176">
            <v>3000</v>
          </cell>
          <cell r="D176" t="str">
            <v>M</v>
          </cell>
          <cell r="E176">
            <v>111</v>
          </cell>
          <cell r="F176">
            <v>333000</v>
          </cell>
          <cell r="H176">
            <v>0</v>
          </cell>
          <cell r="I176">
            <v>0.23</v>
          </cell>
          <cell r="J176">
            <v>690</v>
          </cell>
          <cell r="K176">
            <v>111</v>
          </cell>
          <cell r="L176">
            <v>333000</v>
          </cell>
          <cell r="M176">
            <v>0</v>
          </cell>
          <cell r="N176">
            <v>0</v>
          </cell>
          <cell r="O176">
            <v>64</v>
          </cell>
          <cell r="P176">
            <v>192000</v>
          </cell>
        </row>
        <row r="177">
          <cell r="A177">
            <v>7</v>
          </cell>
          <cell r="B177" t="str">
            <v xml:space="preserve">    3/C  60 sq.mm </v>
          </cell>
          <cell r="C177">
            <v>7200</v>
          </cell>
          <cell r="D177" t="str">
            <v>M</v>
          </cell>
          <cell r="E177">
            <v>177</v>
          </cell>
          <cell r="F177">
            <v>1274400</v>
          </cell>
          <cell r="H177">
            <v>0</v>
          </cell>
          <cell r="I177">
            <v>0.27700000000000002</v>
          </cell>
          <cell r="J177">
            <v>1994</v>
          </cell>
          <cell r="K177">
            <v>177</v>
          </cell>
          <cell r="L177">
            <v>1274400</v>
          </cell>
          <cell r="M177">
            <v>0</v>
          </cell>
          <cell r="N177">
            <v>0</v>
          </cell>
          <cell r="O177">
            <v>78</v>
          </cell>
          <cell r="P177">
            <v>561600</v>
          </cell>
        </row>
        <row r="178">
          <cell r="A178">
            <v>8</v>
          </cell>
          <cell r="B178" t="str">
            <v xml:space="preserve">    1/C 100 sq.mm </v>
          </cell>
          <cell r="C178">
            <v>2000</v>
          </cell>
          <cell r="D178" t="str">
            <v>M</v>
          </cell>
          <cell r="E178">
            <v>92</v>
          </cell>
          <cell r="F178">
            <v>184000</v>
          </cell>
          <cell r="H178">
            <v>0</v>
          </cell>
          <cell r="I178">
            <v>0.17599999999999999</v>
          </cell>
          <cell r="J178">
            <v>352</v>
          </cell>
          <cell r="K178">
            <v>92</v>
          </cell>
          <cell r="L178">
            <v>184000</v>
          </cell>
          <cell r="M178">
            <v>0</v>
          </cell>
          <cell r="N178">
            <v>0</v>
          </cell>
          <cell r="O178">
            <v>49</v>
          </cell>
          <cell r="P178">
            <v>98000</v>
          </cell>
        </row>
        <row r="179">
          <cell r="A179">
            <v>9</v>
          </cell>
          <cell r="B179" t="str">
            <v xml:space="preserve">    1/C 150 sq.mm </v>
          </cell>
          <cell r="C179">
            <v>16500</v>
          </cell>
          <cell r="D179" t="str">
            <v>M</v>
          </cell>
          <cell r="E179">
            <v>137</v>
          </cell>
          <cell r="F179">
            <v>2260500</v>
          </cell>
          <cell r="H179">
            <v>0</v>
          </cell>
          <cell r="I179">
            <v>0.20499999999999999</v>
          </cell>
          <cell r="J179">
            <v>3383</v>
          </cell>
          <cell r="K179">
            <v>137</v>
          </cell>
          <cell r="L179">
            <v>2260500</v>
          </cell>
          <cell r="M179">
            <v>0</v>
          </cell>
          <cell r="N179">
            <v>0</v>
          </cell>
          <cell r="O179">
            <v>57</v>
          </cell>
          <cell r="P179">
            <v>940500</v>
          </cell>
        </row>
        <row r="180">
          <cell r="A180">
            <v>10</v>
          </cell>
          <cell r="B180" t="str">
            <v xml:space="preserve">    1/C 250 sq.mm </v>
          </cell>
          <cell r="C180">
            <v>15000</v>
          </cell>
          <cell r="D180" t="str">
            <v>M</v>
          </cell>
          <cell r="E180">
            <v>223</v>
          </cell>
          <cell r="F180">
            <v>3345000</v>
          </cell>
          <cell r="H180">
            <v>0</v>
          </cell>
          <cell r="I180">
            <v>0.247</v>
          </cell>
          <cell r="J180">
            <v>3705</v>
          </cell>
          <cell r="K180">
            <v>223</v>
          </cell>
          <cell r="L180">
            <v>3345000</v>
          </cell>
          <cell r="M180">
            <v>0</v>
          </cell>
          <cell r="N180">
            <v>0</v>
          </cell>
          <cell r="O180">
            <v>69</v>
          </cell>
          <cell r="P180">
            <v>1035000</v>
          </cell>
        </row>
        <row r="181">
          <cell r="A181">
            <v>11</v>
          </cell>
          <cell r="B181" t="str">
            <v xml:space="preserve">    1/C 325 sq.mm </v>
          </cell>
          <cell r="C181">
            <v>16500</v>
          </cell>
          <cell r="D181" t="str">
            <v>M</v>
          </cell>
          <cell r="E181">
            <v>279</v>
          </cell>
          <cell r="F181">
            <v>4603500</v>
          </cell>
          <cell r="H181">
            <v>0</v>
          </cell>
          <cell r="I181">
            <v>0.27</v>
          </cell>
          <cell r="J181">
            <v>4455</v>
          </cell>
          <cell r="K181">
            <v>279</v>
          </cell>
          <cell r="L181">
            <v>4603500</v>
          </cell>
          <cell r="M181">
            <v>0</v>
          </cell>
          <cell r="N181">
            <v>0</v>
          </cell>
          <cell r="O181">
            <v>76</v>
          </cell>
          <cell r="P181">
            <v>1254000</v>
          </cell>
        </row>
        <row r="182">
          <cell r="A182">
            <v>12</v>
          </cell>
          <cell r="B182" t="str">
            <v xml:space="preserve">    4/C 5.5 sq.mm </v>
          </cell>
          <cell r="C182">
            <v>300</v>
          </cell>
          <cell r="D182" t="str">
            <v>M</v>
          </cell>
          <cell r="E182">
            <v>28</v>
          </cell>
          <cell r="F182">
            <v>8400</v>
          </cell>
          <cell r="H182">
            <v>0</v>
          </cell>
          <cell r="I182">
            <v>0.11700000000000001</v>
          </cell>
          <cell r="J182">
            <v>35</v>
          </cell>
          <cell r="K182">
            <v>28</v>
          </cell>
          <cell r="L182">
            <v>8400</v>
          </cell>
          <cell r="M182">
            <v>0</v>
          </cell>
          <cell r="N182">
            <v>0</v>
          </cell>
          <cell r="O182">
            <v>33</v>
          </cell>
          <cell r="P182">
            <v>9900</v>
          </cell>
        </row>
        <row r="183">
          <cell r="A183">
            <v>13</v>
          </cell>
          <cell r="B183" t="str">
            <v xml:space="preserve">    4/C 60 sq.mm </v>
          </cell>
          <cell r="C183">
            <v>300</v>
          </cell>
          <cell r="D183" t="str">
            <v>M</v>
          </cell>
          <cell r="E183">
            <v>232</v>
          </cell>
          <cell r="F183">
            <v>69600</v>
          </cell>
          <cell r="H183">
            <v>0</v>
          </cell>
          <cell r="I183">
            <v>0.32500000000000001</v>
          </cell>
          <cell r="J183">
            <v>98</v>
          </cell>
          <cell r="K183">
            <v>232</v>
          </cell>
          <cell r="L183">
            <v>69600</v>
          </cell>
          <cell r="M183">
            <v>0</v>
          </cell>
          <cell r="N183">
            <v>0</v>
          </cell>
          <cell r="O183">
            <v>91</v>
          </cell>
          <cell r="P183">
            <v>27300</v>
          </cell>
        </row>
        <row r="184">
          <cell r="E184">
            <v>0</v>
          </cell>
          <cell r="F184">
            <v>0</v>
          </cell>
          <cell r="H184">
            <v>0</v>
          </cell>
          <cell r="I184">
            <v>0</v>
          </cell>
          <cell r="J184">
            <v>0</v>
          </cell>
          <cell r="K184">
            <v>0</v>
          </cell>
          <cell r="L184">
            <v>0</v>
          </cell>
          <cell r="M184">
            <v>0</v>
          </cell>
          <cell r="N184">
            <v>0</v>
          </cell>
          <cell r="O184">
            <v>0</v>
          </cell>
          <cell r="P184">
            <v>0</v>
          </cell>
        </row>
        <row r="185">
          <cell r="B185" t="str">
            <v xml:space="preserve"> 600V CONTROL CABLE, PVC INSU. PVC JACKET</v>
          </cell>
          <cell r="E185">
            <v>0</v>
          </cell>
          <cell r="F185">
            <v>0</v>
          </cell>
          <cell r="H185">
            <v>0</v>
          </cell>
          <cell r="I185">
            <v>0</v>
          </cell>
          <cell r="J185">
            <v>0</v>
          </cell>
          <cell r="K185">
            <v>0</v>
          </cell>
          <cell r="L185">
            <v>0</v>
          </cell>
          <cell r="M185">
            <v>0</v>
          </cell>
          <cell r="N185">
            <v>0</v>
          </cell>
          <cell r="O185">
            <v>0</v>
          </cell>
          <cell r="P185">
            <v>0</v>
          </cell>
        </row>
        <row r="186">
          <cell r="A186">
            <v>14</v>
          </cell>
          <cell r="B186" t="str">
            <v xml:space="preserve">    4/C 2.0 sq.mm </v>
          </cell>
          <cell r="C186">
            <v>13000</v>
          </cell>
          <cell r="D186" t="str">
            <v>M</v>
          </cell>
          <cell r="E186">
            <v>11</v>
          </cell>
          <cell r="F186">
            <v>143000</v>
          </cell>
          <cell r="H186">
            <v>0</v>
          </cell>
          <cell r="I186">
            <v>0.08</v>
          </cell>
          <cell r="J186">
            <v>1040</v>
          </cell>
          <cell r="K186">
            <v>11</v>
          </cell>
          <cell r="L186">
            <v>143000</v>
          </cell>
          <cell r="M186">
            <v>0</v>
          </cell>
          <cell r="N186">
            <v>0</v>
          </cell>
          <cell r="O186">
            <v>22</v>
          </cell>
          <cell r="P186">
            <v>286000</v>
          </cell>
        </row>
        <row r="187">
          <cell r="A187">
            <v>15</v>
          </cell>
          <cell r="B187" t="str">
            <v xml:space="preserve">    7/C 2.0 sq.mm </v>
          </cell>
          <cell r="C187">
            <v>6400</v>
          </cell>
          <cell r="D187" t="str">
            <v>M</v>
          </cell>
          <cell r="E187">
            <v>24</v>
          </cell>
          <cell r="F187">
            <v>153600</v>
          </cell>
          <cell r="H187">
            <v>0</v>
          </cell>
          <cell r="I187">
            <v>0.105</v>
          </cell>
          <cell r="J187">
            <v>672</v>
          </cell>
          <cell r="K187">
            <v>24</v>
          </cell>
          <cell r="L187">
            <v>153600</v>
          </cell>
          <cell r="M187">
            <v>0</v>
          </cell>
          <cell r="N187">
            <v>0</v>
          </cell>
          <cell r="O187">
            <v>29</v>
          </cell>
          <cell r="P187">
            <v>185600</v>
          </cell>
        </row>
        <row r="188">
          <cell r="A188">
            <v>16</v>
          </cell>
          <cell r="B188" t="str">
            <v xml:space="preserve">    9/C 2.0 sq.mm </v>
          </cell>
          <cell r="C188">
            <v>4000</v>
          </cell>
          <cell r="D188" t="str">
            <v>M</v>
          </cell>
          <cell r="E188">
            <v>30</v>
          </cell>
          <cell r="F188">
            <v>120000</v>
          </cell>
          <cell r="H188">
            <v>0</v>
          </cell>
          <cell r="I188">
            <v>0.12</v>
          </cell>
          <cell r="J188">
            <v>480</v>
          </cell>
          <cell r="K188">
            <v>30</v>
          </cell>
          <cell r="L188">
            <v>120000</v>
          </cell>
          <cell r="M188">
            <v>0</v>
          </cell>
          <cell r="N188">
            <v>0</v>
          </cell>
          <cell r="O188">
            <v>34</v>
          </cell>
          <cell r="P188">
            <v>136000</v>
          </cell>
        </row>
        <row r="189">
          <cell r="A189">
            <v>17</v>
          </cell>
          <cell r="B189" t="str">
            <v xml:space="preserve">   12/C 2.0 sq.mm </v>
          </cell>
          <cell r="C189">
            <v>2500</v>
          </cell>
          <cell r="D189" t="str">
            <v>M</v>
          </cell>
          <cell r="E189">
            <v>38</v>
          </cell>
          <cell r="F189">
            <v>95000</v>
          </cell>
          <cell r="H189">
            <v>0</v>
          </cell>
          <cell r="I189">
            <v>0.13800000000000001</v>
          </cell>
          <cell r="J189">
            <v>345</v>
          </cell>
          <cell r="K189">
            <v>38</v>
          </cell>
          <cell r="L189">
            <v>95000</v>
          </cell>
          <cell r="M189">
            <v>0</v>
          </cell>
          <cell r="N189">
            <v>0</v>
          </cell>
          <cell r="O189">
            <v>39</v>
          </cell>
          <cell r="P189">
            <v>97500</v>
          </cell>
        </row>
        <row r="190">
          <cell r="A190">
            <v>18</v>
          </cell>
          <cell r="B190" t="str">
            <v xml:space="preserve">   19/C 2.0 sq.mm </v>
          </cell>
          <cell r="C190">
            <v>1950</v>
          </cell>
          <cell r="D190" t="str">
            <v>M</v>
          </cell>
          <cell r="E190">
            <v>57</v>
          </cell>
          <cell r="F190">
            <v>111150</v>
          </cell>
          <cell r="H190">
            <v>0</v>
          </cell>
          <cell r="I190">
            <v>0.17399999999999999</v>
          </cell>
          <cell r="J190">
            <v>339</v>
          </cell>
          <cell r="K190">
            <v>57</v>
          </cell>
          <cell r="L190">
            <v>111150</v>
          </cell>
          <cell r="M190">
            <v>0</v>
          </cell>
          <cell r="N190">
            <v>0</v>
          </cell>
          <cell r="O190">
            <v>49</v>
          </cell>
          <cell r="P190">
            <v>95550</v>
          </cell>
        </row>
        <row r="191">
          <cell r="A191">
            <v>19</v>
          </cell>
          <cell r="B191" t="str">
            <v xml:space="preserve">   30/C 2.0 sq.mm </v>
          </cell>
          <cell r="C191">
            <v>1900</v>
          </cell>
          <cell r="D191" t="str">
            <v>M</v>
          </cell>
          <cell r="E191">
            <v>92</v>
          </cell>
          <cell r="F191">
            <v>174800</v>
          </cell>
          <cell r="H191">
            <v>0</v>
          </cell>
          <cell r="I191">
            <v>0.21199999999999999</v>
          </cell>
          <cell r="J191">
            <v>403</v>
          </cell>
          <cell r="K191">
            <v>92</v>
          </cell>
          <cell r="L191">
            <v>174800</v>
          </cell>
          <cell r="M191">
            <v>0</v>
          </cell>
          <cell r="N191">
            <v>0</v>
          </cell>
          <cell r="O191">
            <v>59</v>
          </cell>
          <cell r="P191">
            <v>112100</v>
          </cell>
        </row>
        <row r="192">
          <cell r="A192">
            <v>20</v>
          </cell>
          <cell r="B192" t="str">
            <v>600V SHIELDED CABLE, 8P-#14AWG</v>
          </cell>
          <cell r="C192">
            <v>300</v>
          </cell>
          <cell r="D192" t="str">
            <v>M</v>
          </cell>
          <cell r="E192">
            <v>83</v>
          </cell>
          <cell r="F192">
            <v>24900</v>
          </cell>
          <cell r="H192">
            <v>0</v>
          </cell>
          <cell r="I192">
            <v>0.16</v>
          </cell>
          <cell r="J192">
            <v>48</v>
          </cell>
          <cell r="K192">
            <v>83</v>
          </cell>
          <cell r="L192">
            <v>24900</v>
          </cell>
          <cell r="M192">
            <v>0</v>
          </cell>
          <cell r="N192">
            <v>0</v>
          </cell>
          <cell r="O192">
            <v>45</v>
          </cell>
          <cell r="P192">
            <v>13500</v>
          </cell>
        </row>
        <row r="193">
          <cell r="E193">
            <v>0</v>
          </cell>
          <cell r="F193">
            <v>0</v>
          </cell>
          <cell r="H193">
            <v>0</v>
          </cell>
          <cell r="I193">
            <v>0</v>
          </cell>
          <cell r="J193">
            <v>0</v>
          </cell>
          <cell r="K193">
            <v>0</v>
          </cell>
          <cell r="L193">
            <v>0</v>
          </cell>
          <cell r="M193">
            <v>0</v>
          </cell>
          <cell r="N193">
            <v>0</v>
          </cell>
          <cell r="O193">
            <v>0</v>
          </cell>
          <cell r="P193">
            <v>0</v>
          </cell>
        </row>
        <row r="194">
          <cell r="B194" t="str">
            <v>8KV POWER CABLE, XLPE INSU. PVC JACKET</v>
          </cell>
          <cell r="E194">
            <v>0</v>
          </cell>
          <cell r="F194">
            <v>0</v>
          </cell>
          <cell r="H194">
            <v>0</v>
          </cell>
          <cell r="I194">
            <v>0</v>
          </cell>
          <cell r="J194">
            <v>0</v>
          </cell>
          <cell r="K194">
            <v>0</v>
          </cell>
          <cell r="L194">
            <v>0</v>
          </cell>
          <cell r="M194">
            <v>0</v>
          </cell>
          <cell r="N194">
            <v>0</v>
          </cell>
          <cell r="O194">
            <v>0</v>
          </cell>
          <cell r="P194">
            <v>0</v>
          </cell>
        </row>
        <row r="195">
          <cell r="A195">
            <v>21</v>
          </cell>
          <cell r="B195" t="str">
            <v xml:space="preserve">    3/C  38 sq.mm </v>
          </cell>
          <cell r="C195">
            <v>880</v>
          </cell>
          <cell r="D195" t="str">
            <v>M</v>
          </cell>
          <cell r="E195">
            <v>268</v>
          </cell>
          <cell r="F195">
            <v>235840</v>
          </cell>
          <cell r="H195">
            <v>0</v>
          </cell>
          <cell r="I195">
            <v>0.32100000000000001</v>
          </cell>
          <cell r="J195">
            <v>282</v>
          </cell>
          <cell r="K195">
            <v>268</v>
          </cell>
          <cell r="L195">
            <v>235840</v>
          </cell>
          <cell r="M195">
            <v>0</v>
          </cell>
          <cell r="N195">
            <v>0</v>
          </cell>
          <cell r="O195">
            <v>90</v>
          </cell>
          <cell r="P195">
            <v>79200</v>
          </cell>
        </row>
        <row r="196">
          <cell r="A196">
            <v>22</v>
          </cell>
          <cell r="B196" t="str">
            <v xml:space="preserve">    3/C  60 sq.mm </v>
          </cell>
          <cell r="C196">
            <v>200</v>
          </cell>
          <cell r="D196" t="str">
            <v>M</v>
          </cell>
          <cell r="E196">
            <v>367</v>
          </cell>
          <cell r="F196">
            <v>73400</v>
          </cell>
          <cell r="H196">
            <v>0</v>
          </cell>
          <cell r="I196">
            <v>0.38800000000000001</v>
          </cell>
          <cell r="J196">
            <v>78</v>
          </cell>
          <cell r="K196">
            <v>367</v>
          </cell>
          <cell r="L196">
            <v>73400</v>
          </cell>
          <cell r="M196">
            <v>0</v>
          </cell>
          <cell r="N196">
            <v>0</v>
          </cell>
          <cell r="O196">
            <v>109</v>
          </cell>
          <cell r="P196">
            <v>21800</v>
          </cell>
        </row>
        <row r="197">
          <cell r="A197">
            <v>23</v>
          </cell>
          <cell r="B197" t="str">
            <v xml:space="preserve">    1/C 100 sq.mm </v>
          </cell>
          <cell r="C197">
            <v>4800</v>
          </cell>
          <cell r="D197" t="str">
            <v>M</v>
          </cell>
          <cell r="E197">
            <v>148</v>
          </cell>
          <cell r="F197">
            <v>710400</v>
          </cell>
          <cell r="H197">
            <v>0</v>
          </cell>
          <cell r="I197">
            <v>0.22500000000000001</v>
          </cell>
          <cell r="J197">
            <v>1080</v>
          </cell>
          <cell r="K197">
            <v>148</v>
          </cell>
          <cell r="L197">
            <v>710400</v>
          </cell>
          <cell r="M197">
            <v>0</v>
          </cell>
          <cell r="N197">
            <v>0</v>
          </cell>
          <cell r="O197">
            <v>63</v>
          </cell>
          <cell r="P197">
            <v>302400</v>
          </cell>
        </row>
        <row r="198">
          <cell r="A198">
            <v>24</v>
          </cell>
          <cell r="B198" t="str">
            <v xml:space="preserve">    1/C 200 sq.mm </v>
          </cell>
          <cell r="C198">
            <v>1000</v>
          </cell>
          <cell r="D198" t="str">
            <v>M</v>
          </cell>
          <cell r="E198">
            <v>246</v>
          </cell>
          <cell r="F198">
            <v>246000</v>
          </cell>
          <cell r="H198">
            <v>0</v>
          </cell>
          <cell r="I198">
            <v>0.28699999999999998</v>
          </cell>
          <cell r="J198">
            <v>287</v>
          </cell>
          <cell r="K198">
            <v>246</v>
          </cell>
          <cell r="L198">
            <v>246000</v>
          </cell>
          <cell r="M198">
            <v>0</v>
          </cell>
          <cell r="N198">
            <v>0</v>
          </cell>
          <cell r="O198">
            <v>80</v>
          </cell>
          <cell r="P198">
            <v>80000</v>
          </cell>
        </row>
        <row r="199">
          <cell r="A199">
            <v>25</v>
          </cell>
          <cell r="B199" t="str">
            <v xml:space="preserve">    1/C 250 sq.mm </v>
          </cell>
          <cell r="C199">
            <v>17500</v>
          </cell>
          <cell r="D199" t="str">
            <v>M</v>
          </cell>
          <cell r="E199">
            <v>306</v>
          </cell>
          <cell r="F199">
            <v>5355000</v>
          </cell>
          <cell r="H199">
            <v>0</v>
          </cell>
          <cell r="I199">
            <v>0.27400000000000002</v>
          </cell>
          <cell r="J199">
            <v>4795</v>
          </cell>
          <cell r="K199">
            <v>306</v>
          </cell>
          <cell r="L199">
            <v>5355000</v>
          </cell>
          <cell r="M199">
            <v>0</v>
          </cell>
          <cell r="N199">
            <v>0</v>
          </cell>
          <cell r="O199">
            <v>77</v>
          </cell>
          <cell r="P199">
            <v>1347500</v>
          </cell>
        </row>
        <row r="200">
          <cell r="F200">
            <v>0</v>
          </cell>
          <cell r="H200">
            <v>0</v>
          </cell>
          <cell r="J200">
            <v>0</v>
          </cell>
          <cell r="K200">
            <v>0</v>
          </cell>
          <cell r="L200">
            <v>0</v>
          </cell>
          <cell r="M200">
            <v>0</v>
          </cell>
          <cell r="N200">
            <v>0</v>
          </cell>
          <cell r="O200">
            <v>0</v>
          </cell>
          <cell r="P200">
            <v>0</v>
          </cell>
        </row>
        <row r="201">
          <cell r="B201" t="str">
            <v>8KV TERMINATION KIT, HEAT SHRINKABLE TYPE</v>
          </cell>
          <cell r="F201">
            <v>0</v>
          </cell>
          <cell r="H201">
            <v>0</v>
          </cell>
          <cell r="J201">
            <v>0</v>
          </cell>
          <cell r="K201">
            <v>0</v>
          </cell>
          <cell r="L201">
            <v>0</v>
          </cell>
          <cell r="M201">
            <v>0</v>
          </cell>
          <cell r="N201">
            <v>0</v>
          </cell>
          <cell r="O201">
            <v>0</v>
          </cell>
          <cell r="P201">
            <v>0</v>
          </cell>
        </row>
        <row r="202">
          <cell r="A202">
            <v>26</v>
          </cell>
          <cell r="B202" t="str">
            <v xml:space="preserve">    3/C  38 sq.mm </v>
          </cell>
          <cell r="C202">
            <v>8</v>
          </cell>
          <cell r="D202" t="str">
            <v>SET</v>
          </cell>
          <cell r="E202">
            <v>4330</v>
          </cell>
          <cell r="F202">
            <v>34640</v>
          </cell>
          <cell r="H202">
            <v>0</v>
          </cell>
          <cell r="I202">
            <v>5</v>
          </cell>
          <cell r="J202">
            <v>40</v>
          </cell>
          <cell r="K202">
            <v>4330</v>
          </cell>
          <cell r="L202">
            <v>34640</v>
          </cell>
          <cell r="M202">
            <v>0</v>
          </cell>
          <cell r="N202">
            <v>0</v>
          </cell>
          <cell r="O202">
            <v>1400</v>
          </cell>
          <cell r="P202">
            <v>11200</v>
          </cell>
        </row>
        <row r="203">
          <cell r="A203">
            <v>27</v>
          </cell>
          <cell r="B203" t="str">
            <v xml:space="preserve">    3/C  60 sq.mm </v>
          </cell>
          <cell r="C203">
            <v>10</v>
          </cell>
          <cell r="D203" t="str">
            <v>SET</v>
          </cell>
          <cell r="E203">
            <v>4330</v>
          </cell>
          <cell r="F203">
            <v>43300</v>
          </cell>
          <cell r="H203">
            <v>0</v>
          </cell>
          <cell r="I203">
            <v>6</v>
          </cell>
          <cell r="J203">
            <v>60</v>
          </cell>
          <cell r="K203">
            <v>4330</v>
          </cell>
          <cell r="L203">
            <v>43300</v>
          </cell>
          <cell r="M203">
            <v>0</v>
          </cell>
          <cell r="N203">
            <v>0</v>
          </cell>
          <cell r="O203">
            <v>1680</v>
          </cell>
          <cell r="P203">
            <v>16800</v>
          </cell>
        </row>
        <row r="204">
          <cell r="A204">
            <v>28</v>
          </cell>
          <cell r="B204" t="str">
            <v xml:space="preserve">   1/C 100 sq.mm </v>
          </cell>
          <cell r="C204">
            <v>30</v>
          </cell>
          <cell r="D204" t="str">
            <v>SET</v>
          </cell>
          <cell r="E204">
            <v>1170</v>
          </cell>
          <cell r="F204">
            <v>35100</v>
          </cell>
          <cell r="H204">
            <v>0</v>
          </cell>
          <cell r="I204">
            <v>3.5</v>
          </cell>
          <cell r="J204">
            <v>105</v>
          </cell>
          <cell r="K204">
            <v>1170</v>
          </cell>
          <cell r="L204">
            <v>35100</v>
          </cell>
          <cell r="M204">
            <v>0</v>
          </cell>
          <cell r="N204">
            <v>0</v>
          </cell>
          <cell r="O204">
            <v>980</v>
          </cell>
          <cell r="P204">
            <v>29400</v>
          </cell>
        </row>
        <row r="205">
          <cell r="A205">
            <v>29</v>
          </cell>
          <cell r="B205" t="str">
            <v xml:space="preserve">    1/C 200 sq.mm </v>
          </cell>
          <cell r="C205">
            <v>9</v>
          </cell>
          <cell r="D205" t="str">
            <v>SET</v>
          </cell>
          <cell r="E205">
            <v>1550</v>
          </cell>
          <cell r="F205">
            <v>13950</v>
          </cell>
          <cell r="H205">
            <v>0</v>
          </cell>
          <cell r="I205">
            <v>4.5</v>
          </cell>
          <cell r="J205">
            <v>41</v>
          </cell>
          <cell r="K205">
            <v>1550</v>
          </cell>
          <cell r="L205">
            <v>13950</v>
          </cell>
          <cell r="M205">
            <v>0</v>
          </cell>
          <cell r="N205">
            <v>0</v>
          </cell>
          <cell r="O205">
            <v>1260</v>
          </cell>
          <cell r="P205">
            <v>11340</v>
          </cell>
        </row>
        <row r="206">
          <cell r="A206">
            <v>30</v>
          </cell>
          <cell r="B206" t="str">
            <v xml:space="preserve">    1/C 250 sq.mm </v>
          </cell>
          <cell r="C206">
            <v>40</v>
          </cell>
          <cell r="D206" t="str">
            <v>SET</v>
          </cell>
          <cell r="E206">
            <v>1585</v>
          </cell>
          <cell r="F206">
            <v>63400</v>
          </cell>
          <cell r="H206">
            <v>0</v>
          </cell>
          <cell r="I206">
            <v>4.5</v>
          </cell>
          <cell r="J206">
            <v>180</v>
          </cell>
          <cell r="K206">
            <v>1585</v>
          </cell>
          <cell r="L206">
            <v>63400</v>
          </cell>
          <cell r="M206">
            <v>0</v>
          </cell>
          <cell r="N206">
            <v>0</v>
          </cell>
          <cell r="O206">
            <v>1260</v>
          </cell>
          <cell r="P206">
            <v>50400</v>
          </cell>
        </row>
        <row r="207">
          <cell r="F207">
            <v>0</v>
          </cell>
          <cell r="H207">
            <v>0</v>
          </cell>
          <cell r="J207">
            <v>0</v>
          </cell>
          <cell r="K207">
            <v>0</v>
          </cell>
          <cell r="L207">
            <v>0</v>
          </cell>
          <cell r="M207">
            <v>0</v>
          </cell>
          <cell r="N207">
            <v>0</v>
          </cell>
          <cell r="O207">
            <v>0</v>
          </cell>
          <cell r="P207">
            <v>0</v>
          </cell>
        </row>
        <row r="208">
          <cell r="B208" t="str">
            <v xml:space="preserve"> RSG CONDUIT WITH COUPLING, THICK WALL</v>
          </cell>
          <cell r="F208">
            <v>0</v>
          </cell>
          <cell r="H208">
            <v>0</v>
          </cell>
          <cell r="J208">
            <v>0</v>
          </cell>
          <cell r="K208">
            <v>0</v>
          </cell>
          <cell r="L208">
            <v>0</v>
          </cell>
          <cell r="M208">
            <v>0</v>
          </cell>
          <cell r="N208">
            <v>0</v>
          </cell>
          <cell r="O208">
            <v>0</v>
          </cell>
          <cell r="P208">
            <v>0</v>
          </cell>
        </row>
        <row r="209">
          <cell r="B209" t="str">
            <v xml:space="preserve"> (ANSI C80.1 NPT THREADED)</v>
          </cell>
          <cell r="F209">
            <v>0</v>
          </cell>
          <cell r="H209">
            <v>0</v>
          </cell>
          <cell r="J209">
            <v>0</v>
          </cell>
          <cell r="K209">
            <v>0</v>
          </cell>
          <cell r="L209">
            <v>0</v>
          </cell>
          <cell r="M209">
            <v>0</v>
          </cell>
          <cell r="N209">
            <v>0</v>
          </cell>
          <cell r="O209">
            <v>0</v>
          </cell>
          <cell r="P209">
            <v>0</v>
          </cell>
        </row>
        <row r="210">
          <cell r="A210">
            <v>31</v>
          </cell>
          <cell r="B210" t="str">
            <v xml:space="preserve">     1"</v>
          </cell>
          <cell r="C210">
            <v>800</v>
          </cell>
          <cell r="D210" t="str">
            <v>M</v>
          </cell>
          <cell r="E210">
            <v>49</v>
          </cell>
          <cell r="F210">
            <v>39200</v>
          </cell>
          <cell r="H210">
            <v>0</v>
          </cell>
          <cell r="I210">
            <v>0.54</v>
          </cell>
          <cell r="J210">
            <v>432</v>
          </cell>
          <cell r="K210">
            <v>49</v>
          </cell>
          <cell r="L210">
            <v>39200</v>
          </cell>
          <cell r="M210">
            <v>0</v>
          </cell>
          <cell r="N210">
            <v>0</v>
          </cell>
          <cell r="O210">
            <v>151</v>
          </cell>
          <cell r="P210">
            <v>120800</v>
          </cell>
        </row>
        <row r="211">
          <cell r="A211">
            <v>32</v>
          </cell>
          <cell r="B211" t="str">
            <v xml:space="preserve">     2"</v>
          </cell>
          <cell r="C211">
            <v>1000</v>
          </cell>
          <cell r="D211" t="str">
            <v>M</v>
          </cell>
          <cell r="E211">
            <v>105</v>
          </cell>
          <cell r="F211">
            <v>105000</v>
          </cell>
          <cell r="H211">
            <v>0</v>
          </cell>
          <cell r="I211">
            <v>0.98</v>
          </cell>
          <cell r="J211">
            <v>980</v>
          </cell>
          <cell r="K211">
            <v>105</v>
          </cell>
          <cell r="L211">
            <v>105000</v>
          </cell>
          <cell r="M211">
            <v>0</v>
          </cell>
          <cell r="N211">
            <v>0</v>
          </cell>
          <cell r="O211">
            <v>274</v>
          </cell>
          <cell r="P211">
            <v>274000</v>
          </cell>
        </row>
        <row r="212">
          <cell r="A212">
            <v>33</v>
          </cell>
          <cell r="B212" t="str">
            <v xml:space="preserve">     4"</v>
          </cell>
          <cell r="C212">
            <v>350</v>
          </cell>
          <cell r="D212" t="str">
            <v>M</v>
          </cell>
          <cell r="E212">
            <v>343</v>
          </cell>
          <cell r="F212">
            <v>120050</v>
          </cell>
          <cell r="H212">
            <v>0</v>
          </cell>
          <cell r="I212">
            <v>1.85</v>
          </cell>
          <cell r="J212">
            <v>648</v>
          </cell>
          <cell r="K212">
            <v>343</v>
          </cell>
          <cell r="L212">
            <v>120050</v>
          </cell>
          <cell r="M212">
            <v>0</v>
          </cell>
          <cell r="N212">
            <v>0</v>
          </cell>
          <cell r="O212">
            <v>518</v>
          </cell>
          <cell r="P212">
            <v>181300</v>
          </cell>
        </row>
        <row r="213">
          <cell r="A213">
            <v>34</v>
          </cell>
          <cell r="B213" t="str">
            <v xml:space="preserve">     6"</v>
          </cell>
          <cell r="C213">
            <v>50</v>
          </cell>
          <cell r="D213" t="str">
            <v>M</v>
          </cell>
          <cell r="E213">
            <v>840</v>
          </cell>
          <cell r="F213">
            <v>42000</v>
          </cell>
          <cell r="H213">
            <v>0</v>
          </cell>
          <cell r="I213">
            <v>2.72</v>
          </cell>
          <cell r="J213">
            <v>136</v>
          </cell>
          <cell r="K213">
            <v>840</v>
          </cell>
          <cell r="L213">
            <v>42000</v>
          </cell>
          <cell r="M213">
            <v>0</v>
          </cell>
          <cell r="N213">
            <v>0</v>
          </cell>
          <cell r="O213">
            <v>762</v>
          </cell>
          <cell r="P213">
            <v>38100</v>
          </cell>
        </row>
        <row r="214">
          <cell r="E214" t="str">
            <v xml:space="preserve"> </v>
          </cell>
          <cell r="F214">
            <v>0</v>
          </cell>
          <cell r="H214">
            <v>0</v>
          </cell>
          <cell r="J214">
            <v>0</v>
          </cell>
          <cell r="K214">
            <v>0</v>
          </cell>
          <cell r="L214">
            <v>0</v>
          </cell>
          <cell r="M214">
            <v>0</v>
          </cell>
          <cell r="N214">
            <v>0</v>
          </cell>
          <cell r="O214">
            <v>0</v>
          </cell>
          <cell r="P214">
            <v>0</v>
          </cell>
        </row>
        <row r="215">
          <cell r="B215" t="str">
            <v xml:space="preserve"> FLEXIBLE CONDUIT, LIQUID-TIGHT, UA TYPE</v>
          </cell>
          <cell r="F215">
            <v>0</v>
          </cell>
          <cell r="H215">
            <v>0</v>
          </cell>
          <cell r="J215">
            <v>0</v>
          </cell>
          <cell r="K215">
            <v>0</v>
          </cell>
          <cell r="L215">
            <v>0</v>
          </cell>
          <cell r="M215">
            <v>0</v>
          </cell>
          <cell r="N215">
            <v>0</v>
          </cell>
          <cell r="O215">
            <v>0</v>
          </cell>
          <cell r="P215">
            <v>0</v>
          </cell>
        </row>
        <row r="216">
          <cell r="A216">
            <v>35</v>
          </cell>
          <cell r="B216" t="str">
            <v xml:space="preserve">     1", 0.6M LG., W/TWO CONNECTORS</v>
          </cell>
          <cell r="C216">
            <v>20</v>
          </cell>
          <cell r="D216" t="str">
            <v>M</v>
          </cell>
          <cell r="E216">
            <v>191</v>
          </cell>
          <cell r="F216">
            <v>3820</v>
          </cell>
          <cell r="H216">
            <v>0</v>
          </cell>
          <cell r="I216">
            <v>0.64</v>
          </cell>
          <cell r="J216">
            <v>13</v>
          </cell>
          <cell r="K216">
            <v>191</v>
          </cell>
          <cell r="L216">
            <v>3820</v>
          </cell>
          <cell r="M216">
            <v>0</v>
          </cell>
          <cell r="N216">
            <v>0</v>
          </cell>
          <cell r="O216">
            <v>179</v>
          </cell>
          <cell r="P216">
            <v>3580</v>
          </cell>
        </row>
        <row r="217">
          <cell r="A217">
            <v>36</v>
          </cell>
          <cell r="B217" t="str">
            <v xml:space="preserve">    2", 0.6M LG., W/TWO CONNECTORS</v>
          </cell>
          <cell r="C217">
            <v>25</v>
          </cell>
          <cell r="D217" t="str">
            <v>M</v>
          </cell>
          <cell r="E217">
            <v>446</v>
          </cell>
          <cell r="F217">
            <v>11150</v>
          </cell>
          <cell r="H217">
            <v>0</v>
          </cell>
          <cell r="I217">
            <v>1.1599999999999999</v>
          </cell>
          <cell r="J217">
            <v>29</v>
          </cell>
          <cell r="K217">
            <v>446</v>
          </cell>
          <cell r="L217">
            <v>11150</v>
          </cell>
          <cell r="M217">
            <v>0</v>
          </cell>
          <cell r="N217">
            <v>0</v>
          </cell>
          <cell r="O217">
            <v>325</v>
          </cell>
          <cell r="P217">
            <v>8125</v>
          </cell>
        </row>
        <row r="218">
          <cell r="A218">
            <v>37</v>
          </cell>
          <cell r="B218" t="str">
            <v xml:space="preserve">    4", 0.6M LG., W/TWO CONNECTORS</v>
          </cell>
          <cell r="C218">
            <v>20</v>
          </cell>
          <cell r="D218" t="str">
            <v>M</v>
          </cell>
          <cell r="E218">
            <v>1307</v>
          </cell>
          <cell r="F218">
            <v>26140</v>
          </cell>
          <cell r="H218">
            <v>0</v>
          </cell>
          <cell r="I218">
            <v>2.08</v>
          </cell>
          <cell r="J218">
            <v>42</v>
          </cell>
          <cell r="K218">
            <v>1307</v>
          </cell>
          <cell r="L218">
            <v>26140</v>
          </cell>
          <cell r="M218">
            <v>0</v>
          </cell>
          <cell r="N218">
            <v>0</v>
          </cell>
          <cell r="O218">
            <v>582</v>
          </cell>
          <cell r="P218">
            <v>11640</v>
          </cell>
        </row>
        <row r="219">
          <cell r="F219">
            <v>0</v>
          </cell>
          <cell r="H219">
            <v>0</v>
          </cell>
          <cell r="J219">
            <v>0</v>
          </cell>
          <cell r="K219">
            <v>0</v>
          </cell>
          <cell r="L219">
            <v>0</v>
          </cell>
          <cell r="M219">
            <v>0</v>
          </cell>
          <cell r="N219">
            <v>0</v>
          </cell>
          <cell r="O219">
            <v>0</v>
          </cell>
          <cell r="P219">
            <v>0</v>
          </cell>
        </row>
        <row r="220">
          <cell r="A220">
            <v>38</v>
          </cell>
          <cell r="B220" t="str">
            <v xml:space="preserve"> HOT DIPPED GALVANIZED CONDUIT FITTING</v>
          </cell>
          <cell r="C220">
            <v>1</v>
          </cell>
          <cell r="D220" t="str">
            <v>LOT</v>
          </cell>
          <cell r="E220">
            <v>612500</v>
          </cell>
          <cell r="F220">
            <v>612500</v>
          </cell>
          <cell r="H220">
            <v>0</v>
          </cell>
          <cell r="I220">
            <v>658.8</v>
          </cell>
          <cell r="J220">
            <v>659</v>
          </cell>
          <cell r="K220">
            <v>612500</v>
          </cell>
          <cell r="L220">
            <v>612500</v>
          </cell>
          <cell r="M220">
            <v>0</v>
          </cell>
          <cell r="N220">
            <v>0</v>
          </cell>
          <cell r="O220">
            <v>184464</v>
          </cell>
          <cell r="P220">
            <v>184464</v>
          </cell>
        </row>
        <row r="221">
          <cell r="B221" t="str">
            <v xml:space="preserve"> SEALING FITTING, UNION, CLAMP….</v>
          </cell>
          <cell r="F221">
            <v>0</v>
          </cell>
          <cell r="H221">
            <v>0</v>
          </cell>
          <cell r="J221">
            <v>0</v>
          </cell>
          <cell r="K221">
            <v>0</v>
          </cell>
          <cell r="L221">
            <v>0</v>
          </cell>
          <cell r="M221">
            <v>0</v>
          </cell>
          <cell r="N221">
            <v>0</v>
          </cell>
          <cell r="O221">
            <v>0</v>
          </cell>
          <cell r="P221">
            <v>0</v>
          </cell>
        </row>
        <row r="222">
          <cell r="F222">
            <v>0</v>
          </cell>
          <cell r="H222">
            <v>0</v>
          </cell>
          <cell r="J222">
            <v>0</v>
          </cell>
          <cell r="K222">
            <v>0</v>
          </cell>
          <cell r="L222">
            <v>0</v>
          </cell>
          <cell r="M222">
            <v>0</v>
          </cell>
          <cell r="N222">
            <v>0</v>
          </cell>
          <cell r="O222">
            <v>0</v>
          </cell>
          <cell r="P222">
            <v>0</v>
          </cell>
        </row>
        <row r="223">
          <cell r="A223">
            <v>39</v>
          </cell>
          <cell r="B223" t="str">
            <v xml:space="preserve"> HOT DIPPED GALVANIZED STEEL SUPPORT, FOR CONDUIT</v>
          </cell>
          <cell r="C223">
            <v>1100</v>
          </cell>
          <cell r="D223" t="str">
            <v>KG</v>
          </cell>
          <cell r="E223">
            <v>20</v>
          </cell>
          <cell r="F223">
            <v>22000</v>
          </cell>
          <cell r="H223">
            <v>0</v>
          </cell>
          <cell r="I223">
            <v>0.15</v>
          </cell>
          <cell r="J223">
            <v>165</v>
          </cell>
          <cell r="K223">
            <v>20</v>
          </cell>
          <cell r="L223">
            <v>22000</v>
          </cell>
          <cell r="M223">
            <v>0</v>
          </cell>
          <cell r="N223">
            <v>0</v>
          </cell>
          <cell r="O223">
            <v>42</v>
          </cell>
          <cell r="P223">
            <v>46200</v>
          </cell>
        </row>
        <row r="224">
          <cell r="F224">
            <v>0</v>
          </cell>
          <cell r="H224">
            <v>0</v>
          </cell>
          <cell r="J224">
            <v>0</v>
          </cell>
          <cell r="K224">
            <v>0</v>
          </cell>
          <cell r="L224">
            <v>0</v>
          </cell>
          <cell r="M224">
            <v>0</v>
          </cell>
          <cell r="N224">
            <v>0</v>
          </cell>
          <cell r="O224">
            <v>0</v>
          </cell>
          <cell r="P224">
            <v>0</v>
          </cell>
        </row>
        <row r="225">
          <cell r="A225">
            <v>40</v>
          </cell>
          <cell r="B225" t="str">
            <v xml:space="preserve"> PUSH BUTTON  STATION, "START-STOP" TYPE,</v>
          </cell>
          <cell r="C225">
            <v>20</v>
          </cell>
          <cell r="D225" t="str">
            <v>SET</v>
          </cell>
          <cell r="E225">
            <v>3600</v>
          </cell>
          <cell r="F225">
            <v>72000</v>
          </cell>
          <cell r="H225">
            <v>0</v>
          </cell>
          <cell r="I225">
            <v>6</v>
          </cell>
          <cell r="J225">
            <v>120</v>
          </cell>
          <cell r="K225">
            <v>3600</v>
          </cell>
          <cell r="L225">
            <v>72000</v>
          </cell>
          <cell r="M225">
            <v>0</v>
          </cell>
          <cell r="N225">
            <v>0</v>
          </cell>
          <cell r="O225">
            <v>1680</v>
          </cell>
          <cell r="P225">
            <v>33600</v>
          </cell>
        </row>
        <row r="226">
          <cell r="B226" t="str">
            <v xml:space="preserve"> FOR CLASS 1, DIV. 2 GROUP D, NEMA-4X</v>
          </cell>
          <cell r="F226">
            <v>0</v>
          </cell>
          <cell r="H226">
            <v>0</v>
          </cell>
          <cell r="J226">
            <v>0</v>
          </cell>
          <cell r="K226">
            <v>0</v>
          </cell>
          <cell r="L226">
            <v>0</v>
          </cell>
          <cell r="M226">
            <v>0</v>
          </cell>
          <cell r="N226">
            <v>0</v>
          </cell>
          <cell r="O226">
            <v>0</v>
          </cell>
          <cell r="P226">
            <v>0</v>
          </cell>
        </row>
        <row r="227">
          <cell r="F227">
            <v>0</v>
          </cell>
          <cell r="H227">
            <v>0</v>
          </cell>
          <cell r="J227">
            <v>0</v>
          </cell>
          <cell r="K227">
            <v>0</v>
          </cell>
          <cell r="L227">
            <v>0</v>
          </cell>
          <cell r="M227">
            <v>0</v>
          </cell>
          <cell r="N227">
            <v>0</v>
          </cell>
          <cell r="O227">
            <v>0</v>
          </cell>
          <cell r="P227">
            <v>0</v>
          </cell>
        </row>
        <row r="228">
          <cell r="A228">
            <v>41</v>
          </cell>
          <cell r="B228" t="str">
            <v xml:space="preserve"> PUSH BUTTON  STATION, "START-STOP" TYPE, WITH LAMP x 1PC</v>
          </cell>
          <cell r="C228">
            <v>12</v>
          </cell>
          <cell r="D228" t="str">
            <v>SET</v>
          </cell>
          <cell r="E228">
            <v>6800</v>
          </cell>
          <cell r="F228">
            <v>81600</v>
          </cell>
          <cell r="H228">
            <v>0</v>
          </cell>
          <cell r="I228">
            <v>7</v>
          </cell>
          <cell r="J228">
            <v>84</v>
          </cell>
          <cell r="K228">
            <v>6800</v>
          </cell>
          <cell r="L228">
            <v>81600</v>
          </cell>
          <cell r="M228">
            <v>0</v>
          </cell>
          <cell r="N228">
            <v>0</v>
          </cell>
          <cell r="O228">
            <v>1960</v>
          </cell>
          <cell r="P228">
            <v>23520</v>
          </cell>
        </row>
        <row r="229">
          <cell r="B229" t="str">
            <v xml:space="preserve"> FOR CLASS 1, DIV. 2 GROUP D, NEMA-4X</v>
          </cell>
          <cell r="F229">
            <v>0</v>
          </cell>
          <cell r="H229">
            <v>0</v>
          </cell>
          <cell r="J229">
            <v>0</v>
          </cell>
          <cell r="K229">
            <v>0</v>
          </cell>
          <cell r="L229">
            <v>0</v>
          </cell>
          <cell r="M229">
            <v>0</v>
          </cell>
          <cell r="N229">
            <v>0</v>
          </cell>
          <cell r="O229">
            <v>0</v>
          </cell>
          <cell r="P229">
            <v>0</v>
          </cell>
        </row>
        <row r="230">
          <cell r="F230">
            <v>0</v>
          </cell>
          <cell r="H230">
            <v>0</v>
          </cell>
          <cell r="J230">
            <v>0</v>
          </cell>
          <cell r="K230">
            <v>0</v>
          </cell>
          <cell r="L230">
            <v>0</v>
          </cell>
          <cell r="M230">
            <v>0</v>
          </cell>
          <cell r="N230">
            <v>0</v>
          </cell>
          <cell r="O230">
            <v>0</v>
          </cell>
          <cell r="P230">
            <v>0</v>
          </cell>
        </row>
        <row r="231">
          <cell r="A231">
            <v>42</v>
          </cell>
          <cell r="B231" t="str">
            <v xml:space="preserve"> PUSH BUTTON  STATION, "START-STOP" TYPE,</v>
          </cell>
          <cell r="C231">
            <v>20</v>
          </cell>
          <cell r="D231" t="str">
            <v>SET</v>
          </cell>
          <cell r="E231">
            <v>2800</v>
          </cell>
          <cell r="F231">
            <v>56000</v>
          </cell>
          <cell r="H231">
            <v>0</v>
          </cell>
          <cell r="I231">
            <v>5</v>
          </cell>
          <cell r="J231">
            <v>100</v>
          </cell>
          <cell r="K231">
            <v>2800</v>
          </cell>
          <cell r="L231">
            <v>56000</v>
          </cell>
          <cell r="M231">
            <v>0</v>
          </cell>
          <cell r="N231">
            <v>0</v>
          </cell>
          <cell r="O231">
            <v>1400</v>
          </cell>
          <cell r="P231">
            <v>28000</v>
          </cell>
        </row>
        <row r="232">
          <cell r="B232" t="str">
            <v xml:space="preserve"> WEATHER PROOF, NEMA-4X</v>
          </cell>
          <cell r="F232">
            <v>0</v>
          </cell>
          <cell r="H232">
            <v>0</v>
          </cell>
          <cell r="J232">
            <v>0</v>
          </cell>
          <cell r="K232">
            <v>0</v>
          </cell>
          <cell r="L232">
            <v>0</v>
          </cell>
          <cell r="M232">
            <v>0</v>
          </cell>
          <cell r="N232">
            <v>0</v>
          </cell>
          <cell r="O232">
            <v>0</v>
          </cell>
          <cell r="P232">
            <v>0</v>
          </cell>
        </row>
        <row r="233">
          <cell r="F233">
            <v>0</v>
          </cell>
          <cell r="H233">
            <v>0</v>
          </cell>
          <cell r="J233">
            <v>0</v>
          </cell>
          <cell r="K233">
            <v>0</v>
          </cell>
          <cell r="L233">
            <v>0</v>
          </cell>
          <cell r="M233">
            <v>0</v>
          </cell>
          <cell r="N233">
            <v>0</v>
          </cell>
          <cell r="O233">
            <v>0</v>
          </cell>
          <cell r="P233">
            <v>0</v>
          </cell>
        </row>
        <row r="234">
          <cell r="A234">
            <v>43</v>
          </cell>
          <cell r="B234" t="str">
            <v xml:space="preserve"> HOT DIPPED GALVANIZED STEEL SUPPORT, </v>
          </cell>
          <cell r="C234">
            <v>780</v>
          </cell>
          <cell r="D234" t="str">
            <v>KG</v>
          </cell>
          <cell r="E234">
            <v>20</v>
          </cell>
          <cell r="F234">
            <v>15600</v>
          </cell>
          <cell r="H234">
            <v>0</v>
          </cell>
          <cell r="I234">
            <v>0.15</v>
          </cell>
          <cell r="J234">
            <v>117</v>
          </cell>
          <cell r="K234">
            <v>20</v>
          </cell>
          <cell r="L234">
            <v>15600</v>
          </cell>
          <cell r="M234">
            <v>0</v>
          </cell>
          <cell r="N234">
            <v>0</v>
          </cell>
          <cell r="O234">
            <v>42</v>
          </cell>
          <cell r="P234">
            <v>32760</v>
          </cell>
        </row>
        <row r="235">
          <cell r="B235" t="str">
            <v xml:space="preserve"> 1.5M(H) X 52SET FOR PUSH BUTTON STATION</v>
          </cell>
          <cell r="F235">
            <v>0</v>
          </cell>
          <cell r="H235">
            <v>0</v>
          </cell>
          <cell r="J235">
            <v>0</v>
          </cell>
          <cell r="K235">
            <v>0</v>
          </cell>
          <cell r="L235">
            <v>0</v>
          </cell>
          <cell r="M235">
            <v>0</v>
          </cell>
          <cell r="N235">
            <v>0</v>
          </cell>
          <cell r="O235">
            <v>0</v>
          </cell>
          <cell r="P235">
            <v>0</v>
          </cell>
        </row>
        <row r="236">
          <cell r="F236">
            <v>0</v>
          </cell>
          <cell r="H236">
            <v>0</v>
          </cell>
          <cell r="J236">
            <v>0</v>
          </cell>
          <cell r="K236">
            <v>0</v>
          </cell>
          <cell r="L236">
            <v>0</v>
          </cell>
          <cell r="M236">
            <v>0</v>
          </cell>
          <cell r="N236">
            <v>0</v>
          </cell>
          <cell r="O236">
            <v>0</v>
          </cell>
          <cell r="P236">
            <v>0</v>
          </cell>
        </row>
        <row r="237">
          <cell r="A237">
            <v>44</v>
          </cell>
          <cell r="B237" t="str">
            <v>SMALL FOUNDATION FOR PUSH BUTTON STATION</v>
          </cell>
          <cell r="C237">
            <v>52</v>
          </cell>
          <cell r="D237" t="str">
            <v>SET</v>
          </cell>
          <cell r="E237">
            <v>1000</v>
          </cell>
          <cell r="F237">
            <v>52000</v>
          </cell>
          <cell r="H237">
            <v>0</v>
          </cell>
          <cell r="J237">
            <v>0</v>
          </cell>
          <cell r="K237">
            <v>1000</v>
          </cell>
          <cell r="L237">
            <v>52000</v>
          </cell>
          <cell r="M237">
            <v>0</v>
          </cell>
          <cell r="N237">
            <v>0</v>
          </cell>
          <cell r="O237">
            <v>0</v>
          </cell>
          <cell r="P237">
            <v>0</v>
          </cell>
        </row>
        <row r="238">
          <cell r="F238">
            <v>0</v>
          </cell>
          <cell r="H238">
            <v>0</v>
          </cell>
          <cell r="J238">
            <v>0</v>
          </cell>
          <cell r="K238">
            <v>0</v>
          </cell>
          <cell r="L238">
            <v>0</v>
          </cell>
          <cell r="M238">
            <v>0</v>
          </cell>
          <cell r="N238">
            <v>0</v>
          </cell>
          <cell r="O238">
            <v>0</v>
          </cell>
          <cell r="P238">
            <v>0</v>
          </cell>
        </row>
        <row r="239">
          <cell r="B239" t="str">
            <v xml:space="preserve"> CABLE TRAY, LADDER TYPE H.D. GALV. STEEL</v>
          </cell>
          <cell r="F239">
            <v>0</v>
          </cell>
          <cell r="H239">
            <v>0</v>
          </cell>
          <cell r="J239">
            <v>0</v>
          </cell>
          <cell r="K239">
            <v>0</v>
          </cell>
          <cell r="L239">
            <v>0</v>
          </cell>
          <cell r="M239">
            <v>0</v>
          </cell>
          <cell r="N239">
            <v>0</v>
          </cell>
          <cell r="O239">
            <v>0</v>
          </cell>
          <cell r="P239">
            <v>0</v>
          </cell>
        </row>
        <row r="240">
          <cell r="B240" t="str">
            <v xml:space="preserve"> W/ ANODIC TREATMENT &amp; EXPOSY COATING(50u)</v>
          </cell>
          <cell r="F240">
            <v>0</v>
          </cell>
          <cell r="H240">
            <v>0</v>
          </cell>
          <cell r="J240">
            <v>0</v>
          </cell>
          <cell r="K240">
            <v>0</v>
          </cell>
          <cell r="L240">
            <v>0</v>
          </cell>
          <cell r="M240">
            <v>0</v>
          </cell>
          <cell r="N240">
            <v>0</v>
          </cell>
          <cell r="O240">
            <v>0</v>
          </cell>
          <cell r="P240">
            <v>0</v>
          </cell>
        </row>
        <row r="241">
          <cell r="B241" t="str">
            <v xml:space="preserve"> STRAIGHT SECTION, </v>
          </cell>
          <cell r="F241">
            <v>0</v>
          </cell>
          <cell r="H241">
            <v>0</v>
          </cell>
          <cell r="J241">
            <v>0</v>
          </cell>
          <cell r="K241">
            <v>0</v>
          </cell>
          <cell r="L241">
            <v>0</v>
          </cell>
          <cell r="M241">
            <v>0</v>
          </cell>
          <cell r="N241">
            <v>0</v>
          </cell>
          <cell r="O241">
            <v>0</v>
          </cell>
          <cell r="P241">
            <v>0</v>
          </cell>
        </row>
        <row r="242">
          <cell r="A242">
            <v>45</v>
          </cell>
          <cell r="B242" t="str">
            <v xml:space="preserve"> 300 mm  WIDE x 100 mm H</v>
          </cell>
          <cell r="C242">
            <v>230</v>
          </cell>
          <cell r="D242" t="str">
            <v>M</v>
          </cell>
          <cell r="E242">
            <v>328</v>
          </cell>
          <cell r="F242">
            <v>75440</v>
          </cell>
          <cell r="H242">
            <v>0</v>
          </cell>
          <cell r="I242">
            <v>0.74</v>
          </cell>
          <cell r="J242">
            <v>170</v>
          </cell>
          <cell r="K242">
            <v>328</v>
          </cell>
          <cell r="L242">
            <v>75440</v>
          </cell>
          <cell r="M242">
            <v>0</v>
          </cell>
          <cell r="N242">
            <v>0</v>
          </cell>
          <cell r="O242">
            <v>207</v>
          </cell>
          <cell r="P242">
            <v>47610</v>
          </cell>
        </row>
        <row r="243">
          <cell r="A243">
            <v>46</v>
          </cell>
          <cell r="B243" t="str">
            <v xml:space="preserve"> 600 mm WIDE x 100 mm HIGH</v>
          </cell>
          <cell r="C243">
            <v>400</v>
          </cell>
          <cell r="D243" t="str">
            <v>M</v>
          </cell>
          <cell r="E243">
            <v>380</v>
          </cell>
          <cell r="F243">
            <v>152000</v>
          </cell>
          <cell r="H243">
            <v>0</v>
          </cell>
          <cell r="I243">
            <v>0.84</v>
          </cell>
          <cell r="J243">
            <v>336</v>
          </cell>
          <cell r="K243">
            <v>380</v>
          </cell>
          <cell r="L243">
            <v>152000</v>
          </cell>
          <cell r="M243">
            <v>0</v>
          </cell>
          <cell r="N243">
            <v>0</v>
          </cell>
          <cell r="O243">
            <v>235</v>
          </cell>
          <cell r="P243">
            <v>94000</v>
          </cell>
        </row>
        <row r="244">
          <cell r="A244">
            <v>47</v>
          </cell>
          <cell r="B244" t="str">
            <v xml:space="preserve"> 1000 mm WIDE x 100 mm HIGH</v>
          </cell>
          <cell r="C244">
            <v>160</v>
          </cell>
          <cell r="D244" t="str">
            <v>M</v>
          </cell>
          <cell r="E244">
            <v>450</v>
          </cell>
          <cell r="F244">
            <v>72000</v>
          </cell>
          <cell r="H244">
            <v>0</v>
          </cell>
          <cell r="I244">
            <v>1</v>
          </cell>
          <cell r="J244">
            <v>160</v>
          </cell>
          <cell r="K244">
            <v>450</v>
          </cell>
          <cell r="L244">
            <v>72000</v>
          </cell>
          <cell r="M244">
            <v>0</v>
          </cell>
          <cell r="N244">
            <v>0</v>
          </cell>
          <cell r="O244">
            <v>280</v>
          </cell>
          <cell r="P244">
            <v>44800</v>
          </cell>
        </row>
        <row r="245">
          <cell r="F245">
            <v>0</v>
          </cell>
          <cell r="H245">
            <v>0</v>
          </cell>
          <cell r="J245">
            <v>0</v>
          </cell>
          <cell r="K245">
            <v>0</v>
          </cell>
          <cell r="L245">
            <v>0</v>
          </cell>
          <cell r="M245">
            <v>0</v>
          </cell>
          <cell r="N245">
            <v>0</v>
          </cell>
          <cell r="O245">
            <v>0</v>
          </cell>
          <cell r="P245">
            <v>0</v>
          </cell>
        </row>
        <row r="246">
          <cell r="A246">
            <v>48</v>
          </cell>
          <cell r="B246" t="str">
            <v xml:space="preserve"> CABLE TRAY COVER, H.D. GALV. STEEL</v>
          </cell>
          <cell r="C246">
            <v>150</v>
          </cell>
          <cell r="D246" t="str">
            <v>M</v>
          </cell>
          <cell r="E246">
            <v>328</v>
          </cell>
          <cell r="F246">
            <v>49200</v>
          </cell>
          <cell r="H246">
            <v>0</v>
          </cell>
          <cell r="I246">
            <v>0.6</v>
          </cell>
          <cell r="J246">
            <v>90</v>
          </cell>
          <cell r="K246">
            <v>328</v>
          </cell>
          <cell r="L246">
            <v>49200</v>
          </cell>
          <cell r="M246">
            <v>0</v>
          </cell>
          <cell r="N246">
            <v>0</v>
          </cell>
          <cell r="O246">
            <v>168</v>
          </cell>
          <cell r="P246">
            <v>25200</v>
          </cell>
        </row>
        <row r="247">
          <cell r="B247" t="str">
            <v xml:space="preserve"> W/ ANODIC TREATMENT &amp; EXPOSY COATING(50u)</v>
          </cell>
          <cell r="F247">
            <v>0</v>
          </cell>
          <cell r="H247">
            <v>0</v>
          </cell>
          <cell r="J247">
            <v>0</v>
          </cell>
          <cell r="K247">
            <v>0</v>
          </cell>
          <cell r="L247">
            <v>0</v>
          </cell>
          <cell r="M247">
            <v>0</v>
          </cell>
          <cell r="N247">
            <v>0</v>
          </cell>
          <cell r="O247">
            <v>0</v>
          </cell>
          <cell r="P247">
            <v>0</v>
          </cell>
        </row>
        <row r="248">
          <cell r="B248" t="str">
            <v xml:space="preserve"> STRAIGHT SECTION, 600 mm WIDE</v>
          </cell>
          <cell r="F248">
            <v>0</v>
          </cell>
          <cell r="H248">
            <v>0</v>
          </cell>
          <cell r="J248">
            <v>0</v>
          </cell>
          <cell r="K248">
            <v>0</v>
          </cell>
          <cell r="L248">
            <v>0</v>
          </cell>
          <cell r="M248">
            <v>0</v>
          </cell>
          <cell r="N248">
            <v>0</v>
          </cell>
          <cell r="O248">
            <v>0</v>
          </cell>
          <cell r="P248">
            <v>0</v>
          </cell>
        </row>
        <row r="249">
          <cell r="F249">
            <v>0</v>
          </cell>
          <cell r="H249">
            <v>0</v>
          </cell>
          <cell r="J249">
            <v>0</v>
          </cell>
          <cell r="K249">
            <v>0</v>
          </cell>
          <cell r="L249">
            <v>0</v>
          </cell>
          <cell r="M249">
            <v>0</v>
          </cell>
          <cell r="N249">
            <v>0</v>
          </cell>
          <cell r="O249">
            <v>0</v>
          </cell>
          <cell r="P249">
            <v>0</v>
          </cell>
        </row>
        <row r="250">
          <cell r="A250">
            <v>49</v>
          </cell>
          <cell r="B250" t="str">
            <v xml:space="preserve"> CABLE TRAY FITTINGS &amp; ACCESSORIES</v>
          </cell>
          <cell r="C250">
            <v>1</v>
          </cell>
          <cell r="D250" t="str">
            <v>LOT</v>
          </cell>
          <cell r="E250">
            <v>174320</v>
          </cell>
          <cell r="F250">
            <v>174320</v>
          </cell>
          <cell r="H250">
            <v>0</v>
          </cell>
          <cell r="I250">
            <v>113.39999999999999</v>
          </cell>
          <cell r="J250">
            <v>113</v>
          </cell>
          <cell r="K250">
            <v>174320</v>
          </cell>
          <cell r="L250">
            <v>174320</v>
          </cell>
          <cell r="M250">
            <v>0</v>
          </cell>
          <cell r="N250">
            <v>0</v>
          </cell>
          <cell r="O250">
            <v>31752</v>
          </cell>
          <cell r="P250">
            <v>31752</v>
          </cell>
        </row>
        <row r="251">
          <cell r="F251">
            <v>0</v>
          </cell>
          <cell r="H251">
            <v>0</v>
          </cell>
          <cell r="J251">
            <v>0</v>
          </cell>
          <cell r="K251">
            <v>0</v>
          </cell>
          <cell r="L251">
            <v>0</v>
          </cell>
          <cell r="M251">
            <v>0</v>
          </cell>
          <cell r="N251">
            <v>0</v>
          </cell>
          <cell r="O251">
            <v>0</v>
          </cell>
          <cell r="P251">
            <v>0</v>
          </cell>
        </row>
        <row r="252">
          <cell r="A252">
            <v>50</v>
          </cell>
          <cell r="B252" t="str">
            <v xml:space="preserve"> CABLE TRAY SUPPORT(IN TRENCH), HOT DIPPED GALVAN.</v>
          </cell>
          <cell r="C252">
            <v>3950</v>
          </cell>
          <cell r="D252" t="str">
            <v>KG</v>
          </cell>
          <cell r="E252">
            <v>20</v>
          </cell>
          <cell r="F252">
            <v>79000</v>
          </cell>
          <cell r="H252">
            <v>0</v>
          </cell>
          <cell r="I252">
            <v>0.15</v>
          </cell>
          <cell r="J252">
            <v>593</v>
          </cell>
          <cell r="K252">
            <v>20</v>
          </cell>
          <cell r="L252">
            <v>79000</v>
          </cell>
          <cell r="M252">
            <v>0</v>
          </cell>
          <cell r="N252">
            <v>0</v>
          </cell>
          <cell r="O252">
            <v>42</v>
          </cell>
          <cell r="P252">
            <v>165900</v>
          </cell>
        </row>
        <row r="253">
          <cell r="F253">
            <v>0</v>
          </cell>
          <cell r="H253">
            <v>0</v>
          </cell>
          <cell r="J253">
            <v>0</v>
          </cell>
          <cell r="K253">
            <v>0</v>
          </cell>
          <cell r="L253">
            <v>0</v>
          </cell>
          <cell r="M253">
            <v>0</v>
          </cell>
          <cell r="N253">
            <v>0</v>
          </cell>
          <cell r="O253">
            <v>0</v>
          </cell>
          <cell r="P253">
            <v>0</v>
          </cell>
        </row>
        <row r="254">
          <cell r="A254">
            <v>51</v>
          </cell>
          <cell r="B254" t="str">
            <v>POOLING BOX, OUTDOOR TYPE</v>
          </cell>
          <cell r="C254">
            <v>6</v>
          </cell>
          <cell r="D254" t="str">
            <v>SET</v>
          </cell>
          <cell r="E254">
            <v>80000</v>
          </cell>
          <cell r="F254">
            <v>480000</v>
          </cell>
          <cell r="H254">
            <v>0</v>
          </cell>
          <cell r="I254">
            <v>50</v>
          </cell>
          <cell r="J254">
            <v>300</v>
          </cell>
          <cell r="K254">
            <v>80000</v>
          </cell>
          <cell r="L254">
            <v>480000</v>
          </cell>
          <cell r="M254">
            <v>0</v>
          </cell>
          <cell r="N254">
            <v>0</v>
          </cell>
          <cell r="O254">
            <v>14000</v>
          </cell>
          <cell r="P254">
            <v>84000</v>
          </cell>
        </row>
        <row r="255">
          <cell r="B255" t="str">
            <v>HOT DIPPED GALVANIZED STEEL, W/ PAINTING</v>
          </cell>
          <cell r="F255">
            <v>0</v>
          </cell>
          <cell r="H255">
            <v>0</v>
          </cell>
          <cell r="J255">
            <v>0</v>
          </cell>
          <cell r="K255">
            <v>0</v>
          </cell>
          <cell r="L255">
            <v>0</v>
          </cell>
          <cell r="M255">
            <v>0</v>
          </cell>
          <cell r="N255">
            <v>0</v>
          </cell>
          <cell r="O255">
            <v>0</v>
          </cell>
          <cell r="P255">
            <v>0</v>
          </cell>
        </row>
        <row r="256">
          <cell r="B256" t="str">
            <v xml:space="preserve"> 3000(L)x1600(D)x2200(H)MM., W/ DOORS</v>
          </cell>
          <cell r="F256">
            <v>0</v>
          </cell>
          <cell r="H256">
            <v>0</v>
          </cell>
          <cell r="J256">
            <v>0</v>
          </cell>
          <cell r="K256">
            <v>0</v>
          </cell>
          <cell r="L256">
            <v>0</v>
          </cell>
          <cell r="M256">
            <v>0</v>
          </cell>
          <cell r="N256">
            <v>0</v>
          </cell>
          <cell r="O256">
            <v>0</v>
          </cell>
          <cell r="P256">
            <v>0</v>
          </cell>
        </row>
        <row r="257">
          <cell r="F257">
            <v>0</v>
          </cell>
          <cell r="H257">
            <v>0</v>
          </cell>
          <cell r="J257">
            <v>0</v>
          </cell>
          <cell r="K257">
            <v>0</v>
          </cell>
          <cell r="L257">
            <v>0</v>
          </cell>
          <cell r="M257">
            <v>0</v>
          </cell>
          <cell r="N257">
            <v>0</v>
          </cell>
          <cell r="O257">
            <v>0</v>
          </cell>
          <cell r="P257">
            <v>0</v>
          </cell>
        </row>
        <row r="258">
          <cell r="A258">
            <v>52</v>
          </cell>
          <cell r="B258" t="str">
            <v xml:space="preserve">JUNCTION BOX, INDOOR TYPE, </v>
          </cell>
          <cell r="C258">
            <v>3</v>
          </cell>
          <cell r="D258" t="str">
            <v>SET</v>
          </cell>
          <cell r="E258">
            <v>16000</v>
          </cell>
          <cell r="F258">
            <v>48000</v>
          </cell>
          <cell r="H258">
            <v>0</v>
          </cell>
          <cell r="I258">
            <v>15</v>
          </cell>
          <cell r="J258">
            <v>45</v>
          </cell>
          <cell r="K258">
            <v>16000</v>
          </cell>
          <cell r="L258">
            <v>48000</v>
          </cell>
          <cell r="M258">
            <v>0</v>
          </cell>
          <cell r="N258">
            <v>0</v>
          </cell>
          <cell r="O258">
            <v>4200</v>
          </cell>
          <cell r="P258">
            <v>12600</v>
          </cell>
        </row>
        <row r="259">
          <cell r="B259" t="str">
            <v>W/ TB.(FOR 2.0MM. WIRE) X 200P</v>
          </cell>
          <cell r="F259">
            <v>0</v>
          </cell>
          <cell r="H259">
            <v>0</v>
          </cell>
          <cell r="J259">
            <v>0</v>
          </cell>
          <cell r="K259">
            <v>0</v>
          </cell>
          <cell r="L259">
            <v>0</v>
          </cell>
          <cell r="M259">
            <v>0</v>
          </cell>
          <cell r="N259">
            <v>0</v>
          </cell>
          <cell r="O259">
            <v>0</v>
          </cell>
          <cell r="P259">
            <v>0</v>
          </cell>
        </row>
        <row r="260">
          <cell r="F260">
            <v>0</v>
          </cell>
          <cell r="H260">
            <v>0</v>
          </cell>
          <cell r="J260">
            <v>0</v>
          </cell>
          <cell r="K260">
            <v>0</v>
          </cell>
          <cell r="L260">
            <v>0</v>
          </cell>
          <cell r="M260">
            <v>0</v>
          </cell>
          <cell r="N260">
            <v>0</v>
          </cell>
          <cell r="O260">
            <v>0</v>
          </cell>
          <cell r="P260">
            <v>0</v>
          </cell>
        </row>
        <row r="261">
          <cell r="A261">
            <v>53</v>
          </cell>
          <cell r="B261" t="str">
            <v xml:space="preserve"> MISCELLANEOUS MATERIALS</v>
          </cell>
          <cell r="C261">
            <v>1</v>
          </cell>
          <cell r="D261" t="str">
            <v>LOT</v>
          </cell>
          <cell r="E261">
            <v>677772</v>
          </cell>
          <cell r="F261">
            <v>677772</v>
          </cell>
          <cell r="H261">
            <v>0</v>
          </cell>
          <cell r="I261">
            <v>963.71999999999991</v>
          </cell>
          <cell r="J261">
            <v>964</v>
          </cell>
          <cell r="K261">
            <v>677772</v>
          </cell>
          <cell r="L261">
            <v>677772</v>
          </cell>
          <cell r="M261">
            <v>0</v>
          </cell>
          <cell r="N261">
            <v>0</v>
          </cell>
          <cell r="O261">
            <v>269842</v>
          </cell>
          <cell r="P261">
            <v>269842</v>
          </cell>
        </row>
        <row r="262">
          <cell r="F262">
            <v>0</v>
          </cell>
          <cell r="H262">
            <v>0</v>
          </cell>
          <cell r="J262">
            <v>0</v>
          </cell>
          <cell r="K262">
            <v>0</v>
          </cell>
          <cell r="L262">
            <v>0</v>
          </cell>
          <cell r="M262">
            <v>0</v>
          </cell>
          <cell r="N262">
            <v>0</v>
          </cell>
          <cell r="O262">
            <v>0</v>
          </cell>
          <cell r="P262">
            <v>0</v>
          </cell>
        </row>
        <row r="263">
          <cell r="B263" t="str">
            <v>SUB-TOTAL : (B)</v>
          </cell>
          <cell r="F263">
            <v>23270172</v>
          </cell>
          <cell r="H263">
            <v>0</v>
          </cell>
          <cell r="J263">
            <v>33088</v>
          </cell>
          <cell r="K263">
            <v>0</v>
          </cell>
          <cell r="L263">
            <v>23270172</v>
          </cell>
          <cell r="M263">
            <v>0</v>
          </cell>
          <cell r="N263">
            <v>0</v>
          </cell>
          <cell r="O263">
            <v>0</v>
          </cell>
          <cell r="P263">
            <v>9262383</v>
          </cell>
        </row>
        <row r="264">
          <cell r="F264">
            <v>0</v>
          </cell>
          <cell r="H264">
            <v>0</v>
          </cell>
          <cell r="J264">
            <v>0</v>
          </cell>
          <cell r="K264">
            <v>0</v>
          </cell>
          <cell r="L264">
            <v>0</v>
          </cell>
          <cell r="M264">
            <v>0</v>
          </cell>
          <cell r="N264">
            <v>0</v>
          </cell>
          <cell r="O264">
            <v>0</v>
          </cell>
          <cell r="P264">
            <v>0</v>
          </cell>
        </row>
        <row r="265">
          <cell r="F265">
            <v>0</v>
          </cell>
          <cell r="H265">
            <v>0</v>
          </cell>
          <cell r="J265">
            <v>0</v>
          </cell>
          <cell r="K265">
            <v>0</v>
          </cell>
          <cell r="L265">
            <v>0</v>
          </cell>
          <cell r="M265">
            <v>0</v>
          </cell>
          <cell r="N265">
            <v>0</v>
          </cell>
          <cell r="O265">
            <v>0</v>
          </cell>
          <cell r="P265">
            <v>0</v>
          </cell>
        </row>
        <row r="266">
          <cell r="F266">
            <v>0</v>
          </cell>
          <cell r="H266">
            <v>0</v>
          </cell>
          <cell r="J266">
            <v>0</v>
          </cell>
          <cell r="K266">
            <v>0</v>
          </cell>
          <cell r="L266">
            <v>0</v>
          </cell>
          <cell r="M266">
            <v>0</v>
          </cell>
          <cell r="N266">
            <v>0</v>
          </cell>
          <cell r="O266">
            <v>0</v>
          </cell>
          <cell r="P266">
            <v>0</v>
          </cell>
        </row>
        <row r="267">
          <cell r="A267" t="str">
            <v xml:space="preserve">  C.</v>
          </cell>
          <cell r="B267" t="str">
            <v xml:space="preserve"> LIGHTING SYSTEM(所有燈具皆包括燈管或燈泡)</v>
          </cell>
          <cell r="F267">
            <v>0</v>
          </cell>
          <cell r="H267">
            <v>0</v>
          </cell>
          <cell r="J267">
            <v>0</v>
          </cell>
          <cell r="K267">
            <v>0</v>
          </cell>
          <cell r="L267">
            <v>0</v>
          </cell>
          <cell r="M267">
            <v>0</v>
          </cell>
          <cell r="N267">
            <v>0</v>
          </cell>
          <cell r="O267">
            <v>0</v>
          </cell>
          <cell r="P267">
            <v>0</v>
          </cell>
        </row>
        <row r="268">
          <cell r="A268">
            <v>1</v>
          </cell>
          <cell r="B268" t="str">
            <v xml:space="preserve"> LIGHTING PANEL FOR CLASS 1 DIV.2  GROUP D</v>
          </cell>
          <cell r="C268">
            <v>1</v>
          </cell>
          <cell r="D268" t="str">
            <v>SET</v>
          </cell>
          <cell r="E268">
            <v>144000</v>
          </cell>
          <cell r="F268">
            <v>144000</v>
          </cell>
          <cell r="H268">
            <v>0</v>
          </cell>
          <cell r="I268">
            <v>10</v>
          </cell>
          <cell r="J268">
            <v>10</v>
          </cell>
          <cell r="K268">
            <v>144000</v>
          </cell>
          <cell r="L268">
            <v>144000</v>
          </cell>
          <cell r="M268">
            <v>0</v>
          </cell>
          <cell r="N268">
            <v>0</v>
          </cell>
          <cell r="O268">
            <v>2800</v>
          </cell>
          <cell r="P268">
            <v>2800</v>
          </cell>
        </row>
        <row r="269">
          <cell r="B269" t="str">
            <v xml:space="preserve"> , 3 PHASE 3 WIRE 240V, MAIN 3P30A,BRANCH 2P 20A 6CKT</v>
          </cell>
          <cell r="F269">
            <v>0</v>
          </cell>
          <cell r="H269">
            <v>0</v>
          </cell>
          <cell r="J269">
            <v>0</v>
          </cell>
          <cell r="K269">
            <v>0</v>
          </cell>
          <cell r="L269">
            <v>0</v>
          </cell>
          <cell r="M269">
            <v>0</v>
          </cell>
          <cell r="N269">
            <v>0</v>
          </cell>
          <cell r="O269">
            <v>0</v>
          </cell>
          <cell r="P269">
            <v>0</v>
          </cell>
        </row>
        <row r="270">
          <cell r="A270">
            <v>2</v>
          </cell>
          <cell r="B270" t="str">
            <v xml:space="preserve">LTG. PNL FOR WEATHER-PROOF, 3PHASE 3 WIRE 240V </v>
          </cell>
          <cell r="C270">
            <v>1</v>
          </cell>
          <cell r="D270" t="str">
            <v>SET</v>
          </cell>
          <cell r="E270">
            <v>13000</v>
          </cell>
          <cell r="F270">
            <v>13000</v>
          </cell>
          <cell r="H270">
            <v>0</v>
          </cell>
          <cell r="I270">
            <v>10</v>
          </cell>
          <cell r="J270">
            <v>10</v>
          </cell>
          <cell r="K270">
            <v>13000</v>
          </cell>
          <cell r="L270">
            <v>13000</v>
          </cell>
          <cell r="M270">
            <v>0</v>
          </cell>
          <cell r="N270">
            <v>0</v>
          </cell>
          <cell r="O270">
            <v>2800</v>
          </cell>
          <cell r="P270">
            <v>2800</v>
          </cell>
        </row>
        <row r="271">
          <cell r="B271" t="str">
            <v>MAIN 3P30A,BRANCH 2P 20A 8 CKT</v>
          </cell>
          <cell r="F271">
            <v>0</v>
          </cell>
          <cell r="H271">
            <v>0</v>
          </cell>
          <cell r="J271">
            <v>0</v>
          </cell>
          <cell r="K271">
            <v>0</v>
          </cell>
          <cell r="L271">
            <v>0</v>
          </cell>
          <cell r="M271">
            <v>0</v>
          </cell>
          <cell r="N271">
            <v>0</v>
          </cell>
          <cell r="O271">
            <v>0</v>
          </cell>
          <cell r="P271">
            <v>0</v>
          </cell>
        </row>
        <row r="272">
          <cell r="A272">
            <v>3</v>
          </cell>
          <cell r="B272" t="str">
            <v>LTG. PNL. FOR CLASS 1, DIV.2 GROUP D , 3PHASE 3WIRE</v>
          </cell>
          <cell r="C272">
            <v>1</v>
          </cell>
          <cell r="D272" t="str">
            <v>SET</v>
          </cell>
          <cell r="E272">
            <v>157500</v>
          </cell>
          <cell r="F272">
            <v>157500</v>
          </cell>
          <cell r="H272">
            <v>0</v>
          </cell>
          <cell r="I272">
            <v>10</v>
          </cell>
          <cell r="J272">
            <v>10</v>
          </cell>
          <cell r="K272">
            <v>157500</v>
          </cell>
          <cell r="L272">
            <v>157500</v>
          </cell>
          <cell r="M272">
            <v>0</v>
          </cell>
          <cell r="N272">
            <v>0</v>
          </cell>
          <cell r="O272">
            <v>2800</v>
          </cell>
          <cell r="P272">
            <v>2800</v>
          </cell>
        </row>
        <row r="273">
          <cell r="B273" t="str">
            <v>240V, MAIN 3P50A,BRANCH 2P 20A 10CKT</v>
          </cell>
          <cell r="F273">
            <v>0</v>
          </cell>
          <cell r="H273">
            <v>0</v>
          </cell>
          <cell r="J273">
            <v>0</v>
          </cell>
          <cell r="K273">
            <v>0</v>
          </cell>
          <cell r="L273">
            <v>0</v>
          </cell>
          <cell r="M273">
            <v>0</v>
          </cell>
          <cell r="N273">
            <v>0</v>
          </cell>
          <cell r="O273">
            <v>0</v>
          </cell>
          <cell r="P273">
            <v>0</v>
          </cell>
        </row>
        <row r="274">
          <cell r="A274">
            <v>4</v>
          </cell>
          <cell r="B274" t="str">
            <v>LTG. PNL. FOR WEATHER-PROOF , 3PHASE 3WIRE</v>
          </cell>
          <cell r="C274">
            <v>1</v>
          </cell>
          <cell r="D274" t="str">
            <v>SET</v>
          </cell>
          <cell r="E274">
            <v>11000</v>
          </cell>
          <cell r="F274">
            <v>11000</v>
          </cell>
          <cell r="H274">
            <v>0</v>
          </cell>
          <cell r="I274">
            <v>8</v>
          </cell>
          <cell r="J274">
            <v>8</v>
          </cell>
          <cell r="K274">
            <v>11000</v>
          </cell>
          <cell r="L274">
            <v>11000</v>
          </cell>
          <cell r="M274">
            <v>0</v>
          </cell>
          <cell r="N274">
            <v>0</v>
          </cell>
          <cell r="O274">
            <v>2240</v>
          </cell>
          <cell r="P274">
            <v>2240</v>
          </cell>
        </row>
        <row r="275">
          <cell r="B275" t="str">
            <v>240V, MAIN 3P30A,BRANCH2P 20A 6CKT</v>
          </cell>
          <cell r="F275">
            <v>0</v>
          </cell>
          <cell r="H275">
            <v>0</v>
          </cell>
          <cell r="J275">
            <v>0</v>
          </cell>
          <cell r="K275">
            <v>0</v>
          </cell>
          <cell r="L275">
            <v>0</v>
          </cell>
          <cell r="M275">
            <v>0</v>
          </cell>
          <cell r="N275">
            <v>0</v>
          </cell>
          <cell r="O275">
            <v>0</v>
          </cell>
          <cell r="P275">
            <v>0</v>
          </cell>
        </row>
        <row r="276">
          <cell r="A276">
            <v>5</v>
          </cell>
          <cell r="B276" t="str">
            <v>LTG. PNL. FOR CLASS 1, DIV.2 GROUP D 3 PHASE 3 WIRE</v>
          </cell>
          <cell r="C276">
            <v>1</v>
          </cell>
          <cell r="D276" t="str">
            <v>SET</v>
          </cell>
          <cell r="E276">
            <v>164700</v>
          </cell>
          <cell r="F276">
            <v>164700</v>
          </cell>
          <cell r="H276">
            <v>0</v>
          </cell>
          <cell r="I276">
            <v>8</v>
          </cell>
          <cell r="J276">
            <v>8</v>
          </cell>
          <cell r="K276">
            <v>164700</v>
          </cell>
          <cell r="L276">
            <v>164700</v>
          </cell>
          <cell r="M276">
            <v>0</v>
          </cell>
          <cell r="N276">
            <v>0</v>
          </cell>
          <cell r="O276">
            <v>2240</v>
          </cell>
          <cell r="P276">
            <v>2240</v>
          </cell>
        </row>
        <row r="277">
          <cell r="B277" t="str">
            <v>240V 2P50A 12CKT</v>
          </cell>
          <cell r="F277">
            <v>0</v>
          </cell>
          <cell r="H277">
            <v>0</v>
          </cell>
          <cell r="J277">
            <v>0</v>
          </cell>
          <cell r="K277">
            <v>0</v>
          </cell>
          <cell r="L277">
            <v>0</v>
          </cell>
          <cell r="M277">
            <v>0</v>
          </cell>
          <cell r="N277">
            <v>0</v>
          </cell>
          <cell r="O277">
            <v>0</v>
          </cell>
          <cell r="P277">
            <v>0</v>
          </cell>
        </row>
        <row r="278">
          <cell r="A278">
            <v>6</v>
          </cell>
          <cell r="B278" t="str">
            <v>LTG. PNL. FOR GENERAL PURPOSE 3 PHASE 3 WIRE</v>
          </cell>
          <cell r="C278">
            <v>2</v>
          </cell>
          <cell r="D278" t="str">
            <v>SET</v>
          </cell>
          <cell r="E278">
            <v>12500</v>
          </cell>
          <cell r="F278">
            <v>25000</v>
          </cell>
          <cell r="H278">
            <v>0</v>
          </cell>
          <cell r="I278">
            <v>8</v>
          </cell>
          <cell r="J278">
            <v>16</v>
          </cell>
          <cell r="K278">
            <v>12500</v>
          </cell>
          <cell r="L278">
            <v>25000</v>
          </cell>
          <cell r="M278">
            <v>0</v>
          </cell>
          <cell r="N278">
            <v>0</v>
          </cell>
          <cell r="O278">
            <v>2240</v>
          </cell>
          <cell r="P278">
            <v>4480</v>
          </cell>
        </row>
        <row r="279">
          <cell r="B279" t="str">
            <v>240V MAIN 3P50A,BRANCH 3P20A 6CKT</v>
          </cell>
          <cell r="F279">
            <v>0</v>
          </cell>
          <cell r="H279">
            <v>0</v>
          </cell>
          <cell r="J279">
            <v>0</v>
          </cell>
          <cell r="K279">
            <v>0</v>
          </cell>
          <cell r="L279">
            <v>0</v>
          </cell>
          <cell r="M279">
            <v>0</v>
          </cell>
          <cell r="N279">
            <v>0</v>
          </cell>
          <cell r="O279">
            <v>0</v>
          </cell>
          <cell r="P279">
            <v>0</v>
          </cell>
        </row>
        <row r="280">
          <cell r="A280">
            <v>7</v>
          </cell>
          <cell r="B280" t="str">
            <v>LTG. PNL. FOR GENERAL PURPOSE 3 PHASE 3 WIRE</v>
          </cell>
          <cell r="C280">
            <v>1</v>
          </cell>
          <cell r="D280" t="str">
            <v>SET</v>
          </cell>
          <cell r="E280">
            <v>14500</v>
          </cell>
          <cell r="F280">
            <v>14500</v>
          </cell>
          <cell r="H280">
            <v>0</v>
          </cell>
          <cell r="I280">
            <v>8</v>
          </cell>
          <cell r="J280">
            <v>8</v>
          </cell>
          <cell r="K280">
            <v>14500</v>
          </cell>
          <cell r="L280">
            <v>14500</v>
          </cell>
          <cell r="M280">
            <v>0</v>
          </cell>
          <cell r="N280">
            <v>0</v>
          </cell>
          <cell r="O280">
            <v>2240</v>
          </cell>
          <cell r="P280">
            <v>2240</v>
          </cell>
        </row>
        <row r="281">
          <cell r="B281" t="str">
            <v>240V MAIN 3P70A,BRANCH 3P20A 8CKT</v>
          </cell>
          <cell r="F281">
            <v>0</v>
          </cell>
          <cell r="H281">
            <v>0</v>
          </cell>
          <cell r="J281">
            <v>0</v>
          </cell>
          <cell r="K281">
            <v>0</v>
          </cell>
          <cell r="L281">
            <v>0</v>
          </cell>
          <cell r="M281">
            <v>0</v>
          </cell>
          <cell r="N281">
            <v>0</v>
          </cell>
          <cell r="O281">
            <v>0</v>
          </cell>
          <cell r="P281">
            <v>0</v>
          </cell>
        </row>
        <row r="282">
          <cell r="A282">
            <v>8</v>
          </cell>
          <cell r="B282" t="str">
            <v>CIRCUIT BREAKER AND ENCLOSURE FOR CLASS 1 DIV.2</v>
          </cell>
          <cell r="C282">
            <v>5</v>
          </cell>
          <cell r="D282" t="str">
            <v>SET</v>
          </cell>
          <cell r="E282">
            <v>37800</v>
          </cell>
          <cell r="F282">
            <v>189000</v>
          </cell>
          <cell r="H282">
            <v>0</v>
          </cell>
          <cell r="I282">
            <v>4</v>
          </cell>
          <cell r="J282">
            <v>20</v>
          </cell>
          <cell r="K282">
            <v>37800</v>
          </cell>
          <cell r="L282">
            <v>189000</v>
          </cell>
          <cell r="M282">
            <v>0</v>
          </cell>
          <cell r="N282">
            <v>0</v>
          </cell>
          <cell r="O282">
            <v>1120</v>
          </cell>
          <cell r="P282">
            <v>5600</v>
          </cell>
        </row>
        <row r="283">
          <cell r="B283" t="str">
            <v>GROUP D, 3-POLE 20AMP</v>
          </cell>
          <cell r="F283">
            <v>0</v>
          </cell>
          <cell r="H283">
            <v>0</v>
          </cell>
          <cell r="J283">
            <v>0</v>
          </cell>
          <cell r="K283">
            <v>0</v>
          </cell>
          <cell r="L283">
            <v>0</v>
          </cell>
          <cell r="M283">
            <v>0</v>
          </cell>
          <cell r="N283">
            <v>0</v>
          </cell>
          <cell r="O283">
            <v>0</v>
          </cell>
          <cell r="P283">
            <v>0</v>
          </cell>
        </row>
        <row r="284">
          <cell r="A284">
            <v>9</v>
          </cell>
          <cell r="B284" t="str">
            <v xml:space="preserve">CIRCUIT BREAKER AND ENCLOSURE FOR CLASS 1 DIV.2 </v>
          </cell>
          <cell r="C284">
            <v>1</v>
          </cell>
          <cell r="D284" t="str">
            <v>SET</v>
          </cell>
          <cell r="E284">
            <v>37800</v>
          </cell>
          <cell r="F284">
            <v>37800</v>
          </cell>
          <cell r="H284">
            <v>0</v>
          </cell>
          <cell r="I284">
            <v>4</v>
          </cell>
          <cell r="J284">
            <v>4</v>
          </cell>
          <cell r="K284">
            <v>37800</v>
          </cell>
          <cell r="L284">
            <v>37800</v>
          </cell>
          <cell r="M284">
            <v>0</v>
          </cell>
          <cell r="N284">
            <v>0</v>
          </cell>
          <cell r="O284">
            <v>1120</v>
          </cell>
          <cell r="P284">
            <v>1120</v>
          </cell>
        </row>
        <row r="285">
          <cell r="B285" t="str">
            <v>GROUP D 3-POLE 30AMP</v>
          </cell>
          <cell r="F285">
            <v>0</v>
          </cell>
          <cell r="H285">
            <v>0</v>
          </cell>
          <cell r="J285">
            <v>0</v>
          </cell>
          <cell r="K285">
            <v>0</v>
          </cell>
          <cell r="L285">
            <v>0</v>
          </cell>
          <cell r="M285">
            <v>0</v>
          </cell>
          <cell r="N285">
            <v>0</v>
          </cell>
          <cell r="O285">
            <v>0</v>
          </cell>
          <cell r="P285">
            <v>0</v>
          </cell>
        </row>
        <row r="286">
          <cell r="A286">
            <v>10</v>
          </cell>
          <cell r="B286" t="str">
            <v xml:space="preserve">DRY TYPE TRANSFORMER WITH ENCLOSURE </v>
          </cell>
          <cell r="C286">
            <v>4</v>
          </cell>
          <cell r="D286" t="str">
            <v>SET</v>
          </cell>
          <cell r="E286">
            <v>25000</v>
          </cell>
          <cell r="F286">
            <v>100000</v>
          </cell>
          <cell r="H286">
            <v>0</v>
          </cell>
          <cell r="I286">
            <v>12</v>
          </cell>
          <cell r="J286">
            <v>48</v>
          </cell>
          <cell r="K286">
            <v>25000</v>
          </cell>
          <cell r="L286">
            <v>100000</v>
          </cell>
          <cell r="M286">
            <v>0</v>
          </cell>
          <cell r="N286">
            <v>0</v>
          </cell>
          <cell r="O286">
            <v>3360</v>
          </cell>
          <cell r="P286">
            <v>13440</v>
          </cell>
        </row>
        <row r="287">
          <cell r="B287" t="str">
            <v>3PH 480/240V 15KVA</v>
          </cell>
          <cell r="F287">
            <v>0</v>
          </cell>
          <cell r="H287">
            <v>0</v>
          </cell>
          <cell r="J287">
            <v>0</v>
          </cell>
          <cell r="K287">
            <v>0</v>
          </cell>
          <cell r="L287">
            <v>0</v>
          </cell>
          <cell r="M287">
            <v>0</v>
          </cell>
          <cell r="N287">
            <v>0</v>
          </cell>
          <cell r="O287">
            <v>0</v>
          </cell>
          <cell r="P287">
            <v>0</v>
          </cell>
        </row>
        <row r="288">
          <cell r="A288">
            <v>11</v>
          </cell>
          <cell r="B288" t="str">
            <v xml:space="preserve">DRY TYPE TRANSFORMER WITH ENCLOSURE  </v>
          </cell>
          <cell r="C288">
            <v>1</v>
          </cell>
          <cell r="D288" t="str">
            <v>SET</v>
          </cell>
          <cell r="E288">
            <v>33000</v>
          </cell>
          <cell r="F288">
            <v>33000</v>
          </cell>
          <cell r="H288">
            <v>0</v>
          </cell>
          <cell r="I288">
            <v>16</v>
          </cell>
          <cell r="J288">
            <v>16</v>
          </cell>
          <cell r="K288">
            <v>33000</v>
          </cell>
          <cell r="L288">
            <v>33000</v>
          </cell>
          <cell r="M288">
            <v>0</v>
          </cell>
          <cell r="N288">
            <v>0</v>
          </cell>
          <cell r="O288">
            <v>4480</v>
          </cell>
          <cell r="P288">
            <v>4480</v>
          </cell>
        </row>
        <row r="289">
          <cell r="B289" t="str">
            <v xml:space="preserve"> 3PH 480/240V 25KVA</v>
          </cell>
          <cell r="F289">
            <v>0</v>
          </cell>
          <cell r="H289">
            <v>0</v>
          </cell>
          <cell r="J289">
            <v>0</v>
          </cell>
          <cell r="K289">
            <v>0</v>
          </cell>
          <cell r="L289">
            <v>0</v>
          </cell>
          <cell r="M289">
            <v>0</v>
          </cell>
          <cell r="N289">
            <v>0</v>
          </cell>
          <cell r="O289">
            <v>0</v>
          </cell>
          <cell r="P289">
            <v>0</v>
          </cell>
        </row>
        <row r="290">
          <cell r="A290">
            <v>12</v>
          </cell>
          <cell r="B290" t="str">
            <v xml:space="preserve">DRY TYPE TRANSFORMER WITH ENCLOSURE  </v>
          </cell>
          <cell r="C290">
            <v>1</v>
          </cell>
          <cell r="D290" t="str">
            <v>SET</v>
          </cell>
          <cell r="E290">
            <v>18000</v>
          </cell>
          <cell r="F290">
            <v>18000</v>
          </cell>
          <cell r="H290">
            <v>0</v>
          </cell>
          <cell r="I290">
            <v>6</v>
          </cell>
          <cell r="J290">
            <v>6</v>
          </cell>
          <cell r="K290">
            <v>18000</v>
          </cell>
          <cell r="L290">
            <v>18000</v>
          </cell>
          <cell r="M290">
            <v>0</v>
          </cell>
          <cell r="N290">
            <v>0</v>
          </cell>
          <cell r="O290">
            <v>1680</v>
          </cell>
          <cell r="P290">
            <v>1680</v>
          </cell>
        </row>
        <row r="291">
          <cell r="B291" t="str">
            <v xml:space="preserve"> 3PH 480/240-120V 5KVA</v>
          </cell>
          <cell r="F291">
            <v>0</v>
          </cell>
          <cell r="H291">
            <v>0</v>
          </cell>
          <cell r="J291">
            <v>0</v>
          </cell>
          <cell r="K291">
            <v>0</v>
          </cell>
          <cell r="L291">
            <v>0</v>
          </cell>
          <cell r="M291">
            <v>0</v>
          </cell>
          <cell r="N291">
            <v>0</v>
          </cell>
          <cell r="O291">
            <v>0</v>
          </cell>
          <cell r="P291">
            <v>0</v>
          </cell>
        </row>
        <row r="292">
          <cell r="A292">
            <v>13</v>
          </cell>
          <cell r="B292" t="str">
            <v xml:space="preserve"> MER. VAP. LTG. FIX. VAPOR-TIGHT PENDANT</v>
          </cell>
          <cell r="C292">
            <v>21</v>
          </cell>
          <cell r="D292" t="str">
            <v>SET</v>
          </cell>
          <cell r="E292">
            <v>9500</v>
          </cell>
          <cell r="F292">
            <v>199500</v>
          </cell>
          <cell r="H292">
            <v>0</v>
          </cell>
          <cell r="I292">
            <v>7</v>
          </cell>
          <cell r="J292">
            <v>147</v>
          </cell>
          <cell r="K292">
            <v>9500</v>
          </cell>
          <cell r="L292">
            <v>199500</v>
          </cell>
          <cell r="M292">
            <v>0</v>
          </cell>
          <cell r="N292">
            <v>0</v>
          </cell>
          <cell r="O292">
            <v>1960</v>
          </cell>
          <cell r="P292">
            <v>41160</v>
          </cell>
        </row>
        <row r="293">
          <cell r="B293" t="str">
            <v xml:space="preserve"> MTG,. INTEGRAL CONST. WATT. BALLAST C/W </v>
          </cell>
          <cell r="F293">
            <v>0</v>
          </cell>
          <cell r="H293">
            <v>0</v>
          </cell>
          <cell r="J293">
            <v>0</v>
          </cell>
          <cell r="K293">
            <v>0</v>
          </cell>
          <cell r="L293">
            <v>0</v>
          </cell>
          <cell r="M293">
            <v>0</v>
          </cell>
          <cell r="N293">
            <v>0</v>
          </cell>
          <cell r="O293">
            <v>0</v>
          </cell>
          <cell r="P293">
            <v>0</v>
          </cell>
        </row>
        <row r="294">
          <cell r="B294" t="str">
            <v xml:space="preserve"> GUARD AND DOME REFL. 3/4" HUB 400W 240V</v>
          </cell>
          <cell r="F294">
            <v>0</v>
          </cell>
          <cell r="H294">
            <v>0</v>
          </cell>
          <cell r="J294">
            <v>0</v>
          </cell>
          <cell r="K294">
            <v>0</v>
          </cell>
          <cell r="L294">
            <v>0</v>
          </cell>
          <cell r="M294">
            <v>0</v>
          </cell>
          <cell r="N294">
            <v>0</v>
          </cell>
          <cell r="O294">
            <v>0</v>
          </cell>
          <cell r="P294">
            <v>0</v>
          </cell>
        </row>
        <row r="295">
          <cell r="B295" t="str">
            <v>CLASS 1, DIV.2 GROPU D</v>
          </cell>
          <cell r="F295">
            <v>0</v>
          </cell>
          <cell r="H295">
            <v>0</v>
          </cell>
          <cell r="J295">
            <v>0</v>
          </cell>
          <cell r="K295">
            <v>0</v>
          </cell>
          <cell r="L295">
            <v>0</v>
          </cell>
          <cell r="M295">
            <v>0</v>
          </cell>
          <cell r="N295">
            <v>0</v>
          </cell>
          <cell r="O295">
            <v>0</v>
          </cell>
          <cell r="P295">
            <v>0</v>
          </cell>
        </row>
        <row r="296">
          <cell r="A296">
            <v>14</v>
          </cell>
          <cell r="B296" t="str">
            <v xml:space="preserve">MER. VAP. LTG. FIX. VAPOR-TIGHT STANCHION MTG. </v>
          </cell>
          <cell r="C296">
            <v>122</v>
          </cell>
          <cell r="D296" t="str">
            <v>SET</v>
          </cell>
          <cell r="E296">
            <v>6000</v>
          </cell>
          <cell r="F296">
            <v>732000</v>
          </cell>
          <cell r="H296">
            <v>0</v>
          </cell>
          <cell r="I296">
            <v>8</v>
          </cell>
          <cell r="J296">
            <v>976</v>
          </cell>
          <cell r="K296">
            <v>6000</v>
          </cell>
          <cell r="L296">
            <v>732000</v>
          </cell>
          <cell r="M296">
            <v>0</v>
          </cell>
          <cell r="N296">
            <v>0</v>
          </cell>
          <cell r="O296">
            <v>2240</v>
          </cell>
          <cell r="P296">
            <v>273280</v>
          </cell>
        </row>
        <row r="297">
          <cell r="B297" t="str">
            <v>INTEGRAL CONST. WATT. BALLAST C/W GLOBE GUARD &amp;</v>
          </cell>
          <cell r="F297">
            <v>0</v>
          </cell>
          <cell r="H297">
            <v>0</v>
          </cell>
          <cell r="J297">
            <v>0</v>
          </cell>
          <cell r="K297">
            <v>0</v>
          </cell>
          <cell r="L297">
            <v>0</v>
          </cell>
          <cell r="M297">
            <v>0</v>
          </cell>
          <cell r="N297">
            <v>0</v>
          </cell>
          <cell r="O297">
            <v>0</v>
          </cell>
          <cell r="P297">
            <v>0</v>
          </cell>
        </row>
        <row r="298">
          <cell r="B298" t="str">
            <v xml:space="preserve">DOME REFL. 1-1/2 IN HUB 175W 240V CLASS 1, DIV 2 </v>
          </cell>
          <cell r="F298">
            <v>0</v>
          </cell>
          <cell r="H298">
            <v>0</v>
          </cell>
          <cell r="J298">
            <v>0</v>
          </cell>
          <cell r="K298">
            <v>0</v>
          </cell>
          <cell r="L298">
            <v>0</v>
          </cell>
          <cell r="M298">
            <v>0</v>
          </cell>
          <cell r="N298">
            <v>0</v>
          </cell>
          <cell r="O298">
            <v>0</v>
          </cell>
          <cell r="P298">
            <v>0</v>
          </cell>
        </row>
        <row r="299">
          <cell r="B299" t="str">
            <v>GROUP D</v>
          </cell>
          <cell r="F299">
            <v>0</v>
          </cell>
          <cell r="H299">
            <v>0</v>
          </cell>
          <cell r="J299">
            <v>0</v>
          </cell>
          <cell r="K299">
            <v>0</v>
          </cell>
          <cell r="L299">
            <v>0</v>
          </cell>
          <cell r="M299">
            <v>0</v>
          </cell>
          <cell r="N299">
            <v>0</v>
          </cell>
          <cell r="O299">
            <v>0</v>
          </cell>
          <cell r="P299">
            <v>0</v>
          </cell>
        </row>
        <row r="300">
          <cell r="A300">
            <v>15</v>
          </cell>
          <cell r="B300" t="str">
            <v>MER. VAP. LTG. FIX. VAPOR-TIGHT PENDANT MTG.</v>
          </cell>
          <cell r="C300">
            <v>52</v>
          </cell>
          <cell r="D300" t="str">
            <v>SET</v>
          </cell>
          <cell r="E300">
            <v>5600</v>
          </cell>
          <cell r="F300">
            <v>291200</v>
          </cell>
          <cell r="H300">
            <v>0</v>
          </cell>
          <cell r="I300">
            <v>7</v>
          </cell>
          <cell r="J300">
            <v>364</v>
          </cell>
          <cell r="K300">
            <v>5600</v>
          </cell>
          <cell r="L300">
            <v>291200</v>
          </cell>
          <cell r="M300">
            <v>0</v>
          </cell>
          <cell r="N300">
            <v>0</v>
          </cell>
          <cell r="O300">
            <v>1960</v>
          </cell>
          <cell r="P300">
            <v>101920</v>
          </cell>
        </row>
        <row r="301">
          <cell r="B301" t="str">
            <v xml:space="preserve">INTEGRAL CONST. WATT. BALLAST C/W GUARD AND </v>
          </cell>
          <cell r="F301">
            <v>0</v>
          </cell>
          <cell r="H301">
            <v>0</v>
          </cell>
          <cell r="J301">
            <v>0</v>
          </cell>
          <cell r="K301">
            <v>0</v>
          </cell>
          <cell r="L301">
            <v>0</v>
          </cell>
          <cell r="M301">
            <v>0</v>
          </cell>
          <cell r="N301">
            <v>0</v>
          </cell>
          <cell r="O301">
            <v>0</v>
          </cell>
          <cell r="P301">
            <v>0</v>
          </cell>
        </row>
        <row r="302">
          <cell r="B302" t="str">
            <v>DOME REFL. 3/4" HUB 175W 240V CLASS 1 DIV.2 GROUP D</v>
          </cell>
          <cell r="F302">
            <v>0</v>
          </cell>
          <cell r="H302">
            <v>0</v>
          </cell>
          <cell r="J302">
            <v>0</v>
          </cell>
          <cell r="K302">
            <v>0</v>
          </cell>
          <cell r="L302">
            <v>0</v>
          </cell>
          <cell r="M302">
            <v>0</v>
          </cell>
          <cell r="N302">
            <v>0</v>
          </cell>
          <cell r="O302">
            <v>0</v>
          </cell>
          <cell r="P302">
            <v>0</v>
          </cell>
        </row>
        <row r="303">
          <cell r="A303">
            <v>16</v>
          </cell>
          <cell r="B303" t="str">
            <v xml:space="preserve"> FLOOD FLOODING MER. VAP. 250W WEATHER-PROOF</v>
          </cell>
          <cell r="C303">
            <v>45</v>
          </cell>
          <cell r="D303" t="str">
            <v>SET</v>
          </cell>
          <cell r="E303">
            <v>1900</v>
          </cell>
          <cell r="F303">
            <v>85500</v>
          </cell>
          <cell r="H303">
            <v>0</v>
          </cell>
          <cell r="I303">
            <v>7</v>
          </cell>
          <cell r="J303">
            <v>315</v>
          </cell>
          <cell r="K303">
            <v>1900</v>
          </cell>
          <cell r="L303">
            <v>85500</v>
          </cell>
          <cell r="M303">
            <v>0</v>
          </cell>
          <cell r="N303">
            <v>0</v>
          </cell>
          <cell r="O303">
            <v>1960</v>
          </cell>
          <cell r="P303">
            <v>88200</v>
          </cell>
        </row>
        <row r="304">
          <cell r="A304">
            <v>17</v>
          </cell>
          <cell r="B304" t="str">
            <v xml:space="preserve">MER. VAP. STREET LTG FIX. 250W 240V </v>
          </cell>
          <cell r="C304">
            <v>209</v>
          </cell>
          <cell r="D304" t="str">
            <v>SET</v>
          </cell>
          <cell r="E304">
            <v>1650</v>
          </cell>
          <cell r="F304">
            <v>344850</v>
          </cell>
          <cell r="H304">
            <v>0</v>
          </cell>
          <cell r="I304">
            <v>2</v>
          </cell>
          <cell r="J304">
            <v>418</v>
          </cell>
          <cell r="K304">
            <v>1650</v>
          </cell>
          <cell r="L304">
            <v>344850</v>
          </cell>
          <cell r="M304">
            <v>0</v>
          </cell>
          <cell r="N304">
            <v>0</v>
          </cell>
          <cell r="O304">
            <v>560</v>
          </cell>
          <cell r="P304">
            <v>117040</v>
          </cell>
        </row>
        <row r="305">
          <cell r="A305">
            <v>18</v>
          </cell>
          <cell r="B305" t="str">
            <v>STREET LIGHT PLOE 7M SINGLE ARM WITH FOUNDATION</v>
          </cell>
          <cell r="C305">
            <v>95</v>
          </cell>
          <cell r="D305" t="str">
            <v>SET</v>
          </cell>
          <cell r="E305">
            <v>11600</v>
          </cell>
          <cell r="F305">
            <v>1102000</v>
          </cell>
          <cell r="H305">
            <v>0</v>
          </cell>
          <cell r="I305">
            <v>9</v>
          </cell>
          <cell r="J305">
            <v>855</v>
          </cell>
          <cell r="K305">
            <v>11600</v>
          </cell>
          <cell r="L305">
            <v>1102000</v>
          </cell>
          <cell r="M305">
            <v>0</v>
          </cell>
          <cell r="N305">
            <v>0</v>
          </cell>
          <cell r="O305">
            <v>2520</v>
          </cell>
          <cell r="P305">
            <v>239400</v>
          </cell>
        </row>
        <row r="306">
          <cell r="A306">
            <v>19</v>
          </cell>
          <cell r="B306" t="str">
            <v>STREET LIGHT PLOE 7M TWINS ARMS WITH FOUNDATION</v>
          </cell>
          <cell r="C306">
            <v>57</v>
          </cell>
          <cell r="D306" t="str">
            <v>SET</v>
          </cell>
          <cell r="E306">
            <v>13300</v>
          </cell>
          <cell r="F306">
            <v>758100</v>
          </cell>
          <cell r="H306">
            <v>0</v>
          </cell>
          <cell r="I306">
            <v>10</v>
          </cell>
          <cell r="J306">
            <v>570</v>
          </cell>
          <cell r="K306">
            <v>13300</v>
          </cell>
          <cell r="L306">
            <v>758100</v>
          </cell>
          <cell r="M306">
            <v>0</v>
          </cell>
          <cell r="N306">
            <v>0</v>
          </cell>
          <cell r="O306">
            <v>2800</v>
          </cell>
          <cell r="P306">
            <v>159600</v>
          </cell>
        </row>
        <row r="307">
          <cell r="A307">
            <v>20</v>
          </cell>
          <cell r="B307" t="str">
            <v xml:space="preserve"> PHOTOELECTRIC CONTROL UNIT, 240V 15A, </v>
          </cell>
          <cell r="C307">
            <v>1</v>
          </cell>
          <cell r="D307" t="str">
            <v>PCS</v>
          </cell>
          <cell r="E307">
            <v>6000</v>
          </cell>
          <cell r="F307">
            <v>6000</v>
          </cell>
          <cell r="H307">
            <v>0</v>
          </cell>
          <cell r="I307">
            <v>4</v>
          </cell>
          <cell r="J307">
            <v>4</v>
          </cell>
          <cell r="K307">
            <v>6000</v>
          </cell>
          <cell r="L307">
            <v>6000</v>
          </cell>
          <cell r="M307">
            <v>0</v>
          </cell>
          <cell r="N307">
            <v>0</v>
          </cell>
          <cell r="O307">
            <v>1120</v>
          </cell>
          <cell r="P307">
            <v>1120</v>
          </cell>
        </row>
        <row r="308">
          <cell r="A308">
            <v>21</v>
          </cell>
          <cell r="B308" t="str">
            <v>FLUORESCENT LTG. FIX. WITH BATTERY 2x40W 240V</v>
          </cell>
          <cell r="C308">
            <v>46</v>
          </cell>
          <cell r="D308" t="str">
            <v>SET</v>
          </cell>
          <cell r="E308">
            <v>27000</v>
          </cell>
          <cell r="F308">
            <v>1242000</v>
          </cell>
          <cell r="H308">
            <v>0</v>
          </cell>
          <cell r="I308">
            <v>6</v>
          </cell>
          <cell r="J308">
            <v>276</v>
          </cell>
          <cell r="K308">
            <v>27000</v>
          </cell>
          <cell r="L308">
            <v>1242000</v>
          </cell>
          <cell r="M308">
            <v>0</v>
          </cell>
          <cell r="N308">
            <v>0</v>
          </cell>
          <cell r="O308">
            <v>1680</v>
          </cell>
          <cell r="P308">
            <v>77280</v>
          </cell>
        </row>
        <row r="309">
          <cell r="B309" t="str">
            <v>FOR CLASS 1, DIV.2 GROUP D</v>
          </cell>
          <cell r="F309">
            <v>0</v>
          </cell>
          <cell r="H309">
            <v>0</v>
          </cell>
          <cell r="J309">
            <v>0</v>
          </cell>
          <cell r="K309">
            <v>0</v>
          </cell>
          <cell r="L309">
            <v>0</v>
          </cell>
          <cell r="M309">
            <v>0</v>
          </cell>
          <cell r="N309">
            <v>0</v>
          </cell>
          <cell r="O309">
            <v>0</v>
          </cell>
          <cell r="P309">
            <v>0</v>
          </cell>
        </row>
        <row r="310">
          <cell r="A310">
            <v>22</v>
          </cell>
          <cell r="B310" t="str">
            <v xml:space="preserve"> OBSTRUCTION RED BEACON 120/240V, 3W FEED,</v>
          </cell>
          <cell r="C310">
            <v>2</v>
          </cell>
          <cell r="D310" t="str">
            <v>SET</v>
          </cell>
          <cell r="E310">
            <v>48600</v>
          </cell>
          <cell r="F310">
            <v>97200</v>
          </cell>
          <cell r="H310">
            <v>0</v>
          </cell>
          <cell r="I310">
            <v>40</v>
          </cell>
          <cell r="J310">
            <v>80</v>
          </cell>
          <cell r="K310">
            <v>48600</v>
          </cell>
          <cell r="L310">
            <v>97200</v>
          </cell>
          <cell r="M310">
            <v>0</v>
          </cell>
          <cell r="N310">
            <v>0</v>
          </cell>
          <cell r="O310">
            <v>11200</v>
          </cell>
          <cell r="P310">
            <v>22400</v>
          </cell>
        </row>
        <row r="311">
          <cell r="B311" t="str">
            <v xml:space="preserve"> 620W x 2 FOR CLASS 1, DIV.2 GROUP D</v>
          </cell>
          <cell r="F311">
            <v>0</v>
          </cell>
          <cell r="H311">
            <v>0</v>
          </cell>
          <cell r="J311">
            <v>0</v>
          </cell>
          <cell r="K311">
            <v>0</v>
          </cell>
          <cell r="L311">
            <v>0</v>
          </cell>
          <cell r="M311">
            <v>0</v>
          </cell>
          <cell r="N311">
            <v>0</v>
          </cell>
          <cell r="O311">
            <v>0</v>
          </cell>
          <cell r="P311">
            <v>0</v>
          </cell>
        </row>
        <row r="312">
          <cell r="A312">
            <v>23</v>
          </cell>
          <cell r="B312" t="str">
            <v xml:space="preserve"> OBSTRUCTION MARKER LIGHT, SINGLE FIXTURE</v>
          </cell>
          <cell r="C312">
            <v>3</v>
          </cell>
          <cell r="D312" t="str">
            <v>SET</v>
          </cell>
          <cell r="E312">
            <v>23000</v>
          </cell>
          <cell r="F312">
            <v>69000</v>
          </cell>
          <cell r="H312">
            <v>0</v>
          </cell>
          <cell r="I312">
            <v>15</v>
          </cell>
          <cell r="J312">
            <v>45</v>
          </cell>
          <cell r="K312">
            <v>23000</v>
          </cell>
          <cell r="L312">
            <v>69000</v>
          </cell>
          <cell r="M312">
            <v>0</v>
          </cell>
          <cell r="N312">
            <v>0</v>
          </cell>
          <cell r="O312">
            <v>4200</v>
          </cell>
          <cell r="P312">
            <v>12600</v>
          </cell>
        </row>
        <row r="313">
          <cell r="B313" t="str">
            <v xml:space="preserve"> C/W INSIDE LAMP,120V 116W,FOR CLASS 1, DIV. 2 </v>
          </cell>
          <cell r="F313">
            <v>0</v>
          </cell>
          <cell r="H313">
            <v>0</v>
          </cell>
          <cell r="J313">
            <v>0</v>
          </cell>
          <cell r="K313">
            <v>0</v>
          </cell>
          <cell r="L313">
            <v>0</v>
          </cell>
          <cell r="M313">
            <v>0</v>
          </cell>
          <cell r="N313">
            <v>0</v>
          </cell>
          <cell r="O313">
            <v>0</v>
          </cell>
          <cell r="P313">
            <v>0</v>
          </cell>
        </row>
        <row r="314">
          <cell r="B314" t="str">
            <v>GROUP D</v>
          </cell>
          <cell r="F314">
            <v>0</v>
          </cell>
          <cell r="H314">
            <v>0</v>
          </cell>
          <cell r="J314">
            <v>0</v>
          </cell>
          <cell r="K314">
            <v>0</v>
          </cell>
          <cell r="L314">
            <v>0</v>
          </cell>
          <cell r="M314">
            <v>0</v>
          </cell>
          <cell r="N314">
            <v>0</v>
          </cell>
          <cell r="O314">
            <v>0</v>
          </cell>
          <cell r="P314">
            <v>0</v>
          </cell>
        </row>
        <row r="315">
          <cell r="A315">
            <v>24</v>
          </cell>
          <cell r="B315" t="str">
            <v xml:space="preserve"> FLASHER UNIT, CAST AL. HOUSING 3 CKT</v>
          </cell>
          <cell r="C315">
            <v>1</v>
          </cell>
          <cell r="D315" t="str">
            <v>SET</v>
          </cell>
          <cell r="E315">
            <v>28800</v>
          </cell>
          <cell r="F315">
            <v>28800</v>
          </cell>
          <cell r="H315">
            <v>0</v>
          </cell>
          <cell r="I315">
            <v>4</v>
          </cell>
          <cell r="J315">
            <v>4</v>
          </cell>
          <cell r="K315">
            <v>28800</v>
          </cell>
          <cell r="L315">
            <v>28800</v>
          </cell>
          <cell r="M315">
            <v>0</v>
          </cell>
          <cell r="N315">
            <v>0</v>
          </cell>
          <cell r="O315">
            <v>1120</v>
          </cell>
          <cell r="P315">
            <v>1120</v>
          </cell>
        </row>
        <row r="316">
          <cell r="B316" t="str">
            <v xml:space="preserve"> SIMULTANEOUS FLASH, 115/240V 3 WIRE, 25A</v>
          </cell>
          <cell r="F316">
            <v>0</v>
          </cell>
          <cell r="H316">
            <v>0</v>
          </cell>
          <cell r="J316">
            <v>0</v>
          </cell>
          <cell r="K316">
            <v>0</v>
          </cell>
          <cell r="L316">
            <v>0</v>
          </cell>
          <cell r="M316">
            <v>0</v>
          </cell>
          <cell r="N316">
            <v>0</v>
          </cell>
          <cell r="O316">
            <v>0</v>
          </cell>
          <cell r="P316">
            <v>0</v>
          </cell>
        </row>
        <row r="317">
          <cell r="B317" t="str">
            <v>FOR CLASS 1, DIV.2 GROUP D</v>
          </cell>
          <cell r="F317">
            <v>0</v>
          </cell>
          <cell r="H317">
            <v>0</v>
          </cell>
          <cell r="J317">
            <v>0</v>
          </cell>
          <cell r="K317">
            <v>0</v>
          </cell>
          <cell r="L317">
            <v>0</v>
          </cell>
          <cell r="M317">
            <v>0</v>
          </cell>
          <cell r="N317">
            <v>0</v>
          </cell>
          <cell r="O317">
            <v>0</v>
          </cell>
          <cell r="P317">
            <v>0</v>
          </cell>
        </row>
        <row r="318">
          <cell r="A318">
            <v>25</v>
          </cell>
          <cell r="B318" t="str">
            <v xml:space="preserve"> PHOTOELECTRIC CONTROL UNIT, 120V 15A, </v>
          </cell>
          <cell r="C318">
            <v>1</v>
          </cell>
          <cell r="D318" t="str">
            <v>SET</v>
          </cell>
          <cell r="E318">
            <v>28800</v>
          </cell>
          <cell r="F318">
            <v>28800</v>
          </cell>
          <cell r="H318">
            <v>0</v>
          </cell>
          <cell r="I318">
            <v>6</v>
          </cell>
          <cell r="J318">
            <v>6</v>
          </cell>
          <cell r="K318">
            <v>28800</v>
          </cell>
          <cell r="L318">
            <v>28800</v>
          </cell>
          <cell r="M318">
            <v>0</v>
          </cell>
          <cell r="N318">
            <v>0</v>
          </cell>
          <cell r="O318">
            <v>1680</v>
          </cell>
          <cell r="P318">
            <v>1680</v>
          </cell>
        </row>
        <row r="319">
          <cell r="B319" t="str">
            <v>FOR CLASS 1, DIV.2 GROUP D</v>
          </cell>
          <cell r="F319">
            <v>0</v>
          </cell>
          <cell r="H319">
            <v>0</v>
          </cell>
          <cell r="J319">
            <v>0</v>
          </cell>
          <cell r="K319">
            <v>0</v>
          </cell>
          <cell r="L319">
            <v>0</v>
          </cell>
          <cell r="M319">
            <v>0</v>
          </cell>
          <cell r="N319">
            <v>0</v>
          </cell>
          <cell r="O319">
            <v>0</v>
          </cell>
          <cell r="P319">
            <v>0</v>
          </cell>
        </row>
        <row r="320">
          <cell r="A320">
            <v>26</v>
          </cell>
          <cell r="B320" t="str">
            <v xml:space="preserve"> AIRCRAFT WARNING LIGHTING POWER PANEL,</v>
          </cell>
          <cell r="C320">
            <v>1</v>
          </cell>
          <cell r="D320" t="str">
            <v>SET</v>
          </cell>
          <cell r="E320">
            <v>60000</v>
          </cell>
          <cell r="F320">
            <v>60000</v>
          </cell>
          <cell r="H320">
            <v>0</v>
          </cell>
          <cell r="I320">
            <v>4</v>
          </cell>
          <cell r="J320">
            <v>4</v>
          </cell>
          <cell r="K320">
            <v>60000</v>
          </cell>
          <cell r="L320">
            <v>60000</v>
          </cell>
          <cell r="M320">
            <v>0</v>
          </cell>
          <cell r="N320">
            <v>0</v>
          </cell>
          <cell r="O320">
            <v>1120</v>
          </cell>
          <cell r="P320">
            <v>1120</v>
          </cell>
        </row>
        <row r="321">
          <cell r="B321" t="str">
            <v xml:space="preserve"> OUTDOOR TYPE, 400L x 200W x 200H, 1PH 3W</v>
          </cell>
          <cell r="F321">
            <v>0</v>
          </cell>
          <cell r="H321">
            <v>0</v>
          </cell>
          <cell r="J321">
            <v>0</v>
          </cell>
          <cell r="K321">
            <v>0</v>
          </cell>
          <cell r="L321">
            <v>0</v>
          </cell>
          <cell r="M321">
            <v>0</v>
          </cell>
          <cell r="N321">
            <v>0</v>
          </cell>
          <cell r="O321">
            <v>0</v>
          </cell>
          <cell r="P321">
            <v>0</v>
          </cell>
        </row>
        <row r="322">
          <cell r="B322" t="str">
            <v xml:space="preserve"> 240V 30AT IC 10KA, STAINLESS STEEL</v>
          </cell>
          <cell r="F322">
            <v>0</v>
          </cell>
          <cell r="H322">
            <v>0</v>
          </cell>
          <cell r="J322">
            <v>0</v>
          </cell>
          <cell r="K322">
            <v>0</v>
          </cell>
          <cell r="L322">
            <v>0</v>
          </cell>
          <cell r="M322">
            <v>0</v>
          </cell>
          <cell r="N322">
            <v>0</v>
          </cell>
          <cell r="O322">
            <v>0</v>
          </cell>
          <cell r="P322">
            <v>0</v>
          </cell>
        </row>
        <row r="323">
          <cell r="B323" t="str">
            <v>FOR CLASS 1, DIV.2 GROUP D</v>
          </cell>
          <cell r="F323">
            <v>0</v>
          </cell>
          <cell r="H323">
            <v>0</v>
          </cell>
          <cell r="J323">
            <v>0</v>
          </cell>
          <cell r="K323">
            <v>0</v>
          </cell>
          <cell r="L323">
            <v>0</v>
          </cell>
          <cell r="M323">
            <v>0</v>
          </cell>
          <cell r="N323">
            <v>0</v>
          </cell>
          <cell r="O323">
            <v>0</v>
          </cell>
          <cell r="P323">
            <v>0</v>
          </cell>
        </row>
        <row r="324">
          <cell r="A324">
            <v>27</v>
          </cell>
          <cell r="B324" t="str">
            <v>RECEPTACLE, EXPLOSION-PROOF 20A-3P-2W</v>
          </cell>
          <cell r="C324">
            <v>8</v>
          </cell>
          <cell r="D324" t="str">
            <v>SET</v>
          </cell>
          <cell r="E324">
            <v>5400</v>
          </cell>
          <cell r="F324">
            <v>43200</v>
          </cell>
          <cell r="H324">
            <v>0</v>
          </cell>
          <cell r="I324">
            <v>4</v>
          </cell>
          <cell r="J324">
            <v>32</v>
          </cell>
          <cell r="K324">
            <v>5400</v>
          </cell>
          <cell r="L324">
            <v>43200</v>
          </cell>
          <cell r="M324">
            <v>0</v>
          </cell>
          <cell r="N324">
            <v>0</v>
          </cell>
          <cell r="O324">
            <v>1120</v>
          </cell>
          <cell r="P324">
            <v>8960</v>
          </cell>
        </row>
        <row r="325">
          <cell r="B325" t="str">
            <v>240V, CLASS 1 DIV.2 GROUP D</v>
          </cell>
          <cell r="F325">
            <v>0</v>
          </cell>
          <cell r="H325">
            <v>0</v>
          </cell>
          <cell r="J325">
            <v>0</v>
          </cell>
          <cell r="K325">
            <v>0</v>
          </cell>
          <cell r="L325">
            <v>0</v>
          </cell>
          <cell r="M325">
            <v>0</v>
          </cell>
          <cell r="N325">
            <v>0</v>
          </cell>
          <cell r="O325">
            <v>0</v>
          </cell>
          <cell r="P325">
            <v>0</v>
          </cell>
        </row>
        <row r="326">
          <cell r="A326">
            <v>28</v>
          </cell>
          <cell r="B326" t="str">
            <v>PLUG 20A-3P-2W EXPLOSION-PROOF</v>
          </cell>
          <cell r="C326">
            <v>4</v>
          </cell>
          <cell r="D326" t="str">
            <v>SET</v>
          </cell>
          <cell r="E326">
            <v>1400</v>
          </cell>
          <cell r="F326">
            <v>5600</v>
          </cell>
          <cell r="H326">
            <v>0</v>
          </cell>
          <cell r="J326">
            <v>0</v>
          </cell>
          <cell r="K326">
            <v>1400</v>
          </cell>
          <cell r="L326">
            <v>5600</v>
          </cell>
          <cell r="M326">
            <v>0</v>
          </cell>
          <cell r="N326">
            <v>0</v>
          </cell>
          <cell r="O326">
            <v>0</v>
          </cell>
          <cell r="P326">
            <v>0</v>
          </cell>
        </row>
        <row r="327">
          <cell r="A327">
            <v>29</v>
          </cell>
          <cell r="B327" t="str">
            <v>FIX. WIRE 1/C STRD. COPPER 600V 200 DEGREE 2.0sq.mm</v>
          </cell>
          <cell r="C327">
            <v>4440</v>
          </cell>
          <cell r="D327" t="str">
            <v>M</v>
          </cell>
          <cell r="E327">
            <v>33</v>
          </cell>
          <cell r="F327">
            <v>146520</v>
          </cell>
          <cell r="H327">
            <v>0</v>
          </cell>
          <cell r="I327">
            <v>0.05</v>
          </cell>
          <cell r="J327">
            <v>222</v>
          </cell>
          <cell r="K327">
            <v>33</v>
          </cell>
          <cell r="L327">
            <v>146520</v>
          </cell>
          <cell r="M327">
            <v>0</v>
          </cell>
          <cell r="N327">
            <v>0</v>
          </cell>
          <cell r="O327">
            <v>14</v>
          </cell>
          <cell r="P327">
            <v>62160</v>
          </cell>
        </row>
        <row r="328">
          <cell r="A328">
            <v>30</v>
          </cell>
          <cell r="B328" t="str">
            <v>R.S.G CONDUIT W/COUPLING,  3/4"</v>
          </cell>
          <cell r="C328">
            <v>2180</v>
          </cell>
          <cell r="D328" t="str">
            <v>M</v>
          </cell>
          <cell r="E328">
            <v>32</v>
          </cell>
          <cell r="F328">
            <v>69760</v>
          </cell>
          <cell r="H328">
            <v>0</v>
          </cell>
          <cell r="I328">
            <v>0.47</v>
          </cell>
          <cell r="J328">
            <v>1025</v>
          </cell>
          <cell r="K328">
            <v>32</v>
          </cell>
          <cell r="L328">
            <v>69760</v>
          </cell>
          <cell r="M328">
            <v>0</v>
          </cell>
          <cell r="N328">
            <v>0</v>
          </cell>
          <cell r="O328">
            <v>132</v>
          </cell>
          <cell r="P328">
            <v>287760</v>
          </cell>
        </row>
        <row r="329">
          <cell r="A329">
            <v>31</v>
          </cell>
          <cell r="B329" t="str">
            <v>R.S.G CONDUIT W/COUPLING 1"</v>
          </cell>
          <cell r="C329">
            <v>100</v>
          </cell>
          <cell r="D329" t="str">
            <v>M</v>
          </cell>
          <cell r="E329">
            <v>49</v>
          </cell>
          <cell r="F329">
            <v>4900</v>
          </cell>
          <cell r="H329">
            <v>0</v>
          </cell>
          <cell r="I329">
            <v>0.54</v>
          </cell>
          <cell r="J329">
            <v>54</v>
          </cell>
          <cell r="K329">
            <v>49</v>
          </cell>
          <cell r="L329">
            <v>4900</v>
          </cell>
          <cell r="M329">
            <v>0</v>
          </cell>
          <cell r="N329">
            <v>0</v>
          </cell>
          <cell r="O329">
            <v>151</v>
          </cell>
          <cell r="P329">
            <v>15100</v>
          </cell>
        </row>
        <row r="330">
          <cell r="A330">
            <v>32</v>
          </cell>
          <cell r="B330" t="str">
            <v>R.S.G CONDUIT W/COUPLING 1-1/2"</v>
          </cell>
          <cell r="C330">
            <v>600</v>
          </cell>
          <cell r="D330" t="str">
            <v>M</v>
          </cell>
          <cell r="E330">
            <v>78</v>
          </cell>
          <cell r="F330">
            <v>46800</v>
          </cell>
          <cell r="H330">
            <v>0</v>
          </cell>
          <cell r="I330">
            <v>0.76</v>
          </cell>
          <cell r="J330">
            <v>456</v>
          </cell>
          <cell r="K330">
            <v>78</v>
          </cell>
          <cell r="L330">
            <v>46800</v>
          </cell>
          <cell r="M330">
            <v>0</v>
          </cell>
          <cell r="N330">
            <v>0</v>
          </cell>
          <cell r="O330">
            <v>213</v>
          </cell>
          <cell r="P330">
            <v>127800</v>
          </cell>
        </row>
        <row r="331">
          <cell r="A331">
            <v>33</v>
          </cell>
          <cell r="B331" t="str">
            <v>PVC CONDUIT 1-1/2"</v>
          </cell>
          <cell r="C331">
            <v>350</v>
          </cell>
          <cell r="D331" t="str">
            <v>M</v>
          </cell>
          <cell r="E331">
            <v>26</v>
          </cell>
          <cell r="F331">
            <v>9100</v>
          </cell>
          <cell r="H331">
            <v>0</v>
          </cell>
          <cell r="I331">
            <v>0.26</v>
          </cell>
          <cell r="J331">
            <v>91</v>
          </cell>
          <cell r="K331">
            <v>26</v>
          </cell>
          <cell r="L331">
            <v>9100</v>
          </cell>
          <cell r="M331">
            <v>0</v>
          </cell>
          <cell r="N331">
            <v>0</v>
          </cell>
          <cell r="O331">
            <v>73</v>
          </cell>
          <cell r="P331">
            <v>25550</v>
          </cell>
        </row>
        <row r="332">
          <cell r="A332">
            <v>34</v>
          </cell>
          <cell r="B332" t="str">
            <v>PVC CONDUIT ,  2"</v>
          </cell>
          <cell r="C332">
            <v>10615</v>
          </cell>
          <cell r="D332" t="str">
            <v>M</v>
          </cell>
          <cell r="E332">
            <v>38</v>
          </cell>
          <cell r="F332">
            <v>403370</v>
          </cell>
          <cell r="H332">
            <v>0</v>
          </cell>
          <cell r="I332">
            <v>0.3</v>
          </cell>
          <cell r="J332">
            <v>3185</v>
          </cell>
          <cell r="K332">
            <v>38</v>
          </cell>
          <cell r="L332">
            <v>403370</v>
          </cell>
          <cell r="M332">
            <v>0</v>
          </cell>
          <cell r="N332">
            <v>0</v>
          </cell>
          <cell r="O332">
            <v>84</v>
          </cell>
          <cell r="P332">
            <v>891660</v>
          </cell>
        </row>
        <row r="333">
          <cell r="A333">
            <v>35</v>
          </cell>
          <cell r="B333" t="str">
            <v>CONDUIT FITTINGS &amp; ACCESSORIES</v>
          </cell>
          <cell r="C333">
            <v>1</v>
          </cell>
          <cell r="D333" t="str">
            <v>LOT</v>
          </cell>
          <cell r="E333">
            <v>242920</v>
          </cell>
          <cell r="F333">
            <v>242920</v>
          </cell>
          <cell r="H333">
            <v>0</v>
          </cell>
          <cell r="I333">
            <v>460.5</v>
          </cell>
          <cell r="J333">
            <v>461</v>
          </cell>
          <cell r="K333">
            <v>242920</v>
          </cell>
          <cell r="L333">
            <v>242920</v>
          </cell>
          <cell r="M333">
            <v>0</v>
          </cell>
          <cell r="N333">
            <v>0</v>
          </cell>
          <cell r="O333">
            <v>128940</v>
          </cell>
          <cell r="P333">
            <v>128940</v>
          </cell>
        </row>
        <row r="334">
          <cell r="A334">
            <v>36</v>
          </cell>
          <cell r="B334" t="str">
            <v>600V PVC WIRE 3.5 sq.mm</v>
          </cell>
          <cell r="C334">
            <v>3500</v>
          </cell>
          <cell r="D334" t="str">
            <v>M</v>
          </cell>
          <cell r="E334">
            <v>3</v>
          </cell>
          <cell r="F334">
            <v>10500</v>
          </cell>
          <cell r="H334">
            <v>0</v>
          </cell>
          <cell r="I334">
            <v>4.1000000000000002E-2</v>
          </cell>
          <cell r="J334">
            <v>144</v>
          </cell>
          <cell r="K334">
            <v>3</v>
          </cell>
          <cell r="L334">
            <v>10500</v>
          </cell>
          <cell r="M334">
            <v>0</v>
          </cell>
          <cell r="N334">
            <v>0</v>
          </cell>
          <cell r="O334">
            <v>11</v>
          </cell>
          <cell r="P334">
            <v>38500</v>
          </cell>
        </row>
        <row r="335">
          <cell r="A335">
            <v>37</v>
          </cell>
          <cell r="B335" t="str">
            <v>600V PVC WIRE 5.5sq.mm</v>
          </cell>
          <cell r="C335">
            <v>3240</v>
          </cell>
          <cell r="D335" t="str">
            <v>M</v>
          </cell>
          <cell r="E335">
            <v>4</v>
          </cell>
          <cell r="F335">
            <v>12960</v>
          </cell>
          <cell r="H335">
            <v>0</v>
          </cell>
          <cell r="I335">
            <v>5.1999999999999998E-2</v>
          </cell>
          <cell r="J335">
            <v>168</v>
          </cell>
          <cell r="K335">
            <v>4</v>
          </cell>
          <cell r="L335">
            <v>12960</v>
          </cell>
          <cell r="M335">
            <v>0</v>
          </cell>
          <cell r="N335">
            <v>0</v>
          </cell>
          <cell r="O335">
            <v>15</v>
          </cell>
          <cell r="P335">
            <v>48600</v>
          </cell>
        </row>
        <row r="336">
          <cell r="A336">
            <v>38</v>
          </cell>
          <cell r="B336" t="str">
            <v>600V XLPE 5/C-38sq.mm</v>
          </cell>
          <cell r="C336">
            <v>10615</v>
          </cell>
          <cell r="D336" t="str">
            <v>M</v>
          </cell>
          <cell r="E336">
            <v>200</v>
          </cell>
          <cell r="F336">
            <v>2123000</v>
          </cell>
          <cell r="H336">
            <v>0</v>
          </cell>
          <cell r="I336">
            <v>0.31</v>
          </cell>
          <cell r="J336">
            <v>3291</v>
          </cell>
          <cell r="K336">
            <v>200</v>
          </cell>
          <cell r="L336">
            <v>2123000</v>
          </cell>
          <cell r="M336">
            <v>0</v>
          </cell>
          <cell r="N336">
            <v>0</v>
          </cell>
          <cell r="O336">
            <v>87</v>
          </cell>
          <cell r="P336">
            <v>923505</v>
          </cell>
        </row>
        <row r="337">
          <cell r="A337">
            <v>39</v>
          </cell>
          <cell r="B337" t="str">
            <v>600V XLPE 4/C 14 sq.mm</v>
          </cell>
          <cell r="C337">
            <v>500</v>
          </cell>
          <cell r="D337" t="str">
            <v>M</v>
          </cell>
          <cell r="E337">
            <v>61</v>
          </cell>
          <cell r="F337">
            <v>30500</v>
          </cell>
          <cell r="H337">
            <v>0</v>
          </cell>
          <cell r="I337">
            <v>0.17799999999999999</v>
          </cell>
          <cell r="J337">
            <v>89</v>
          </cell>
          <cell r="K337">
            <v>61</v>
          </cell>
          <cell r="L337">
            <v>30500</v>
          </cell>
          <cell r="M337">
            <v>0</v>
          </cell>
          <cell r="N337">
            <v>0</v>
          </cell>
          <cell r="O337">
            <v>50</v>
          </cell>
          <cell r="P337">
            <v>25000</v>
          </cell>
        </row>
        <row r="338">
          <cell r="A338">
            <v>40</v>
          </cell>
          <cell r="B338" t="str">
            <v>HOT DIPPED GALVALNIZED STEEL U-CHANNEL 41x41x2.0t</v>
          </cell>
          <cell r="C338">
            <v>350</v>
          </cell>
          <cell r="D338" t="str">
            <v>M</v>
          </cell>
          <cell r="E338">
            <v>82</v>
          </cell>
          <cell r="F338">
            <v>28700</v>
          </cell>
          <cell r="H338">
            <v>0</v>
          </cell>
          <cell r="I338">
            <v>0.40699999999999997</v>
          </cell>
          <cell r="J338">
            <v>142</v>
          </cell>
          <cell r="K338">
            <v>82</v>
          </cell>
          <cell r="L338">
            <v>28700</v>
          </cell>
          <cell r="M338">
            <v>0</v>
          </cell>
          <cell r="N338">
            <v>0</v>
          </cell>
          <cell r="O338">
            <v>114</v>
          </cell>
          <cell r="P338">
            <v>39900</v>
          </cell>
        </row>
        <row r="339">
          <cell r="A339">
            <v>41</v>
          </cell>
          <cell r="B339" t="str">
            <v>EXCAVATION</v>
          </cell>
          <cell r="C339">
            <v>1910</v>
          </cell>
          <cell r="D339" t="str">
            <v>M3</v>
          </cell>
          <cell r="E339" t="str">
            <v>M+L</v>
          </cell>
          <cell r="F339" t="str">
            <v>M+L</v>
          </cell>
          <cell r="H339">
            <v>0</v>
          </cell>
          <cell r="J339">
            <v>0</v>
          </cell>
          <cell r="K339" t="str">
            <v>M+L</v>
          </cell>
          <cell r="L339" t="str">
            <v>M+L</v>
          </cell>
          <cell r="M339">
            <v>0</v>
          </cell>
          <cell r="N339">
            <v>0</v>
          </cell>
          <cell r="O339">
            <v>60</v>
          </cell>
          <cell r="P339">
            <v>114600</v>
          </cell>
        </row>
        <row r="340">
          <cell r="A340">
            <v>42</v>
          </cell>
          <cell r="B340" t="str">
            <v>BACKFILL</v>
          </cell>
          <cell r="C340">
            <v>1910</v>
          </cell>
          <cell r="D340" t="str">
            <v>M3</v>
          </cell>
          <cell r="E340" t="str">
            <v>M+L</v>
          </cell>
          <cell r="F340" t="str">
            <v>M+L</v>
          </cell>
          <cell r="H340">
            <v>0</v>
          </cell>
          <cell r="J340">
            <v>0</v>
          </cell>
          <cell r="K340" t="str">
            <v>M+L</v>
          </cell>
          <cell r="L340" t="str">
            <v>M+L</v>
          </cell>
          <cell r="M340">
            <v>0</v>
          </cell>
          <cell r="N340">
            <v>0</v>
          </cell>
          <cell r="O340">
            <v>100</v>
          </cell>
          <cell r="P340">
            <v>191000</v>
          </cell>
        </row>
        <row r="341">
          <cell r="A341">
            <v>43</v>
          </cell>
          <cell r="B341" t="str">
            <v>MISCELLANEOUS MATERIALS</v>
          </cell>
          <cell r="C341">
            <v>1</v>
          </cell>
          <cell r="D341" t="str">
            <v>LOT</v>
          </cell>
          <cell r="E341">
            <v>456514</v>
          </cell>
          <cell r="F341">
            <v>456514</v>
          </cell>
          <cell r="H341">
            <v>0</v>
          </cell>
          <cell r="I341">
            <v>679.40000000000009</v>
          </cell>
          <cell r="J341">
            <v>679</v>
          </cell>
          <cell r="K341">
            <v>456514</v>
          </cell>
          <cell r="L341">
            <v>456514</v>
          </cell>
          <cell r="M341">
            <v>0</v>
          </cell>
          <cell r="N341">
            <v>0</v>
          </cell>
          <cell r="O341">
            <v>190232</v>
          </cell>
          <cell r="P341">
            <v>190232</v>
          </cell>
        </row>
        <row r="342">
          <cell r="B342" t="str">
            <v>SUB-TOTAL : (C)</v>
          </cell>
          <cell r="F342">
            <v>9586794</v>
          </cell>
          <cell r="H342">
            <v>0</v>
          </cell>
          <cell r="J342">
            <v>14267</v>
          </cell>
          <cell r="K342">
            <v>0</v>
          </cell>
          <cell r="L342">
            <v>9586794</v>
          </cell>
          <cell r="M342">
            <v>0</v>
          </cell>
          <cell r="N342">
            <v>0</v>
          </cell>
          <cell r="O342">
            <v>0</v>
          </cell>
          <cell r="P342">
            <v>4303107</v>
          </cell>
        </row>
        <row r="343">
          <cell r="H343">
            <v>0</v>
          </cell>
          <cell r="J343">
            <v>0</v>
          </cell>
          <cell r="K343">
            <v>0</v>
          </cell>
          <cell r="L343">
            <v>0</v>
          </cell>
          <cell r="M343">
            <v>0</v>
          </cell>
          <cell r="N343">
            <v>0</v>
          </cell>
          <cell r="O343">
            <v>0</v>
          </cell>
        </row>
        <row r="344">
          <cell r="F344">
            <v>0</v>
          </cell>
          <cell r="H344">
            <v>0</v>
          </cell>
          <cell r="J344">
            <v>0</v>
          </cell>
          <cell r="K344">
            <v>0</v>
          </cell>
          <cell r="L344">
            <v>0</v>
          </cell>
          <cell r="M344">
            <v>0</v>
          </cell>
          <cell r="N344">
            <v>0</v>
          </cell>
          <cell r="O344">
            <v>0</v>
          </cell>
          <cell r="P344">
            <v>0</v>
          </cell>
        </row>
        <row r="345">
          <cell r="A345" t="str">
            <v xml:space="preserve">  D.</v>
          </cell>
          <cell r="B345" t="str">
            <v>GROUNDING  SYSTEM</v>
          </cell>
          <cell r="F345">
            <v>0</v>
          </cell>
          <cell r="H345">
            <v>0</v>
          </cell>
          <cell r="J345">
            <v>0</v>
          </cell>
          <cell r="K345">
            <v>0</v>
          </cell>
          <cell r="L345">
            <v>0</v>
          </cell>
          <cell r="M345">
            <v>0</v>
          </cell>
          <cell r="N345">
            <v>0</v>
          </cell>
          <cell r="O345">
            <v>0</v>
          </cell>
          <cell r="P345">
            <v>0</v>
          </cell>
        </row>
        <row r="346">
          <cell r="A346">
            <v>1</v>
          </cell>
          <cell r="B346" t="str">
            <v xml:space="preserve"> GROUND WIRE, BARE CONDUCTOR 60 sq.mm</v>
          </cell>
          <cell r="C346">
            <v>8000</v>
          </cell>
          <cell r="D346" t="str">
            <v>M</v>
          </cell>
          <cell r="E346">
            <v>47</v>
          </cell>
          <cell r="F346">
            <v>376000</v>
          </cell>
          <cell r="H346">
            <v>0</v>
          </cell>
          <cell r="I346">
            <v>0.14099999999999999</v>
          </cell>
          <cell r="J346">
            <v>1128</v>
          </cell>
          <cell r="K346">
            <v>47</v>
          </cell>
          <cell r="L346">
            <v>376000</v>
          </cell>
          <cell r="M346">
            <v>0</v>
          </cell>
          <cell r="N346">
            <v>0</v>
          </cell>
          <cell r="O346">
            <v>39</v>
          </cell>
          <cell r="P346">
            <v>312000</v>
          </cell>
        </row>
        <row r="347">
          <cell r="A347">
            <v>2</v>
          </cell>
          <cell r="B347" t="str">
            <v xml:space="preserve"> DITTO, BUT38 sq.mm</v>
          </cell>
          <cell r="C347">
            <v>620</v>
          </cell>
          <cell r="D347" t="str">
            <v>M</v>
          </cell>
          <cell r="E347">
            <v>32</v>
          </cell>
          <cell r="F347">
            <v>19840</v>
          </cell>
          <cell r="H347">
            <v>0</v>
          </cell>
          <cell r="I347">
            <v>0.11700000000000001</v>
          </cell>
          <cell r="J347">
            <v>73</v>
          </cell>
          <cell r="K347">
            <v>32</v>
          </cell>
          <cell r="L347">
            <v>19840</v>
          </cell>
          <cell r="M347">
            <v>0</v>
          </cell>
          <cell r="N347">
            <v>0</v>
          </cell>
          <cell r="O347">
            <v>33</v>
          </cell>
          <cell r="P347">
            <v>20460</v>
          </cell>
        </row>
        <row r="348">
          <cell r="A348">
            <v>3</v>
          </cell>
          <cell r="B348" t="str">
            <v xml:space="preserve"> GROUND ROD, 3/4" x 10 FT</v>
          </cell>
          <cell r="C348">
            <v>208</v>
          </cell>
          <cell r="D348" t="str">
            <v>PCS</v>
          </cell>
          <cell r="E348">
            <v>350</v>
          </cell>
          <cell r="F348">
            <v>72800</v>
          </cell>
          <cell r="H348">
            <v>0</v>
          </cell>
          <cell r="I348">
            <v>5</v>
          </cell>
          <cell r="J348">
            <v>1040</v>
          </cell>
          <cell r="K348">
            <v>350</v>
          </cell>
          <cell r="L348">
            <v>72800</v>
          </cell>
          <cell r="M348">
            <v>0</v>
          </cell>
          <cell r="N348">
            <v>0</v>
          </cell>
          <cell r="O348">
            <v>1400</v>
          </cell>
          <cell r="P348">
            <v>291200</v>
          </cell>
        </row>
        <row r="349">
          <cell r="A349">
            <v>4</v>
          </cell>
          <cell r="B349" t="str">
            <v xml:space="preserve"> CADWELD GROUND POWDER CARTRIDGE SIZE 45</v>
          </cell>
          <cell r="C349">
            <v>170</v>
          </cell>
          <cell r="D349" t="str">
            <v>PCS</v>
          </cell>
          <cell r="E349">
            <v>45</v>
          </cell>
          <cell r="F349">
            <v>7650</v>
          </cell>
          <cell r="H349">
            <v>0</v>
          </cell>
          <cell r="I349">
            <v>0.5</v>
          </cell>
          <cell r="J349">
            <v>85</v>
          </cell>
          <cell r="K349">
            <v>45</v>
          </cell>
          <cell r="L349">
            <v>7650</v>
          </cell>
          <cell r="M349">
            <v>0</v>
          </cell>
          <cell r="N349">
            <v>0</v>
          </cell>
          <cell r="O349">
            <v>140</v>
          </cell>
          <cell r="P349">
            <v>23800</v>
          </cell>
        </row>
        <row r="350">
          <cell r="A350">
            <v>5</v>
          </cell>
          <cell r="B350" t="str">
            <v xml:space="preserve"> CADWELD GROUND POWDER CARTRIDGE SIZE 90</v>
          </cell>
          <cell r="C350">
            <v>93</v>
          </cell>
          <cell r="D350" t="str">
            <v>PCS</v>
          </cell>
          <cell r="E350">
            <v>90</v>
          </cell>
          <cell r="F350">
            <v>8370</v>
          </cell>
          <cell r="H350">
            <v>0</v>
          </cell>
          <cell r="I350">
            <v>0.5</v>
          </cell>
          <cell r="J350">
            <v>47</v>
          </cell>
          <cell r="K350">
            <v>90</v>
          </cell>
          <cell r="L350">
            <v>8370</v>
          </cell>
          <cell r="M350">
            <v>0</v>
          </cell>
          <cell r="N350">
            <v>0</v>
          </cell>
          <cell r="O350">
            <v>140</v>
          </cell>
          <cell r="P350">
            <v>13020</v>
          </cell>
        </row>
        <row r="351">
          <cell r="A351">
            <v>6</v>
          </cell>
          <cell r="B351" t="str">
            <v xml:space="preserve"> CADWELD GROUND POWDER CARTRIDGE SIZE 115</v>
          </cell>
          <cell r="C351">
            <v>159</v>
          </cell>
          <cell r="D351" t="str">
            <v>PCS</v>
          </cell>
          <cell r="E351">
            <v>115</v>
          </cell>
          <cell r="F351">
            <v>18285</v>
          </cell>
          <cell r="H351">
            <v>0</v>
          </cell>
          <cell r="I351">
            <v>0.5</v>
          </cell>
          <cell r="J351">
            <v>80</v>
          </cell>
          <cell r="K351">
            <v>115</v>
          </cell>
          <cell r="L351">
            <v>18285</v>
          </cell>
          <cell r="M351">
            <v>0</v>
          </cell>
          <cell r="N351">
            <v>0</v>
          </cell>
          <cell r="O351">
            <v>140</v>
          </cell>
          <cell r="P351">
            <v>22260</v>
          </cell>
        </row>
        <row r="352">
          <cell r="A352">
            <v>7</v>
          </cell>
          <cell r="B352" t="str">
            <v xml:space="preserve"> CADWELD MOLD, FOR CABLE TO GROUND ROD</v>
          </cell>
          <cell r="C352">
            <v>10</v>
          </cell>
          <cell r="D352" t="str">
            <v>PCS</v>
          </cell>
          <cell r="E352">
            <v>1250</v>
          </cell>
          <cell r="F352">
            <v>12500</v>
          </cell>
          <cell r="H352">
            <v>0</v>
          </cell>
          <cell r="J352">
            <v>0</v>
          </cell>
          <cell r="K352">
            <v>1250</v>
          </cell>
          <cell r="L352">
            <v>12500</v>
          </cell>
          <cell r="M352">
            <v>0</v>
          </cell>
          <cell r="N352">
            <v>0</v>
          </cell>
          <cell r="O352">
            <v>0</v>
          </cell>
          <cell r="P352">
            <v>0</v>
          </cell>
        </row>
        <row r="353">
          <cell r="B353" t="str">
            <v xml:space="preserve"> CADWELD GTC-182G</v>
          </cell>
          <cell r="F353">
            <v>0</v>
          </cell>
          <cell r="H353">
            <v>0</v>
          </cell>
          <cell r="J353">
            <v>0</v>
          </cell>
          <cell r="K353">
            <v>0</v>
          </cell>
          <cell r="L353">
            <v>0</v>
          </cell>
          <cell r="M353">
            <v>0</v>
          </cell>
          <cell r="N353">
            <v>0</v>
          </cell>
          <cell r="O353">
            <v>0</v>
          </cell>
          <cell r="P353">
            <v>0</v>
          </cell>
        </row>
        <row r="354">
          <cell r="A354">
            <v>8</v>
          </cell>
          <cell r="B354" t="str">
            <v xml:space="preserve"> CADWELD MOLD, FOR CABLE TO CABLE</v>
          </cell>
          <cell r="C354">
            <v>5</v>
          </cell>
          <cell r="D354" t="str">
            <v>PCS</v>
          </cell>
          <cell r="E354">
            <v>1250</v>
          </cell>
          <cell r="F354">
            <v>6250</v>
          </cell>
          <cell r="H354">
            <v>0</v>
          </cell>
          <cell r="J354">
            <v>0</v>
          </cell>
          <cell r="K354">
            <v>1250</v>
          </cell>
          <cell r="L354">
            <v>6250</v>
          </cell>
          <cell r="M354">
            <v>0</v>
          </cell>
          <cell r="N354">
            <v>0</v>
          </cell>
          <cell r="O354">
            <v>0</v>
          </cell>
          <cell r="P354">
            <v>0</v>
          </cell>
        </row>
        <row r="355">
          <cell r="B355" t="str">
            <v xml:space="preserve"> CADWELD TAC-2G2G</v>
          </cell>
          <cell r="F355">
            <v>0</v>
          </cell>
          <cell r="H355">
            <v>0</v>
          </cell>
          <cell r="J355">
            <v>0</v>
          </cell>
          <cell r="K355">
            <v>0</v>
          </cell>
          <cell r="L355">
            <v>0</v>
          </cell>
          <cell r="M355">
            <v>0</v>
          </cell>
          <cell r="N355">
            <v>0</v>
          </cell>
          <cell r="O355">
            <v>0</v>
          </cell>
          <cell r="P355">
            <v>0</v>
          </cell>
        </row>
        <row r="356">
          <cell r="A356">
            <v>9</v>
          </cell>
          <cell r="B356" t="str">
            <v xml:space="preserve"> DITTO, BUT CADWELD TAC-2G1V</v>
          </cell>
          <cell r="C356">
            <v>10</v>
          </cell>
          <cell r="D356" t="str">
            <v>PCS</v>
          </cell>
          <cell r="E356">
            <v>1250</v>
          </cell>
          <cell r="F356">
            <v>12500</v>
          </cell>
          <cell r="H356">
            <v>0</v>
          </cell>
          <cell r="J356">
            <v>0</v>
          </cell>
          <cell r="K356">
            <v>1250</v>
          </cell>
          <cell r="L356">
            <v>12500</v>
          </cell>
          <cell r="M356">
            <v>0</v>
          </cell>
          <cell r="N356">
            <v>0</v>
          </cell>
          <cell r="O356">
            <v>0</v>
          </cell>
          <cell r="P356">
            <v>0</v>
          </cell>
        </row>
        <row r="357">
          <cell r="A357">
            <v>10</v>
          </cell>
          <cell r="B357" t="str">
            <v xml:space="preserve"> GROUND CONNECTOR FOR CABLE TO ROD OR PIPE</v>
          </cell>
          <cell r="C357">
            <v>50</v>
          </cell>
          <cell r="D357" t="str">
            <v>PCS</v>
          </cell>
          <cell r="E357">
            <v>650</v>
          </cell>
          <cell r="F357">
            <v>32500</v>
          </cell>
          <cell r="H357">
            <v>0</v>
          </cell>
          <cell r="I357">
            <v>1</v>
          </cell>
          <cell r="J357">
            <v>50</v>
          </cell>
          <cell r="K357">
            <v>650</v>
          </cell>
          <cell r="L357">
            <v>32500</v>
          </cell>
          <cell r="M357">
            <v>0</v>
          </cell>
          <cell r="N357">
            <v>0</v>
          </cell>
          <cell r="O357">
            <v>280</v>
          </cell>
          <cell r="P357">
            <v>14000</v>
          </cell>
        </row>
        <row r="358">
          <cell r="B358" t="str">
            <v xml:space="preserve"> BURNDY GK-6429</v>
          </cell>
          <cell r="F358">
            <v>0</v>
          </cell>
          <cell r="H358">
            <v>0</v>
          </cell>
          <cell r="J358">
            <v>0</v>
          </cell>
          <cell r="K358">
            <v>0</v>
          </cell>
          <cell r="L358">
            <v>0</v>
          </cell>
          <cell r="M358">
            <v>0</v>
          </cell>
          <cell r="N358">
            <v>0</v>
          </cell>
          <cell r="O358">
            <v>0</v>
          </cell>
          <cell r="P358">
            <v>0</v>
          </cell>
        </row>
        <row r="359">
          <cell r="A359">
            <v>11</v>
          </cell>
          <cell r="B359" t="str">
            <v xml:space="preserve"> GROUND TERMINAL BOX, 450MMx300MMx150MMx1.6t WITH</v>
          </cell>
          <cell r="C359">
            <v>25</v>
          </cell>
          <cell r="D359" t="str">
            <v>SET</v>
          </cell>
          <cell r="E359">
            <v>3500</v>
          </cell>
          <cell r="F359">
            <v>87500</v>
          </cell>
          <cell r="H359">
            <v>0</v>
          </cell>
          <cell r="I359">
            <v>6</v>
          </cell>
          <cell r="J359">
            <v>150</v>
          </cell>
          <cell r="K359">
            <v>3500</v>
          </cell>
          <cell r="L359">
            <v>87500</v>
          </cell>
          <cell r="M359">
            <v>0</v>
          </cell>
          <cell r="N359">
            <v>0</v>
          </cell>
          <cell r="O359">
            <v>1680</v>
          </cell>
          <cell r="P359">
            <v>42000</v>
          </cell>
        </row>
        <row r="360">
          <cell r="B360" t="str">
            <v>GROUNDING BUS 300Mx50MMx6t</v>
          </cell>
          <cell r="F360">
            <v>0</v>
          </cell>
          <cell r="H360">
            <v>0</v>
          </cell>
          <cell r="J360">
            <v>0</v>
          </cell>
          <cell r="K360">
            <v>0</v>
          </cell>
          <cell r="L360">
            <v>0</v>
          </cell>
          <cell r="M360">
            <v>0</v>
          </cell>
          <cell r="N360">
            <v>0</v>
          </cell>
          <cell r="O360">
            <v>0</v>
          </cell>
          <cell r="P360">
            <v>0</v>
          </cell>
        </row>
        <row r="361">
          <cell r="A361">
            <v>12</v>
          </cell>
          <cell r="B361" t="str">
            <v xml:space="preserve"> CABLE LUG, COPPER FOR 60 sq.mm</v>
          </cell>
          <cell r="C361">
            <v>92</v>
          </cell>
          <cell r="D361" t="str">
            <v>PCS</v>
          </cell>
          <cell r="E361">
            <v>60</v>
          </cell>
          <cell r="F361">
            <v>5520</v>
          </cell>
          <cell r="H361">
            <v>0</v>
          </cell>
          <cell r="I361">
            <v>0.5</v>
          </cell>
          <cell r="J361">
            <v>46</v>
          </cell>
          <cell r="K361">
            <v>60</v>
          </cell>
          <cell r="L361">
            <v>5520</v>
          </cell>
          <cell r="M361">
            <v>0</v>
          </cell>
          <cell r="N361">
            <v>0</v>
          </cell>
          <cell r="O361">
            <v>140</v>
          </cell>
          <cell r="P361">
            <v>12880</v>
          </cell>
        </row>
        <row r="362">
          <cell r="A362">
            <v>13</v>
          </cell>
          <cell r="B362" t="str">
            <v xml:space="preserve"> DITTO, BUT FOR 38 sq.mm</v>
          </cell>
          <cell r="C362">
            <v>169</v>
          </cell>
          <cell r="D362" t="str">
            <v>PCS</v>
          </cell>
          <cell r="E362">
            <v>38</v>
          </cell>
          <cell r="F362">
            <v>6422</v>
          </cell>
          <cell r="H362">
            <v>0</v>
          </cell>
          <cell r="I362">
            <v>0.5</v>
          </cell>
          <cell r="J362">
            <v>85</v>
          </cell>
          <cell r="K362">
            <v>38</v>
          </cell>
          <cell r="L362">
            <v>6422</v>
          </cell>
          <cell r="M362">
            <v>0</v>
          </cell>
          <cell r="N362">
            <v>0</v>
          </cell>
          <cell r="O362">
            <v>140</v>
          </cell>
          <cell r="P362">
            <v>23660</v>
          </cell>
        </row>
        <row r="363">
          <cell r="A363">
            <v>14</v>
          </cell>
          <cell r="B363" t="str">
            <v xml:space="preserve"> CONCRETE PIPE WITH COVER 12" DIA. 2 FT LG</v>
          </cell>
          <cell r="C363">
            <v>50</v>
          </cell>
          <cell r="D363" t="str">
            <v>PCS</v>
          </cell>
          <cell r="E363">
            <v>2800</v>
          </cell>
          <cell r="F363">
            <v>140000</v>
          </cell>
          <cell r="H363">
            <v>0</v>
          </cell>
          <cell r="I363">
            <v>3</v>
          </cell>
          <cell r="J363">
            <v>150</v>
          </cell>
          <cell r="K363">
            <v>2800</v>
          </cell>
          <cell r="L363">
            <v>140000</v>
          </cell>
          <cell r="M363">
            <v>0</v>
          </cell>
          <cell r="N363">
            <v>0</v>
          </cell>
          <cell r="O363">
            <v>840</v>
          </cell>
          <cell r="P363">
            <v>42000</v>
          </cell>
        </row>
        <row r="364">
          <cell r="A364">
            <v>15</v>
          </cell>
          <cell r="B364" t="str">
            <v xml:space="preserve"> STEEL PLATE, SS41, 1829x6401x6t</v>
          </cell>
          <cell r="C364">
            <v>1</v>
          </cell>
          <cell r="D364" t="str">
            <v>PCS</v>
          </cell>
          <cell r="E364">
            <v>10000</v>
          </cell>
          <cell r="F364">
            <v>10000</v>
          </cell>
          <cell r="H364">
            <v>0</v>
          </cell>
          <cell r="I364">
            <v>20</v>
          </cell>
          <cell r="J364">
            <v>20</v>
          </cell>
          <cell r="K364">
            <v>10000</v>
          </cell>
          <cell r="L364">
            <v>10000</v>
          </cell>
          <cell r="M364">
            <v>0</v>
          </cell>
          <cell r="N364">
            <v>0</v>
          </cell>
          <cell r="O364">
            <v>5600</v>
          </cell>
          <cell r="P364">
            <v>5600</v>
          </cell>
        </row>
        <row r="365">
          <cell r="A365">
            <v>16</v>
          </cell>
          <cell r="B365" t="str">
            <v xml:space="preserve"> CONDUIT CLAMP, ONE-HOLE 3/4"</v>
          </cell>
          <cell r="C365">
            <v>265</v>
          </cell>
          <cell r="D365" t="str">
            <v>PCS</v>
          </cell>
          <cell r="E365">
            <v>4</v>
          </cell>
          <cell r="F365">
            <v>1060</v>
          </cell>
          <cell r="H365">
            <v>0</v>
          </cell>
          <cell r="I365">
            <v>0.5</v>
          </cell>
          <cell r="J365">
            <v>133</v>
          </cell>
          <cell r="K365">
            <v>4</v>
          </cell>
          <cell r="L365">
            <v>1060</v>
          </cell>
          <cell r="M365">
            <v>0</v>
          </cell>
          <cell r="N365">
            <v>0</v>
          </cell>
          <cell r="O365">
            <v>140</v>
          </cell>
          <cell r="P365">
            <v>37100</v>
          </cell>
        </row>
        <row r="366">
          <cell r="A366">
            <v>17</v>
          </cell>
          <cell r="B366" t="str">
            <v xml:space="preserve"> PVC CONDUIT, SCHEDULE B, CNS1302  3/4"</v>
          </cell>
          <cell r="C366">
            <v>265</v>
          </cell>
          <cell r="D366" t="str">
            <v>M</v>
          </cell>
          <cell r="E366">
            <v>12</v>
          </cell>
          <cell r="F366">
            <v>3180</v>
          </cell>
          <cell r="H366">
            <v>0</v>
          </cell>
          <cell r="I366">
            <v>0.28000000000000003</v>
          </cell>
          <cell r="J366">
            <v>74</v>
          </cell>
          <cell r="K366">
            <v>12</v>
          </cell>
          <cell r="L366">
            <v>3180</v>
          </cell>
          <cell r="M366">
            <v>0</v>
          </cell>
          <cell r="N366">
            <v>0</v>
          </cell>
          <cell r="O366">
            <v>78</v>
          </cell>
          <cell r="P366">
            <v>20670</v>
          </cell>
        </row>
        <row r="367">
          <cell r="A367">
            <v>18</v>
          </cell>
          <cell r="B367" t="str">
            <v xml:space="preserve"> EXCAVATION</v>
          </cell>
          <cell r="C367">
            <v>1550</v>
          </cell>
          <cell r="D367" t="str">
            <v>M3</v>
          </cell>
          <cell r="E367" t="str">
            <v>M+L</v>
          </cell>
          <cell r="F367" t="str">
            <v>M+L</v>
          </cell>
          <cell r="H367">
            <v>0</v>
          </cell>
          <cell r="J367">
            <v>0</v>
          </cell>
          <cell r="K367" t="str">
            <v>M+L</v>
          </cell>
          <cell r="L367" t="str">
            <v>M+L</v>
          </cell>
          <cell r="M367">
            <v>0</v>
          </cell>
          <cell r="N367">
            <v>0</v>
          </cell>
          <cell r="O367">
            <v>72</v>
          </cell>
          <cell r="P367">
            <v>111600</v>
          </cell>
        </row>
        <row r="368">
          <cell r="A368">
            <v>19</v>
          </cell>
          <cell r="B368" t="str">
            <v xml:space="preserve"> BACKFILL</v>
          </cell>
          <cell r="C368">
            <v>1550</v>
          </cell>
          <cell r="D368" t="str">
            <v>M3</v>
          </cell>
          <cell r="E368" t="str">
            <v>M+L</v>
          </cell>
          <cell r="F368" t="str">
            <v>M+L</v>
          </cell>
          <cell r="H368">
            <v>0</v>
          </cell>
          <cell r="J368">
            <v>0</v>
          </cell>
          <cell r="K368" t="str">
            <v>M+L</v>
          </cell>
          <cell r="L368" t="str">
            <v>M+L</v>
          </cell>
          <cell r="M368">
            <v>0</v>
          </cell>
          <cell r="N368">
            <v>0</v>
          </cell>
          <cell r="O368">
            <v>120</v>
          </cell>
          <cell r="P368">
            <v>186000</v>
          </cell>
        </row>
        <row r="369">
          <cell r="A369">
            <v>20</v>
          </cell>
          <cell r="B369" t="str">
            <v xml:space="preserve"> MISCELLANEOUS MATERIALS</v>
          </cell>
          <cell r="C369">
            <v>1</v>
          </cell>
          <cell r="D369" t="str">
            <v>LOT</v>
          </cell>
          <cell r="E369">
            <v>82037.700000000012</v>
          </cell>
          <cell r="F369">
            <v>82038</v>
          </cell>
          <cell r="H369">
            <v>0</v>
          </cell>
          <cell r="I369">
            <v>316.10000000000002</v>
          </cell>
          <cell r="J369">
            <v>316</v>
          </cell>
          <cell r="K369">
            <v>82038</v>
          </cell>
          <cell r="L369">
            <v>82038</v>
          </cell>
          <cell r="M369">
            <v>0</v>
          </cell>
          <cell r="N369">
            <v>0</v>
          </cell>
          <cell r="O369">
            <v>88508</v>
          </cell>
          <cell r="P369">
            <v>88508</v>
          </cell>
        </row>
        <row r="370">
          <cell r="B370" t="str">
            <v>SUB-TOTAL : (D)</v>
          </cell>
          <cell r="F370">
            <v>902415</v>
          </cell>
          <cell r="H370">
            <v>0</v>
          </cell>
          <cell r="J370">
            <v>3477</v>
          </cell>
          <cell r="K370">
            <v>0</v>
          </cell>
          <cell r="L370">
            <v>902415</v>
          </cell>
          <cell r="M370">
            <v>0</v>
          </cell>
          <cell r="N370">
            <v>0</v>
          </cell>
          <cell r="O370">
            <v>0</v>
          </cell>
          <cell r="P370">
            <v>1266758</v>
          </cell>
        </row>
        <row r="371">
          <cell r="F371">
            <v>0</v>
          </cell>
          <cell r="H371">
            <v>0</v>
          </cell>
          <cell r="J371">
            <v>0</v>
          </cell>
          <cell r="K371">
            <v>0</v>
          </cell>
          <cell r="L371">
            <v>0</v>
          </cell>
          <cell r="M371">
            <v>0</v>
          </cell>
          <cell r="N371">
            <v>0</v>
          </cell>
          <cell r="O371">
            <v>0</v>
          </cell>
          <cell r="P371">
            <v>0</v>
          </cell>
        </row>
        <row r="372">
          <cell r="F372">
            <v>0</v>
          </cell>
          <cell r="H372">
            <v>0</v>
          </cell>
          <cell r="J372">
            <v>0</v>
          </cell>
          <cell r="K372">
            <v>0</v>
          </cell>
          <cell r="L372">
            <v>0</v>
          </cell>
          <cell r="M372">
            <v>0</v>
          </cell>
          <cell r="N372">
            <v>0</v>
          </cell>
          <cell r="O372">
            <v>0</v>
          </cell>
          <cell r="P372">
            <v>0</v>
          </cell>
        </row>
        <row r="373">
          <cell r="D373" t="str">
            <v xml:space="preserve"> </v>
          </cell>
          <cell r="F373">
            <v>0</v>
          </cell>
          <cell r="H373">
            <v>0</v>
          </cell>
          <cell r="J373">
            <v>0</v>
          </cell>
          <cell r="K373">
            <v>0</v>
          </cell>
          <cell r="L373">
            <v>0</v>
          </cell>
          <cell r="M373">
            <v>0</v>
          </cell>
          <cell r="N373">
            <v>0</v>
          </cell>
          <cell r="O373">
            <v>0</v>
          </cell>
          <cell r="P373">
            <v>0</v>
          </cell>
        </row>
        <row r="374">
          <cell r="A374" t="str">
            <v>E.</v>
          </cell>
          <cell r="B374" t="str">
            <v>TELEPHONE SYSTEM(全廠區建築物間之管線)</v>
          </cell>
          <cell r="F374">
            <v>0</v>
          </cell>
          <cell r="H374">
            <v>0</v>
          </cell>
          <cell r="J374">
            <v>0</v>
          </cell>
          <cell r="K374">
            <v>0</v>
          </cell>
          <cell r="L374">
            <v>0</v>
          </cell>
          <cell r="M374">
            <v>0</v>
          </cell>
          <cell r="N374">
            <v>0</v>
          </cell>
          <cell r="O374">
            <v>0</v>
          </cell>
          <cell r="P374">
            <v>0</v>
          </cell>
        </row>
        <row r="375">
          <cell r="A375">
            <v>1</v>
          </cell>
          <cell r="B375" t="str">
            <v>PABX , W/100 EXTENSION , 10 TRUNK LINE</v>
          </cell>
          <cell r="C375">
            <v>1</v>
          </cell>
          <cell r="D375" t="str">
            <v>SET</v>
          </cell>
          <cell r="E375">
            <v>380000</v>
          </cell>
          <cell r="F375">
            <v>380000</v>
          </cell>
          <cell r="H375">
            <v>0</v>
          </cell>
          <cell r="I375">
            <v>40</v>
          </cell>
          <cell r="J375">
            <v>40</v>
          </cell>
          <cell r="K375">
            <v>380000</v>
          </cell>
          <cell r="L375">
            <v>380000</v>
          </cell>
          <cell r="M375">
            <v>0</v>
          </cell>
          <cell r="N375">
            <v>0</v>
          </cell>
          <cell r="O375">
            <v>11200</v>
          </cell>
          <cell r="P375">
            <v>11200</v>
          </cell>
        </row>
        <row r="376">
          <cell r="A376">
            <v>2</v>
          </cell>
          <cell r="B376" t="str">
            <v xml:space="preserve"> TELEPHONE CABLE, SOLID COPPER PVBC INSU. 5 PAIRS</v>
          </cell>
          <cell r="C376">
            <v>1300</v>
          </cell>
          <cell r="D376" t="str">
            <v>M</v>
          </cell>
          <cell r="E376">
            <v>14</v>
          </cell>
          <cell r="F376">
            <v>18200</v>
          </cell>
          <cell r="H376">
            <v>0</v>
          </cell>
          <cell r="I376">
            <v>8.5999999999999993E-2</v>
          </cell>
          <cell r="J376">
            <v>112</v>
          </cell>
          <cell r="K376">
            <v>14</v>
          </cell>
          <cell r="L376">
            <v>18200</v>
          </cell>
          <cell r="M376">
            <v>0</v>
          </cell>
          <cell r="N376">
            <v>0</v>
          </cell>
          <cell r="O376">
            <v>24</v>
          </cell>
          <cell r="P376">
            <v>31200</v>
          </cell>
        </row>
        <row r="377">
          <cell r="A377">
            <v>3</v>
          </cell>
          <cell r="B377" t="str">
            <v xml:space="preserve"> DITTO, BUT 10 PAIRS</v>
          </cell>
          <cell r="C377">
            <v>250</v>
          </cell>
          <cell r="D377" t="str">
            <v>M</v>
          </cell>
          <cell r="E377">
            <v>30</v>
          </cell>
          <cell r="F377">
            <v>7500</v>
          </cell>
          <cell r="H377">
            <v>0</v>
          </cell>
          <cell r="I377">
            <v>0.122</v>
          </cell>
          <cell r="J377">
            <v>31</v>
          </cell>
          <cell r="K377">
            <v>30</v>
          </cell>
          <cell r="L377">
            <v>7500</v>
          </cell>
          <cell r="M377">
            <v>0</v>
          </cell>
          <cell r="N377">
            <v>0</v>
          </cell>
          <cell r="O377">
            <v>34</v>
          </cell>
          <cell r="P377">
            <v>8500</v>
          </cell>
        </row>
        <row r="378">
          <cell r="A378">
            <v>4</v>
          </cell>
          <cell r="B378" t="str">
            <v xml:space="preserve"> DITTO, BUT 30 PAIRS</v>
          </cell>
          <cell r="C378">
            <v>300</v>
          </cell>
          <cell r="D378" t="str">
            <v>M</v>
          </cell>
          <cell r="E378">
            <v>80</v>
          </cell>
          <cell r="F378">
            <v>24000</v>
          </cell>
          <cell r="H378">
            <v>0</v>
          </cell>
          <cell r="I378">
            <v>0.20599999999999999</v>
          </cell>
          <cell r="J378">
            <v>62</v>
          </cell>
          <cell r="K378">
            <v>80</v>
          </cell>
          <cell r="L378">
            <v>24000</v>
          </cell>
          <cell r="M378">
            <v>0</v>
          </cell>
          <cell r="N378">
            <v>0</v>
          </cell>
          <cell r="O378">
            <v>58</v>
          </cell>
          <cell r="P378">
            <v>17400</v>
          </cell>
        </row>
        <row r="379">
          <cell r="A379">
            <v>4</v>
          </cell>
          <cell r="B379" t="str">
            <v xml:space="preserve"> DITTO, BUT 50 PAIRS</v>
          </cell>
          <cell r="C379">
            <v>400</v>
          </cell>
          <cell r="D379" t="str">
            <v>M</v>
          </cell>
          <cell r="E379">
            <v>133</v>
          </cell>
          <cell r="F379">
            <v>53200</v>
          </cell>
          <cell r="H379">
            <v>0</v>
          </cell>
          <cell r="I379">
            <v>0.25600000000000001</v>
          </cell>
          <cell r="J379">
            <v>102</v>
          </cell>
          <cell r="K379">
            <v>133</v>
          </cell>
          <cell r="L379">
            <v>53200</v>
          </cell>
          <cell r="M379">
            <v>0</v>
          </cell>
          <cell r="N379">
            <v>0</v>
          </cell>
          <cell r="O379">
            <v>72</v>
          </cell>
          <cell r="P379">
            <v>28800</v>
          </cell>
        </row>
        <row r="380">
          <cell r="A380">
            <v>5</v>
          </cell>
          <cell r="B380" t="str">
            <v xml:space="preserve"> MISCELLANEOUS MATERIALS</v>
          </cell>
          <cell r="C380">
            <v>1</v>
          </cell>
          <cell r="D380" t="str">
            <v>LOT</v>
          </cell>
          <cell r="E380">
            <v>10290</v>
          </cell>
          <cell r="F380">
            <v>10290</v>
          </cell>
          <cell r="H380">
            <v>0</v>
          </cell>
          <cell r="I380">
            <v>105</v>
          </cell>
          <cell r="J380">
            <v>105</v>
          </cell>
          <cell r="K380">
            <v>10290</v>
          </cell>
          <cell r="L380">
            <v>10290</v>
          </cell>
          <cell r="M380">
            <v>0</v>
          </cell>
          <cell r="N380">
            <v>0</v>
          </cell>
          <cell r="O380">
            <v>29400</v>
          </cell>
          <cell r="P380">
            <v>29400</v>
          </cell>
        </row>
        <row r="381">
          <cell r="B381" t="str">
            <v>SUB-TOTAL : (E)</v>
          </cell>
          <cell r="F381">
            <v>493190</v>
          </cell>
          <cell r="H381">
            <v>0</v>
          </cell>
          <cell r="J381">
            <v>452</v>
          </cell>
          <cell r="K381">
            <v>0</v>
          </cell>
          <cell r="L381">
            <v>493190</v>
          </cell>
          <cell r="M381">
            <v>0</v>
          </cell>
          <cell r="N381">
            <v>0</v>
          </cell>
          <cell r="O381">
            <v>0</v>
          </cell>
          <cell r="P381">
            <v>126500</v>
          </cell>
        </row>
        <row r="382">
          <cell r="F382">
            <v>0</v>
          </cell>
          <cell r="H382">
            <v>0</v>
          </cell>
          <cell r="J382">
            <v>0</v>
          </cell>
          <cell r="K382">
            <v>0</v>
          </cell>
          <cell r="L382">
            <v>0</v>
          </cell>
          <cell r="M382">
            <v>0</v>
          </cell>
          <cell r="N382">
            <v>0</v>
          </cell>
          <cell r="O382">
            <v>0</v>
          </cell>
          <cell r="P382">
            <v>0</v>
          </cell>
        </row>
        <row r="383">
          <cell r="F383">
            <v>0</v>
          </cell>
          <cell r="H383">
            <v>0</v>
          </cell>
          <cell r="J383">
            <v>0</v>
          </cell>
          <cell r="K383">
            <v>0</v>
          </cell>
          <cell r="L383">
            <v>0</v>
          </cell>
          <cell r="M383">
            <v>0</v>
          </cell>
          <cell r="N383">
            <v>0</v>
          </cell>
          <cell r="O383">
            <v>0</v>
          </cell>
          <cell r="P383">
            <v>0</v>
          </cell>
        </row>
        <row r="384">
          <cell r="A384" t="str">
            <v>F.</v>
          </cell>
          <cell r="B384" t="str">
            <v>PAGE/INTERCOMMUNICATION SYSTEM</v>
          </cell>
          <cell r="D384" t="str">
            <v xml:space="preserve"> </v>
          </cell>
          <cell r="F384">
            <v>0</v>
          </cell>
          <cell r="H384">
            <v>0</v>
          </cell>
          <cell r="J384">
            <v>0</v>
          </cell>
          <cell r="K384">
            <v>0</v>
          </cell>
          <cell r="L384">
            <v>0</v>
          </cell>
          <cell r="M384">
            <v>0</v>
          </cell>
          <cell r="N384">
            <v>0</v>
          </cell>
          <cell r="O384">
            <v>0</v>
          </cell>
          <cell r="P384">
            <v>0</v>
          </cell>
        </row>
        <row r="385">
          <cell r="A385">
            <v>1</v>
          </cell>
          <cell r="B385" t="str">
            <v xml:space="preserve"> PAGE/PARTY STATION, SINGLE PARTY LINE</v>
          </cell>
          <cell r="C385">
            <v>10</v>
          </cell>
          <cell r="D385" t="str">
            <v>SET</v>
          </cell>
          <cell r="E385">
            <v>19700</v>
          </cell>
          <cell r="F385">
            <v>197000</v>
          </cell>
          <cell r="H385">
            <v>0</v>
          </cell>
          <cell r="I385">
            <v>12</v>
          </cell>
          <cell r="J385">
            <v>120</v>
          </cell>
          <cell r="K385">
            <v>19700</v>
          </cell>
          <cell r="L385">
            <v>197000</v>
          </cell>
          <cell r="M385">
            <v>0</v>
          </cell>
          <cell r="N385">
            <v>0</v>
          </cell>
          <cell r="O385">
            <v>3360</v>
          </cell>
          <cell r="P385">
            <v>33600</v>
          </cell>
        </row>
        <row r="386">
          <cell r="B386" t="str">
            <v xml:space="preserve"> CL.1, DIV.2 , G-T #730-104 OR EQUAL</v>
          </cell>
          <cell r="F386">
            <v>0</v>
          </cell>
          <cell r="H386">
            <v>0</v>
          </cell>
          <cell r="J386">
            <v>0</v>
          </cell>
          <cell r="K386">
            <v>0</v>
          </cell>
          <cell r="L386">
            <v>0</v>
          </cell>
          <cell r="M386">
            <v>0</v>
          </cell>
          <cell r="N386">
            <v>0</v>
          </cell>
          <cell r="O386">
            <v>0</v>
          </cell>
          <cell r="P386">
            <v>0</v>
          </cell>
        </row>
        <row r="387">
          <cell r="A387">
            <v>2</v>
          </cell>
          <cell r="B387" t="str">
            <v>DITTO, BUT INDOOR TYPE, G-T #700-102</v>
          </cell>
          <cell r="C387">
            <v>4</v>
          </cell>
          <cell r="D387" t="str">
            <v>SET</v>
          </cell>
          <cell r="E387">
            <v>17800</v>
          </cell>
          <cell r="F387">
            <v>71200</v>
          </cell>
          <cell r="H387">
            <v>0</v>
          </cell>
          <cell r="I387">
            <v>10</v>
          </cell>
          <cell r="J387">
            <v>40</v>
          </cell>
          <cell r="K387">
            <v>17800</v>
          </cell>
          <cell r="L387">
            <v>71200</v>
          </cell>
          <cell r="M387">
            <v>0</v>
          </cell>
          <cell r="N387">
            <v>0</v>
          </cell>
          <cell r="O387">
            <v>2800</v>
          </cell>
          <cell r="P387">
            <v>11200</v>
          </cell>
        </row>
        <row r="388">
          <cell r="A388">
            <v>3</v>
          </cell>
          <cell r="B388" t="str">
            <v>DITTO, BUT DESK MOUNT. TYPE, G-T #726-102</v>
          </cell>
          <cell r="C388">
            <v>1</v>
          </cell>
          <cell r="D388" t="str">
            <v>SET</v>
          </cell>
          <cell r="E388">
            <v>23000</v>
          </cell>
          <cell r="F388">
            <v>23000</v>
          </cell>
          <cell r="H388">
            <v>0</v>
          </cell>
          <cell r="I388">
            <v>12</v>
          </cell>
          <cell r="J388">
            <v>12</v>
          </cell>
          <cell r="K388">
            <v>23000</v>
          </cell>
          <cell r="L388">
            <v>23000</v>
          </cell>
          <cell r="M388">
            <v>0</v>
          </cell>
          <cell r="N388">
            <v>0</v>
          </cell>
          <cell r="O388">
            <v>3360</v>
          </cell>
          <cell r="P388">
            <v>3360</v>
          </cell>
        </row>
        <row r="389">
          <cell r="A389">
            <v>4</v>
          </cell>
          <cell r="B389" t="str">
            <v xml:space="preserve"> HOT DIPPED GALVANIZED STEEL SUPPORT, C100</v>
          </cell>
          <cell r="C389">
            <v>10</v>
          </cell>
          <cell r="D389" t="str">
            <v>SET</v>
          </cell>
          <cell r="E389">
            <v>1500</v>
          </cell>
          <cell r="F389">
            <v>15000</v>
          </cell>
          <cell r="H389">
            <v>0</v>
          </cell>
          <cell r="I389">
            <v>4</v>
          </cell>
          <cell r="J389">
            <v>40</v>
          </cell>
          <cell r="K389">
            <v>1500</v>
          </cell>
          <cell r="L389">
            <v>15000</v>
          </cell>
          <cell r="M389">
            <v>0</v>
          </cell>
          <cell r="N389">
            <v>0</v>
          </cell>
          <cell r="O389">
            <v>1120</v>
          </cell>
          <cell r="P389">
            <v>11200</v>
          </cell>
        </row>
        <row r="390">
          <cell r="B390" t="str">
            <v>3M LG., W/ SMALL FOUNDATION</v>
          </cell>
          <cell r="F390">
            <v>0</v>
          </cell>
          <cell r="H390">
            <v>0</v>
          </cell>
          <cell r="J390">
            <v>0</v>
          </cell>
          <cell r="K390">
            <v>0</v>
          </cell>
          <cell r="L390">
            <v>0</v>
          </cell>
          <cell r="M390">
            <v>0</v>
          </cell>
          <cell r="N390">
            <v>0</v>
          </cell>
          <cell r="O390">
            <v>0</v>
          </cell>
          <cell r="P390">
            <v>0</v>
          </cell>
        </row>
        <row r="391">
          <cell r="A391">
            <v>5</v>
          </cell>
          <cell r="B391" t="str">
            <v xml:space="preserve"> DRIVER, W/MOLDED LEXAN FOR DIV. 2 G-T </v>
          </cell>
          <cell r="C391">
            <v>16</v>
          </cell>
          <cell r="D391" t="str">
            <v>SET</v>
          </cell>
          <cell r="E391">
            <v>3300</v>
          </cell>
          <cell r="F391">
            <v>52800</v>
          </cell>
          <cell r="H391">
            <v>0</v>
          </cell>
          <cell r="I391">
            <v>3</v>
          </cell>
          <cell r="J391">
            <v>48</v>
          </cell>
          <cell r="K391">
            <v>3300</v>
          </cell>
          <cell r="L391">
            <v>52800</v>
          </cell>
          <cell r="M391">
            <v>0</v>
          </cell>
          <cell r="N391">
            <v>0</v>
          </cell>
          <cell r="O391">
            <v>840</v>
          </cell>
          <cell r="P391">
            <v>13440</v>
          </cell>
        </row>
        <row r="392">
          <cell r="B392" t="str">
            <v xml:space="preserve"> 13314-001</v>
          </cell>
          <cell r="F392">
            <v>0</v>
          </cell>
          <cell r="H392">
            <v>0</v>
          </cell>
          <cell r="J392">
            <v>0</v>
          </cell>
          <cell r="K392">
            <v>0</v>
          </cell>
          <cell r="L392">
            <v>0</v>
          </cell>
          <cell r="M392">
            <v>0</v>
          </cell>
          <cell r="N392">
            <v>0</v>
          </cell>
          <cell r="O392">
            <v>0</v>
          </cell>
          <cell r="P392">
            <v>0</v>
          </cell>
        </row>
        <row r="393">
          <cell r="A393">
            <v>6</v>
          </cell>
          <cell r="B393" t="str">
            <v xml:space="preserve"> HORN SPEAKER W/ EPOXY G-T 13304-002</v>
          </cell>
          <cell r="C393">
            <v>16</v>
          </cell>
          <cell r="D393" t="str">
            <v>SET</v>
          </cell>
          <cell r="E393">
            <v>6000</v>
          </cell>
          <cell r="F393">
            <v>96000</v>
          </cell>
          <cell r="H393">
            <v>0</v>
          </cell>
          <cell r="I393">
            <v>5</v>
          </cell>
          <cell r="J393">
            <v>80</v>
          </cell>
          <cell r="K393">
            <v>6000</v>
          </cell>
          <cell r="L393">
            <v>96000</v>
          </cell>
          <cell r="M393">
            <v>0</v>
          </cell>
          <cell r="N393">
            <v>0</v>
          </cell>
          <cell r="O393">
            <v>1400</v>
          </cell>
          <cell r="P393">
            <v>22400</v>
          </cell>
        </row>
        <row r="394">
          <cell r="B394" t="str">
            <v xml:space="preserve"> MOUNTING ASSEMBLY, G-T 411A1SPL</v>
          </cell>
          <cell r="F394">
            <v>0</v>
          </cell>
          <cell r="H394">
            <v>0</v>
          </cell>
          <cell r="J394">
            <v>0</v>
          </cell>
          <cell r="K394">
            <v>0</v>
          </cell>
          <cell r="L394">
            <v>0</v>
          </cell>
          <cell r="M394">
            <v>0</v>
          </cell>
          <cell r="N394">
            <v>0</v>
          </cell>
          <cell r="O394">
            <v>0</v>
          </cell>
          <cell r="P394">
            <v>0</v>
          </cell>
        </row>
        <row r="395">
          <cell r="A395">
            <v>7</v>
          </cell>
          <cell r="B395" t="str">
            <v xml:space="preserve"> LINE BALANCE UNIT G-T 305-001 OR EQUAL</v>
          </cell>
          <cell r="C395">
            <v>1</v>
          </cell>
          <cell r="D395" t="str">
            <v>SET</v>
          </cell>
          <cell r="E395">
            <v>2600</v>
          </cell>
          <cell r="F395">
            <v>2600</v>
          </cell>
          <cell r="H395">
            <v>0</v>
          </cell>
          <cell r="I395">
            <v>4</v>
          </cell>
          <cell r="J395">
            <v>4</v>
          </cell>
          <cell r="K395">
            <v>2600</v>
          </cell>
          <cell r="L395">
            <v>2600</v>
          </cell>
          <cell r="M395">
            <v>0</v>
          </cell>
          <cell r="N395">
            <v>0</v>
          </cell>
          <cell r="O395">
            <v>1120</v>
          </cell>
          <cell r="P395">
            <v>1120</v>
          </cell>
        </row>
        <row r="396">
          <cell r="A396">
            <v>8</v>
          </cell>
          <cell r="B396" t="str">
            <v xml:space="preserve"> CABLE, OVERALL &amp; INDIVIDUAL SHIELDED, 300V 8P-#14AWG</v>
          </cell>
          <cell r="C396">
            <v>2700</v>
          </cell>
          <cell r="D396" t="str">
            <v>M</v>
          </cell>
          <cell r="E396">
            <v>137</v>
          </cell>
          <cell r="F396">
            <v>369900</v>
          </cell>
          <cell r="H396">
            <v>0</v>
          </cell>
          <cell r="I396">
            <v>0.17799999999999999</v>
          </cell>
          <cell r="J396">
            <v>481</v>
          </cell>
          <cell r="K396">
            <v>137</v>
          </cell>
          <cell r="L396">
            <v>369900</v>
          </cell>
          <cell r="M396">
            <v>0</v>
          </cell>
          <cell r="N396">
            <v>0</v>
          </cell>
          <cell r="O396">
            <v>50</v>
          </cell>
          <cell r="P396">
            <v>135000</v>
          </cell>
        </row>
        <row r="397">
          <cell r="A397">
            <v>9</v>
          </cell>
          <cell r="B397" t="str">
            <v>XLPE CABLE 3C-3.5SQ.MM</v>
          </cell>
          <cell r="C397">
            <v>2800</v>
          </cell>
          <cell r="D397" t="str">
            <v>M</v>
          </cell>
          <cell r="E397">
            <v>15</v>
          </cell>
          <cell r="F397">
            <v>42000</v>
          </cell>
          <cell r="H397">
            <v>0</v>
          </cell>
          <cell r="I397">
            <v>7.9000000000000001E-2</v>
          </cell>
          <cell r="J397">
            <v>221</v>
          </cell>
          <cell r="K397">
            <v>15</v>
          </cell>
          <cell r="L397">
            <v>42000</v>
          </cell>
          <cell r="M397">
            <v>0</v>
          </cell>
          <cell r="N397">
            <v>0</v>
          </cell>
          <cell r="O397">
            <v>22</v>
          </cell>
          <cell r="P397">
            <v>61600</v>
          </cell>
        </row>
        <row r="398">
          <cell r="A398">
            <v>10</v>
          </cell>
          <cell r="B398" t="str">
            <v xml:space="preserve"> SPEAKER CABLE, TWISTED PAIR #18 AWG</v>
          </cell>
          <cell r="C398">
            <v>50</v>
          </cell>
          <cell r="D398" t="str">
            <v>M</v>
          </cell>
          <cell r="E398">
            <v>12</v>
          </cell>
          <cell r="F398">
            <v>600</v>
          </cell>
          <cell r="H398">
            <v>0</v>
          </cell>
          <cell r="I398">
            <v>6.2E-2</v>
          </cell>
          <cell r="J398">
            <v>3</v>
          </cell>
          <cell r="K398">
            <v>12</v>
          </cell>
          <cell r="L398">
            <v>600</v>
          </cell>
          <cell r="M398">
            <v>0</v>
          </cell>
          <cell r="N398">
            <v>0</v>
          </cell>
          <cell r="O398">
            <v>17</v>
          </cell>
          <cell r="P398">
            <v>850</v>
          </cell>
        </row>
        <row r="399">
          <cell r="A399">
            <v>11</v>
          </cell>
          <cell r="B399" t="str">
            <v>RSG CONDUIT, 2"</v>
          </cell>
          <cell r="C399">
            <v>100</v>
          </cell>
          <cell r="D399" t="str">
            <v>M</v>
          </cell>
          <cell r="E399">
            <v>105</v>
          </cell>
          <cell r="F399">
            <v>10500</v>
          </cell>
          <cell r="H399">
            <v>0</v>
          </cell>
          <cell r="I399">
            <v>0.98</v>
          </cell>
          <cell r="J399">
            <v>98</v>
          </cell>
          <cell r="K399">
            <v>105</v>
          </cell>
          <cell r="L399">
            <v>10500</v>
          </cell>
          <cell r="M399">
            <v>0</v>
          </cell>
          <cell r="N399">
            <v>0</v>
          </cell>
          <cell r="O399">
            <v>274</v>
          </cell>
          <cell r="P399">
            <v>27400</v>
          </cell>
        </row>
        <row r="400">
          <cell r="A400">
            <v>12</v>
          </cell>
          <cell r="B400" t="str">
            <v>DITTO BUT 3/4"</v>
          </cell>
          <cell r="C400">
            <v>50</v>
          </cell>
          <cell r="D400" t="str">
            <v>M</v>
          </cell>
          <cell r="E400">
            <v>32</v>
          </cell>
          <cell r="F400">
            <v>1600</v>
          </cell>
          <cell r="H400">
            <v>0</v>
          </cell>
          <cell r="I400">
            <v>0.47</v>
          </cell>
          <cell r="J400">
            <v>24</v>
          </cell>
          <cell r="K400">
            <v>32</v>
          </cell>
          <cell r="L400">
            <v>1600</v>
          </cell>
          <cell r="M400">
            <v>0</v>
          </cell>
          <cell r="N400">
            <v>0</v>
          </cell>
          <cell r="O400">
            <v>132</v>
          </cell>
          <cell r="P400">
            <v>6600</v>
          </cell>
        </row>
        <row r="401">
          <cell r="A401">
            <v>13</v>
          </cell>
          <cell r="B401" t="str">
            <v xml:space="preserve"> FLEXIBLE CONDUIT, 3/4", 1M LG, W/ TWO CONNECTOR</v>
          </cell>
          <cell r="C401">
            <v>16</v>
          </cell>
          <cell r="D401" t="str">
            <v>M</v>
          </cell>
          <cell r="E401">
            <v>81</v>
          </cell>
          <cell r="F401">
            <v>1296</v>
          </cell>
          <cell r="H401">
            <v>0</v>
          </cell>
          <cell r="I401">
            <v>0.56000000000000005</v>
          </cell>
          <cell r="J401">
            <v>9</v>
          </cell>
          <cell r="K401">
            <v>81</v>
          </cell>
          <cell r="L401">
            <v>1296</v>
          </cell>
          <cell r="M401">
            <v>0</v>
          </cell>
          <cell r="N401">
            <v>0</v>
          </cell>
          <cell r="O401">
            <v>157</v>
          </cell>
          <cell r="P401">
            <v>2512</v>
          </cell>
        </row>
        <row r="402">
          <cell r="A402">
            <v>14</v>
          </cell>
          <cell r="B402" t="str">
            <v xml:space="preserve"> HOT DIPPED GALVANIZED CONDUIT FITTING, UNION,</v>
          </cell>
          <cell r="C402">
            <v>1</v>
          </cell>
          <cell r="D402" t="str">
            <v>LOT</v>
          </cell>
          <cell r="E402">
            <v>36300</v>
          </cell>
          <cell r="F402">
            <v>36300</v>
          </cell>
          <cell r="H402">
            <v>0</v>
          </cell>
          <cell r="I402">
            <v>61</v>
          </cell>
          <cell r="J402">
            <v>61</v>
          </cell>
          <cell r="K402">
            <v>36300</v>
          </cell>
          <cell r="L402">
            <v>36300</v>
          </cell>
          <cell r="M402">
            <v>0</v>
          </cell>
          <cell r="N402">
            <v>0</v>
          </cell>
          <cell r="O402">
            <v>17080</v>
          </cell>
          <cell r="P402">
            <v>17080</v>
          </cell>
        </row>
        <row r="403">
          <cell r="B403" t="str">
            <v>SEALING FITTING</v>
          </cell>
          <cell r="F403">
            <v>0</v>
          </cell>
          <cell r="H403">
            <v>0</v>
          </cell>
          <cell r="J403">
            <v>0</v>
          </cell>
          <cell r="K403">
            <v>0</v>
          </cell>
          <cell r="L403">
            <v>0</v>
          </cell>
          <cell r="M403">
            <v>0</v>
          </cell>
          <cell r="N403">
            <v>0</v>
          </cell>
          <cell r="O403">
            <v>0</v>
          </cell>
          <cell r="P403">
            <v>0</v>
          </cell>
        </row>
        <row r="404">
          <cell r="A404">
            <v>15</v>
          </cell>
          <cell r="B404" t="str">
            <v>HOT DIPPED GALVALNIZED STEEL U-CHANNEL 41x41x2.0t</v>
          </cell>
          <cell r="C404">
            <v>15</v>
          </cell>
          <cell r="D404" t="str">
            <v>M</v>
          </cell>
          <cell r="E404">
            <v>82</v>
          </cell>
          <cell r="F404">
            <v>1230</v>
          </cell>
          <cell r="H404">
            <v>0</v>
          </cell>
          <cell r="I404">
            <v>0.40699999999999997</v>
          </cell>
          <cell r="J404">
            <v>6</v>
          </cell>
          <cell r="K404">
            <v>82</v>
          </cell>
          <cell r="L404">
            <v>1230</v>
          </cell>
          <cell r="M404">
            <v>0</v>
          </cell>
          <cell r="N404">
            <v>0</v>
          </cell>
          <cell r="O404">
            <v>114</v>
          </cell>
          <cell r="P404">
            <v>1710</v>
          </cell>
        </row>
        <row r="405">
          <cell r="A405">
            <v>16</v>
          </cell>
          <cell r="B405" t="str">
            <v>VHF PORTABLE MARINE BAND EXP-PROOF WALKY-TALKY</v>
          </cell>
          <cell r="C405">
            <v>2</v>
          </cell>
          <cell r="D405" t="str">
            <v>SET</v>
          </cell>
          <cell r="E405">
            <v>20000</v>
          </cell>
          <cell r="F405">
            <v>40000</v>
          </cell>
          <cell r="H405">
            <v>0</v>
          </cell>
          <cell r="J405">
            <v>0</v>
          </cell>
          <cell r="K405">
            <v>20000</v>
          </cell>
          <cell r="L405">
            <v>40000</v>
          </cell>
          <cell r="M405">
            <v>0</v>
          </cell>
          <cell r="N405">
            <v>0</v>
          </cell>
          <cell r="O405">
            <v>0</v>
          </cell>
          <cell r="P405">
            <v>0</v>
          </cell>
        </row>
        <row r="406">
          <cell r="A406">
            <v>17</v>
          </cell>
          <cell r="B406" t="str">
            <v xml:space="preserve"> MISCELLANEOUS MATERIALS </v>
          </cell>
          <cell r="C406">
            <v>1</v>
          </cell>
          <cell r="D406" t="str">
            <v>LOT</v>
          </cell>
          <cell r="E406">
            <v>48051.3</v>
          </cell>
          <cell r="F406">
            <v>48051</v>
          </cell>
          <cell r="H406">
            <v>0</v>
          </cell>
          <cell r="I406">
            <v>62.35</v>
          </cell>
          <cell r="J406">
            <v>62</v>
          </cell>
          <cell r="K406">
            <v>48051</v>
          </cell>
          <cell r="L406">
            <v>48051</v>
          </cell>
          <cell r="M406">
            <v>0</v>
          </cell>
          <cell r="N406">
            <v>0</v>
          </cell>
          <cell r="O406">
            <v>17458</v>
          </cell>
          <cell r="P406">
            <v>17458</v>
          </cell>
        </row>
        <row r="407">
          <cell r="B407" t="str">
            <v>SUB-TOTAL : (F)</v>
          </cell>
          <cell r="F407">
            <v>1009077</v>
          </cell>
          <cell r="H407">
            <v>0</v>
          </cell>
          <cell r="J407">
            <v>1309</v>
          </cell>
          <cell r="K407">
            <v>0</v>
          </cell>
          <cell r="L407">
            <v>1009077</v>
          </cell>
          <cell r="M407">
            <v>0</v>
          </cell>
          <cell r="N407">
            <v>0</v>
          </cell>
          <cell r="O407">
            <v>0</v>
          </cell>
          <cell r="P407">
            <v>366530</v>
          </cell>
        </row>
        <row r="408">
          <cell r="F408">
            <v>0</v>
          </cell>
          <cell r="H408">
            <v>0</v>
          </cell>
          <cell r="J408">
            <v>0</v>
          </cell>
          <cell r="K408">
            <v>0</v>
          </cell>
          <cell r="L408">
            <v>0</v>
          </cell>
          <cell r="M408">
            <v>0</v>
          </cell>
          <cell r="N408">
            <v>0</v>
          </cell>
          <cell r="O408">
            <v>0</v>
          </cell>
          <cell r="P408">
            <v>0</v>
          </cell>
        </row>
        <row r="409">
          <cell r="F409">
            <v>0</v>
          </cell>
          <cell r="H409">
            <v>0</v>
          </cell>
          <cell r="J409">
            <v>0</v>
          </cell>
          <cell r="K409">
            <v>0</v>
          </cell>
          <cell r="L409">
            <v>0</v>
          </cell>
          <cell r="M409">
            <v>0</v>
          </cell>
          <cell r="N409">
            <v>0</v>
          </cell>
          <cell r="O409">
            <v>0</v>
          </cell>
          <cell r="P409">
            <v>0</v>
          </cell>
        </row>
        <row r="410">
          <cell r="A410" t="str">
            <v>G.</v>
          </cell>
          <cell r="B410" t="str">
            <v>CCTV SYSTEM</v>
          </cell>
          <cell r="D410" t="str">
            <v xml:space="preserve"> </v>
          </cell>
          <cell r="F410">
            <v>0</v>
          </cell>
          <cell r="H410">
            <v>0</v>
          </cell>
          <cell r="J410">
            <v>0</v>
          </cell>
          <cell r="K410">
            <v>0</v>
          </cell>
          <cell r="L410">
            <v>0</v>
          </cell>
          <cell r="M410">
            <v>0</v>
          </cell>
          <cell r="N410">
            <v>0</v>
          </cell>
          <cell r="O410">
            <v>0</v>
          </cell>
          <cell r="P410">
            <v>0</v>
          </cell>
        </row>
        <row r="411">
          <cell r="A411">
            <v>1</v>
          </cell>
          <cell r="B411" t="str">
            <v xml:space="preserve"> 20" BLACK-AND-WHITE VEDIO MONITOR,  </v>
          </cell>
          <cell r="C411">
            <v>1</v>
          </cell>
          <cell r="D411" t="str">
            <v>SET</v>
          </cell>
          <cell r="E411">
            <v>9450</v>
          </cell>
          <cell r="F411">
            <v>9450</v>
          </cell>
          <cell r="H411">
            <v>0</v>
          </cell>
          <cell r="I411">
            <v>4</v>
          </cell>
          <cell r="J411">
            <v>4</v>
          </cell>
          <cell r="K411">
            <v>9450</v>
          </cell>
          <cell r="L411">
            <v>9450</v>
          </cell>
          <cell r="M411">
            <v>0</v>
          </cell>
          <cell r="N411">
            <v>0</v>
          </cell>
          <cell r="O411">
            <v>1120</v>
          </cell>
          <cell r="P411">
            <v>1120</v>
          </cell>
        </row>
        <row r="412">
          <cell r="A412">
            <v>2</v>
          </cell>
          <cell r="B412" t="str">
            <v xml:space="preserve"> BLACK-AND-WHITE CAMERA,1/2 CCD</v>
          </cell>
          <cell r="C412">
            <v>6</v>
          </cell>
          <cell r="D412" t="str">
            <v>SET</v>
          </cell>
          <cell r="E412">
            <v>8100</v>
          </cell>
          <cell r="F412">
            <v>48600</v>
          </cell>
          <cell r="H412">
            <v>0</v>
          </cell>
          <cell r="I412">
            <v>8</v>
          </cell>
          <cell r="J412">
            <v>48</v>
          </cell>
          <cell r="K412">
            <v>8100</v>
          </cell>
          <cell r="L412">
            <v>48600</v>
          </cell>
          <cell r="M412">
            <v>0</v>
          </cell>
          <cell r="N412">
            <v>0</v>
          </cell>
          <cell r="O412">
            <v>2240</v>
          </cell>
          <cell r="P412">
            <v>13440</v>
          </cell>
        </row>
        <row r="413">
          <cell r="A413">
            <v>3</v>
          </cell>
          <cell r="B413" t="str">
            <v xml:space="preserve"> MOTORIZED LENS, 10X, AUTO IRIS/FOCUS</v>
          </cell>
          <cell r="C413">
            <v>2</v>
          </cell>
          <cell r="D413" t="str">
            <v>PCS</v>
          </cell>
          <cell r="E413">
            <v>18900</v>
          </cell>
          <cell r="F413">
            <v>37800</v>
          </cell>
          <cell r="H413">
            <v>0</v>
          </cell>
          <cell r="I413">
            <v>2</v>
          </cell>
          <cell r="J413">
            <v>4</v>
          </cell>
          <cell r="K413">
            <v>18900</v>
          </cell>
          <cell r="L413">
            <v>37800</v>
          </cell>
          <cell r="M413">
            <v>0</v>
          </cell>
          <cell r="N413">
            <v>0</v>
          </cell>
          <cell r="O413">
            <v>560</v>
          </cell>
          <cell r="P413">
            <v>1120</v>
          </cell>
        </row>
        <row r="414">
          <cell r="A414">
            <v>4</v>
          </cell>
          <cell r="B414" t="str">
            <v xml:space="preserve"> FIXED LENS, AUTO IRIS 16 mm, </v>
          </cell>
          <cell r="C414">
            <v>4</v>
          </cell>
          <cell r="D414" t="str">
            <v>PCS</v>
          </cell>
          <cell r="E414">
            <v>4050</v>
          </cell>
          <cell r="F414">
            <v>16200</v>
          </cell>
          <cell r="H414">
            <v>0</v>
          </cell>
          <cell r="I414">
            <v>2</v>
          </cell>
          <cell r="J414">
            <v>8</v>
          </cell>
          <cell r="K414">
            <v>4050</v>
          </cell>
          <cell r="L414">
            <v>16200</v>
          </cell>
          <cell r="M414">
            <v>0</v>
          </cell>
          <cell r="N414">
            <v>0</v>
          </cell>
          <cell r="O414">
            <v>560</v>
          </cell>
          <cell r="P414">
            <v>2240</v>
          </cell>
        </row>
        <row r="415">
          <cell r="A415">
            <v>5</v>
          </cell>
          <cell r="B415" t="str">
            <v xml:space="preserve"> EXPLOSION ROOF HOUSING</v>
          </cell>
          <cell r="C415">
            <v>4</v>
          </cell>
          <cell r="D415" t="str">
            <v>SET</v>
          </cell>
          <cell r="E415">
            <v>148500</v>
          </cell>
          <cell r="F415">
            <v>594000</v>
          </cell>
          <cell r="H415">
            <v>0</v>
          </cell>
          <cell r="I415">
            <v>8</v>
          </cell>
          <cell r="J415">
            <v>32</v>
          </cell>
          <cell r="K415">
            <v>148500</v>
          </cell>
          <cell r="L415">
            <v>594000</v>
          </cell>
          <cell r="M415">
            <v>0</v>
          </cell>
          <cell r="N415">
            <v>0</v>
          </cell>
          <cell r="O415">
            <v>2240</v>
          </cell>
          <cell r="P415">
            <v>8960</v>
          </cell>
        </row>
        <row r="416">
          <cell r="A416">
            <v>6</v>
          </cell>
          <cell r="B416" t="str">
            <v>WEATHER PROOF HOUSING</v>
          </cell>
          <cell r="C416">
            <v>2</v>
          </cell>
          <cell r="D416" t="str">
            <v>SET</v>
          </cell>
          <cell r="E416">
            <v>49500</v>
          </cell>
          <cell r="F416">
            <v>99000</v>
          </cell>
          <cell r="H416">
            <v>0</v>
          </cell>
          <cell r="I416">
            <v>6</v>
          </cell>
          <cell r="J416">
            <v>12</v>
          </cell>
          <cell r="K416">
            <v>49500</v>
          </cell>
          <cell r="L416">
            <v>99000</v>
          </cell>
          <cell r="M416">
            <v>0</v>
          </cell>
          <cell r="N416">
            <v>0</v>
          </cell>
          <cell r="O416">
            <v>1680</v>
          </cell>
          <cell r="P416">
            <v>3360</v>
          </cell>
        </row>
        <row r="417">
          <cell r="A417">
            <v>7</v>
          </cell>
          <cell r="B417" t="str">
            <v xml:space="preserve"> PAN-AND-TILT DRIVER, CL.1 DIV.2</v>
          </cell>
          <cell r="C417">
            <v>2</v>
          </cell>
          <cell r="D417" t="str">
            <v>SET</v>
          </cell>
          <cell r="E417">
            <v>148500</v>
          </cell>
          <cell r="F417">
            <v>297000</v>
          </cell>
          <cell r="H417">
            <v>0</v>
          </cell>
          <cell r="I417">
            <v>8</v>
          </cell>
          <cell r="J417">
            <v>16</v>
          </cell>
          <cell r="K417">
            <v>148500</v>
          </cell>
          <cell r="L417">
            <v>297000</v>
          </cell>
          <cell r="M417">
            <v>0</v>
          </cell>
          <cell r="N417">
            <v>0</v>
          </cell>
          <cell r="O417">
            <v>2240</v>
          </cell>
          <cell r="P417">
            <v>4480</v>
          </cell>
        </row>
        <row r="418">
          <cell r="A418">
            <v>8</v>
          </cell>
          <cell r="B418" t="str">
            <v>24 hr  VCR</v>
          </cell>
          <cell r="C418">
            <v>1</v>
          </cell>
          <cell r="D418" t="str">
            <v>SET</v>
          </cell>
          <cell r="E418">
            <v>45000</v>
          </cell>
          <cell r="F418">
            <v>45000</v>
          </cell>
          <cell r="H418">
            <v>0</v>
          </cell>
          <cell r="I418">
            <v>8</v>
          </cell>
          <cell r="J418">
            <v>8</v>
          </cell>
          <cell r="K418">
            <v>45000</v>
          </cell>
          <cell r="L418">
            <v>45000</v>
          </cell>
          <cell r="M418">
            <v>0</v>
          </cell>
          <cell r="N418">
            <v>0</v>
          </cell>
          <cell r="O418">
            <v>2240</v>
          </cell>
          <cell r="P418">
            <v>2240</v>
          </cell>
        </row>
        <row r="419">
          <cell r="A419">
            <v>9</v>
          </cell>
          <cell r="B419" t="str">
            <v>CONTROL SIGNAL DISTRIBUTION UNIT, 5 CHANNEL</v>
          </cell>
          <cell r="C419">
            <v>1</v>
          </cell>
          <cell r="D419" t="str">
            <v>SET</v>
          </cell>
          <cell r="E419">
            <v>45000</v>
          </cell>
          <cell r="F419">
            <v>45000</v>
          </cell>
          <cell r="H419">
            <v>0</v>
          </cell>
          <cell r="I419">
            <v>8</v>
          </cell>
          <cell r="J419">
            <v>8</v>
          </cell>
          <cell r="K419">
            <v>45000</v>
          </cell>
          <cell r="L419">
            <v>45000</v>
          </cell>
          <cell r="M419">
            <v>0</v>
          </cell>
          <cell r="N419">
            <v>0</v>
          </cell>
          <cell r="O419">
            <v>2240</v>
          </cell>
          <cell r="P419">
            <v>2240</v>
          </cell>
        </row>
        <row r="420">
          <cell r="A420">
            <v>10</v>
          </cell>
          <cell r="B420" t="str">
            <v>VEDIO MULTIPLEXER, 9-CHANNEL</v>
          </cell>
          <cell r="C420">
            <v>1</v>
          </cell>
          <cell r="D420" t="str">
            <v>SET</v>
          </cell>
          <cell r="E420">
            <v>32000</v>
          </cell>
          <cell r="F420">
            <v>32000</v>
          </cell>
          <cell r="H420">
            <v>0</v>
          </cell>
          <cell r="I420">
            <v>20</v>
          </cell>
          <cell r="J420">
            <v>20</v>
          </cell>
          <cell r="K420">
            <v>32000</v>
          </cell>
          <cell r="L420">
            <v>32000</v>
          </cell>
          <cell r="M420">
            <v>0</v>
          </cell>
          <cell r="N420">
            <v>0</v>
          </cell>
          <cell r="O420">
            <v>5600</v>
          </cell>
          <cell r="P420">
            <v>5600</v>
          </cell>
        </row>
        <row r="421">
          <cell r="A421">
            <v>11</v>
          </cell>
          <cell r="B421" t="str">
            <v xml:space="preserve"> VIDEO COXIAL CABLE, PWC 7C2V OR EQUAL</v>
          </cell>
          <cell r="C421">
            <v>2000</v>
          </cell>
          <cell r="D421" t="str">
            <v>M</v>
          </cell>
          <cell r="E421">
            <v>16</v>
          </cell>
          <cell r="F421">
            <v>32000</v>
          </cell>
          <cell r="H421">
            <v>0</v>
          </cell>
          <cell r="I421">
            <v>0.1</v>
          </cell>
          <cell r="J421">
            <v>200</v>
          </cell>
          <cell r="K421">
            <v>16</v>
          </cell>
          <cell r="L421">
            <v>32000</v>
          </cell>
          <cell r="M421">
            <v>0</v>
          </cell>
          <cell r="N421">
            <v>0</v>
          </cell>
          <cell r="O421">
            <v>28</v>
          </cell>
          <cell r="P421">
            <v>56000</v>
          </cell>
        </row>
        <row r="422">
          <cell r="A422">
            <v>12</v>
          </cell>
          <cell r="B422" t="str">
            <v>SHIELDED CABLE, 8C-1.25 SQ.MM</v>
          </cell>
          <cell r="C422">
            <v>1600</v>
          </cell>
          <cell r="D422" t="str">
            <v>M</v>
          </cell>
          <cell r="E422">
            <v>32</v>
          </cell>
          <cell r="F422">
            <v>51200</v>
          </cell>
          <cell r="H422">
            <v>0</v>
          </cell>
          <cell r="I422">
            <v>7.0000000000000007E-2</v>
          </cell>
          <cell r="J422">
            <v>112</v>
          </cell>
          <cell r="K422">
            <v>32</v>
          </cell>
          <cell r="L422">
            <v>51200</v>
          </cell>
          <cell r="M422">
            <v>0</v>
          </cell>
          <cell r="N422">
            <v>0</v>
          </cell>
          <cell r="O422">
            <v>20</v>
          </cell>
          <cell r="P422">
            <v>32000</v>
          </cell>
        </row>
        <row r="423">
          <cell r="A423">
            <v>13</v>
          </cell>
          <cell r="B423" t="str">
            <v>600V XLPE CABLE, 3C-5.5 SQ.MM</v>
          </cell>
          <cell r="C423">
            <v>1500</v>
          </cell>
          <cell r="D423" t="str">
            <v>M</v>
          </cell>
          <cell r="E423">
            <v>20</v>
          </cell>
          <cell r="F423">
            <v>30000</v>
          </cell>
          <cell r="H423">
            <v>0</v>
          </cell>
          <cell r="I423">
            <v>0.1</v>
          </cell>
          <cell r="J423">
            <v>150</v>
          </cell>
          <cell r="K423">
            <v>20</v>
          </cell>
          <cell r="L423">
            <v>30000</v>
          </cell>
          <cell r="M423">
            <v>0</v>
          </cell>
          <cell r="N423">
            <v>0</v>
          </cell>
          <cell r="O423">
            <v>28</v>
          </cell>
          <cell r="P423">
            <v>42000</v>
          </cell>
        </row>
        <row r="424">
          <cell r="A424">
            <v>14</v>
          </cell>
          <cell r="B424" t="str">
            <v xml:space="preserve">JUNCTION BOX CL.1 DIV.2 GROUP D 250L x 250W x 150D </v>
          </cell>
          <cell r="C424">
            <v>4</v>
          </cell>
          <cell r="D424" t="str">
            <v>SET</v>
          </cell>
          <cell r="E424">
            <v>8000</v>
          </cell>
          <cell r="F424">
            <v>32000</v>
          </cell>
          <cell r="H424">
            <v>0</v>
          </cell>
          <cell r="I424">
            <v>4</v>
          </cell>
          <cell r="J424">
            <v>16</v>
          </cell>
          <cell r="K424">
            <v>8000</v>
          </cell>
          <cell r="L424">
            <v>32000</v>
          </cell>
          <cell r="M424">
            <v>0</v>
          </cell>
          <cell r="N424">
            <v>0</v>
          </cell>
          <cell r="O424">
            <v>1120</v>
          </cell>
          <cell r="P424">
            <v>4480</v>
          </cell>
        </row>
        <row r="425">
          <cell r="A425">
            <v>15</v>
          </cell>
          <cell r="B425" t="str">
            <v xml:space="preserve">JUNCTION BOX WEATHER PROOF 250L x 250W x 150D </v>
          </cell>
          <cell r="C425">
            <v>2</v>
          </cell>
          <cell r="D425" t="str">
            <v>SET</v>
          </cell>
          <cell r="E425">
            <v>4000</v>
          </cell>
          <cell r="F425">
            <v>8000</v>
          </cell>
          <cell r="H425">
            <v>0</v>
          </cell>
          <cell r="I425">
            <v>3</v>
          </cell>
          <cell r="J425">
            <v>6</v>
          </cell>
          <cell r="K425">
            <v>4000</v>
          </cell>
          <cell r="L425">
            <v>8000</v>
          </cell>
          <cell r="M425">
            <v>0</v>
          </cell>
          <cell r="N425">
            <v>0</v>
          </cell>
          <cell r="O425">
            <v>840</v>
          </cell>
          <cell r="P425">
            <v>1680</v>
          </cell>
        </row>
        <row r="426">
          <cell r="A426">
            <v>16</v>
          </cell>
          <cell r="B426" t="str">
            <v>RSG CONDUIT, 2"</v>
          </cell>
          <cell r="C426">
            <v>250</v>
          </cell>
          <cell r="D426" t="str">
            <v>M</v>
          </cell>
          <cell r="E426">
            <v>105</v>
          </cell>
          <cell r="F426">
            <v>26250</v>
          </cell>
          <cell r="H426">
            <v>0</v>
          </cell>
          <cell r="I426">
            <v>0.98</v>
          </cell>
          <cell r="J426">
            <v>245</v>
          </cell>
          <cell r="K426">
            <v>105</v>
          </cell>
          <cell r="L426">
            <v>26250</v>
          </cell>
          <cell r="M426">
            <v>0</v>
          </cell>
          <cell r="N426">
            <v>0</v>
          </cell>
          <cell r="O426">
            <v>274</v>
          </cell>
          <cell r="P426">
            <v>68500</v>
          </cell>
        </row>
        <row r="427">
          <cell r="A427">
            <v>17</v>
          </cell>
          <cell r="B427" t="str">
            <v>HOT DIPPED GALVALNIZED STEEL U-CHANNEL 41x41x2.0t</v>
          </cell>
          <cell r="C427">
            <v>15</v>
          </cell>
          <cell r="D427" t="str">
            <v>M</v>
          </cell>
          <cell r="E427">
            <v>82</v>
          </cell>
          <cell r="F427">
            <v>1230</v>
          </cell>
          <cell r="H427">
            <v>0</v>
          </cell>
          <cell r="I427">
            <v>0.40699999999999997</v>
          </cell>
          <cell r="J427">
            <v>6</v>
          </cell>
          <cell r="K427">
            <v>82</v>
          </cell>
          <cell r="L427">
            <v>1230</v>
          </cell>
          <cell r="M427">
            <v>0</v>
          </cell>
          <cell r="N427">
            <v>0</v>
          </cell>
          <cell r="O427">
            <v>114</v>
          </cell>
          <cell r="P427">
            <v>1710</v>
          </cell>
        </row>
        <row r="428">
          <cell r="A428">
            <v>18</v>
          </cell>
          <cell r="B428" t="str">
            <v xml:space="preserve">CAMERA SUPPORT, HOT DIPPED GALVANIZED STEEL </v>
          </cell>
          <cell r="C428">
            <v>4</v>
          </cell>
          <cell r="D428" t="str">
            <v>SET</v>
          </cell>
          <cell r="E428">
            <v>8100</v>
          </cell>
          <cell r="F428">
            <v>32400</v>
          </cell>
          <cell r="H428">
            <v>0</v>
          </cell>
          <cell r="I428">
            <v>4</v>
          </cell>
          <cell r="J428">
            <v>16</v>
          </cell>
          <cell r="K428">
            <v>8100</v>
          </cell>
          <cell r="L428">
            <v>32400</v>
          </cell>
          <cell r="M428">
            <v>0</v>
          </cell>
          <cell r="N428">
            <v>0</v>
          </cell>
          <cell r="O428">
            <v>1120</v>
          </cell>
          <cell r="P428">
            <v>4480</v>
          </cell>
        </row>
        <row r="429">
          <cell r="B429" t="str">
            <v>W/ COATING, WALL MOUNT. TYPE</v>
          </cell>
          <cell r="F429">
            <v>0</v>
          </cell>
          <cell r="H429">
            <v>0</v>
          </cell>
          <cell r="J429">
            <v>0</v>
          </cell>
          <cell r="K429">
            <v>0</v>
          </cell>
          <cell r="L429">
            <v>0</v>
          </cell>
          <cell r="M429">
            <v>0</v>
          </cell>
          <cell r="N429">
            <v>0</v>
          </cell>
          <cell r="O429">
            <v>0</v>
          </cell>
          <cell r="P429">
            <v>0</v>
          </cell>
        </row>
        <row r="430">
          <cell r="A430">
            <v>19</v>
          </cell>
          <cell r="B430" t="str">
            <v xml:space="preserve">CAMERA SUPPORT, HOT DIPPED GALVANIZED STEEL </v>
          </cell>
          <cell r="C430">
            <v>6</v>
          </cell>
          <cell r="D430" t="str">
            <v>SET</v>
          </cell>
          <cell r="E430">
            <v>14000</v>
          </cell>
          <cell r="F430">
            <v>84000</v>
          </cell>
          <cell r="H430">
            <v>0</v>
          </cell>
          <cell r="I430">
            <v>20</v>
          </cell>
          <cell r="J430">
            <v>120</v>
          </cell>
          <cell r="K430">
            <v>14000</v>
          </cell>
          <cell r="L430">
            <v>84000</v>
          </cell>
          <cell r="M430">
            <v>0</v>
          </cell>
          <cell r="N430">
            <v>0</v>
          </cell>
          <cell r="O430">
            <v>5600</v>
          </cell>
          <cell r="P430">
            <v>33600</v>
          </cell>
        </row>
        <row r="431">
          <cell r="B431" t="str">
            <v>W/ COATING, STANCHION TYPE, 3M H , W/FUNDATION</v>
          </cell>
          <cell r="F431">
            <v>0</v>
          </cell>
          <cell r="H431">
            <v>0</v>
          </cell>
          <cell r="J431">
            <v>0</v>
          </cell>
          <cell r="K431">
            <v>0</v>
          </cell>
          <cell r="L431">
            <v>0</v>
          </cell>
          <cell r="M431">
            <v>0</v>
          </cell>
          <cell r="N431">
            <v>0</v>
          </cell>
          <cell r="O431">
            <v>0</v>
          </cell>
          <cell r="P431">
            <v>0</v>
          </cell>
        </row>
        <row r="432">
          <cell r="A432">
            <v>20</v>
          </cell>
          <cell r="B432" t="str">
            <v xml:space="preserve"> HOT DIPPED GALVANIZED CONDUIT FITTING, UNION,</v>
          </cell>
          <cell r="C432">
            <v>1</v>
          </cell>
          <cell r="D432" t="str">
            <v>LOT</v>
          </cell>
          <cell r="E432">
            <v>78750</v>
          </cell>
          <cell r="F432">
            <v>78750</v>
          </cell>
          <cell r="H432">
            <v>0</v>
          </cell>
          <cell r="I432">
            <v>122.5</v>
          </cell>
          <cell r="J432">
            <v>123</v>
          </cell>
          <cell r="K432">
            <v>78750</v>
          </cell>
          <cell r="L432">
            <v>78750</v>
          </cell>
          <cell r="M432">
            <v>0</v>
          </cell>
          <cell r="N432">
            <v>0</v>
          </cell>
          <cell r="O432">
            <v>34300</v>
          </cell>
          <cell r="P432">
            <v>34300</v>
          </cell>
        </row>
        <row r="433">
          <cell r="B433" t="str">
            <v>SEALING FITTING</v>
          </cell>
          <cell r="F433">
            <v>0</v>
          </cell>
          <cell r="H433">
            <v>0</v>
          </cell>
          <cell r="J433">
            <v>0</v>
          </cell>
          <cell r="K433">
            <v>0</v>
          </cell>
          <cell r="L433">
            <v>0</v>
          </cell>
          <cell r="M433">
            <v>0</v>
          </cell>
          <cell r="N433">
            <v>0</v>
          </cell>
          <cell r="O433">
            <v>0</v>
          </cell>
          <cell r="P433">
            <v>0</v>
          </cell>
        </row>
        <row r="434">
          <cell r="A434">
            <v>21</v>
          </cell>
          <cell r="B434" t="str">
            <v>FIBER OPTIC CABLE CABLE , 1 FIBERS</v>
          </cell>
          <cell r="C434">
            <v>1250</v>
          </cell>
          <cell r="D434" t="str">
            <v>M</v>
          </cell>
          <cell r="E434">
            <v>38</v>
          </cell>
          <cell r="F434">
            <v>47500</v>
          </cell>
          <cell r="H434">
            <v>0</v>
          </cell>
          <cell r="I434">
            <v>0.1</v>
          </cell>
          <cell r="J434">
            <v>125</v>
          </cell>
          <cell r="K434">
            <v>38</v>
          </cell>
          <cell r="L434">
            <v>47500</v>
          </cell>
          <cell r="M434">
            <v>0</v>
          </cell>
          <cell r="N434">
            <v>0</v>
          </cell>
          <cell r="O434">
            <v>28</v>
          </cell>
          <cell r="P434">
            <v>35000</v>
          </cell>
        </row>
        <row r="435">
          <cell r="A435">
            <v>22</v>
          </cell>
          <cell r="B435" t="str">
            <v>FIBER OPTIC VIDEO SIGNAL RECEIVER</v>
          </cell>
          <cell r="C435">
            <v>1</v>
          </cell>
          <cell r="D435" t="str">
            <v>SET</v>
          </cell>
          <cell r="E435">
            <v>23400</v>
          </cell>
          <cell r="F435">
            <v>23400</v>
          </cell>
          <cell r="H435">
            <v>0</v>
          </cell>
          <cell r="I435">
            <v>4</v>
          </cell>
          <cell r="J435">
            <v>4</v>
          </cell>
          <cell r="K435">
            <v>23400</v>
          </cell>
          <cell r="L435">
            <v>23400</v>
          </cell>
          <cell r="M435">
            <v>0</v>
          </cell>
          <cell r="N435">
            <v>0</v>
          </cell>
          <cell r="O435">
            <v>1120</v>
          </cell>
          <cell r="P435">
            <v>1120</v>
          </cell>
        </row>
        <row r="436">
          <cell r="A436">
            <v>23</v>
          </cell>
          <cell r="B436" t="str">
            <v>FIBER OPTIC VIDEO SIGNAL TRANSMITER</v>
          </cell>
          <cell r="C436">
            <v>1</v>
          </cell>
          <cell r="D436" t="str">
            <v>SET</v>
          </cell>
          <cell r="E436">
            <v>25200</v>
          </cell>
          <cell r="F436">
            <v>25200</v>
          </cell>
          <cell r="H436">
            <v>0</v>
          </cell>
          <cell r="I436">
            <v>4</v>
          </cell>
          <cell r="J436">
            <v>4</v>
          </cell>
          <cell r="K436">
            <v>25200</v>
          </cell>
          <cell r="L436">
            <v>25200</v>
          </cell>
          <cell r="M436">
            <v>0</v>
          </cell>
          <cell r="N436">
            <v>0</v>
          </cell>
          <cell r="O436">
            <v>1120</v>
          </cell>
          <cell r="P436">
            <v>1120</v>
          </cell>
        </row>
        <row r="437">
          <cell r="A437">
            <v>24</v>
          </cell>
          <cell r="B437" t="str">
            <v xml:space="preserve"> MISCELLANEOUS MATERIALS</v>
          </cell>
          <cell r="C437">
            <v>1</v>
          </cell>
          <cell r="D437" t="str">
            <v>LOT</v>
          </cell>
          <cell r="E437">
            <v>50879.4</v>
          </cell>
          <cell r="F437">
            <v>50879</v>
          </cell>
          <cell r="H437">
            <v>0</v>
          </cell>
          <cell r="I437">
            <v>38.61</v>
          </cell>
          <cell r="J437">
            <v>39</v>
          </cell>
          <cell r="K437">
            <v>50879</v>
          </cell>
          <cell r="L437">
            <v>50879</v>
          </cell>
          <cell r="M437">
            <v>0</v>
          </cell>
          <cell r="N437">
            <v>0</v>
          </cell>
          <cell r="O437">
            <v>10811</v>
          </cell>
          <cell r="P437">
            <v>10811</v>
          </cell>
        </row>
        <row r="438">
          <cell r="B438" t="str">
            <v>SUB-TOTAL : (G)</v>
          </cell>
          <cell r="F438">
            <v>1746859</v>
          </cell>
          <cell r="H438">
            <v>0</v>
          </cell>
          <cell r="J438">
            <v>1326</v>
          </cell>
          <cell r="K438">
            <v>0</v>
          </cell>
          <cell r="L438">
            <v>1746859</v>
          </cell>
          <cell r="M438">
            <v>0</v>
          </cell>
          <cell r="N438">
            <v>0</v>
          </cell>
          <cell r="O438">
            <v>0</v>
          </cell>
          <cell r="P438">
            <v>371601</v>
          </cell>
        </row>
        <row r="439">
          <cell r="F439">
            <v>0</v>
          </cell>
          <cell r="H439">
            <v>0</v>
          </cell>
          <cell r="J439">
            <v>0</v>
          </cell>
          <cell r="K439">
            <v>0</v>
          </cell>
          <cell r="L439">
            <v>0</v>
          </cell>
          <cell r="M439">
            <v>0</v>
          </cell>
          <cell r="N439">
            <v>0</v>
          </cell>
          <cell r="O439">
            <v>0</v>
          </cell>
          <cell r="P439">
            <v>0</v>
          </cell>
        </row>
        <row r="440">
          <cell r="F440">
            <v>0</v>
          </cell>
          <cell r="H440">
            <v>0</v>
          </cell>
          <cell r="J440">
            <v>0</v>
          </cell>
          <cell r="K440">
            <v>0</v>
          </cell>
          <cell r="L440">
            <v>0</v>
          </cell>
          <cell r="M440">
            <v>0</v>
          </cell>
          <cell r="N440">
            <v>0</v>
          </cell>
          <cell r="O440">
            <v>0</v>
          </cell>
          <cell r="P440">
            <v>0</v>
          </cell>
        </row>
        <row r="441">
          <cell r="A441" t="str">
            <v>H.</v>
          </cell>
          <cell r="B441" t="str">
            <v xml:space="preserve"> CATHODIC PROTECTION SYSTEM </v>
          </cell>
          <cell r="F441">
            <v>0</v>
          </cell>
          <cell r="H441">
            <v>0</v>
          </cell>
          <cell r="J441">
            <v>0</v>
          </cell>
          <cell r="K441">
            <v>0</v>
          </cell>
          <cell r="L441">
            <v>0</v>
          </cell>
          <cell r="M441">
            <v>0</v>
          </cell>
          <cell r="N441">
            <v>0</v>
          </cell>
          <cell r="O441">
            <v>0</v>
          </cell>
          <cell r="P441">
            <v>0</v>
          </cell>
        </row>
        <row r="442">
          <cell r="A442">
            <v>1</v>
          </cell>
          <cell r="B442" t="str">
            <v>40LB型鎂犧牲陽極</v>
          </cell>
          <cell r="C442">
            <v>60</v>
          </cell>
          <cell r="D442" t="str">
            <v>SET</v>
          </cell>
          <cell r="E442">
            <v>8000</v>
          </cell>
          <cell r="F442">
            <v>480000</v>
          </cell>
          <cell r="H442">
            <v>0</v>
          </cell>
          <cell r="I442">
            <v>9</v>
          </cell>
          <cell r="J442">
            <v>540</v>
          </cell>
          <cell r="K442">
            <v>8000</v>
          </cell>
          <cell r="L442">
            <v>480000</v>
          </cell>
          <cell r="M442">
            <v>0</v>
          </cell>
          <cell r="N442">
            <v>0</v>
          </cell>
          <cell r="O442">
            <v>2520</v>
          </cell>
          <cell r="P442">
            <v>151200</v>
          </cell>
        </row>
        <row r="443">
          <cell r="A443">
            <v>2</v>
          </cell>
          <cell r="B443" t="str">
            <v xml:space="preserve">ZINC GROUNDING CELL, FOUR ANODE UNITS WITH </v>
          </cell>
          <cell r="C443">
            <v>5</v>
          </cell>
          <cell r="D443" t="str">
            <v>SET</v>
          </cell>
          <cell r="E443">
            <v>14000</v>
          </cell>
          <cell r="F443">
            <v>70000</v>
          </cell>
          <cell r="H443">
            <v>0</v>
          </cell>
          <cell r="I443">
            <v>6</v>
          </cell>
          <cell r="J443">
            <v>30</v>
          </cell>
          <cell r="K443">
            <v>14000</v>
          </cell>
          <cell r="L443">
            <v>70000</v>
          </cell>
          <cell r="M443">
            <v>0</v>
          </cell>
          <cell r="N443">
            <v>0</v>
          </cell>
          <cell r="O443">
            <v>1680</v>
          </cell>
          <cell r="P443">
            <v>8400</v>
          </cell>
        </row>
        <row r="444">
          <cell r="B444" t="str">
            <v xml:space="preserve">10 FT OF #6 AWG HMWPE CATHODIC </v>
          </cell>
          <cell r="F444">
            <v>0</v>
          </cell>
          <cell r="H444">
            <v>0</v>
          </cell>
          <cell r="J444">
            <v>0</v>
          </cell>
          <cell r="K444">
            <v>0</v>
          </cell>
          <cell r="L444">
            <v>0</v>
          </cell>
          <cell r="M444">
            <v>0</v>
          </cell>
          <cell r="N444">
            <v>0</v>
          </cell>
          <cell r="O444">
            <v>0</v>
          </cell>
          <cell r="P444">
            <v>0</v>
          </cell>
        </row>
        <row r="445">
          <cell r="B445" t="str">
            <v xml:space="preserve">PROTECTION COPPER CABLE, 1.4"X1.4"X60" </v>
          </cell>
          <cell r="F445">
            <v>0</v>
          </cell>
          <cell r="H445">
            <v>0</v>
          </cell>
          <cell r="J445">
            <v>0</v>
          </cell>
          <cell r="K445">
            <v>0</v>
          </cell>
          <cell r="L445">
            <v>0</v>
          </cell>
          <cell r="M445">
            <v>0</v>
          </cell>
          <cell r="N445">
            <v>0</v>
          </cell>
          <cell r="O445">
            <v>0</v>
          </cell>
          <cell r="P445">
            <v>0</v>
          </cell>
        </row>
        <row r="446">
          <cell r="B446" t="str">
            <v>ANODE</v>
          </cell>
          <cell r="F446">
            <v>0</v>
          </cell>
          <cell r="H446">
            <v>0</v>
          </cell>
          <cell r="J446">
            <v>0</v>
          </cell>
          <cell r="K446">
            <v>0</v>
          </cell>
          <cell r="L446">
            <v>0</v>
          </cell>
          <cell r="M446">
            <v>0</v>
          </cell>
          <cell r="N446">
            <v>0</v>
          </cell>
          <cell r="O446">
            <v>0</v>
          </cell>
          <cell r="P446">
            <v>0</v>
          </cell>
        </row>
        <row r="447">
          <cell r="A447">
            <v>3</v>
          </cell>
          <cell r="B447" t="str">
            <v>TEST JUNTION BOX</v>
          </cell>
          <cell r="C447">
            <v>7</v>
          </cell>
          <cell r="D447" t="str">
            <v>SET</v>
          </cell>
          <cell r="E447">
            <v>3000</v>
          </cell>
          <cell r="F447">
            <v>21000</v>
          </cell>
          <cell r="H447">
            <v>0</v>
          </cell>
          <cell r="I447">
            <v>6</v>
          </cell>
          <cell r="J447">
            <v>42</v>
          </cell>
          <cell r="K447">
            <v>3000</v>
          </cell>
          <cell r="L447">
            <v>21000</v>
          </cell>
          <cell r="M447">
            <v>0</v>
          </cell>
          <cell r="N447">
            <v>0</v>
          </cell>
          <cell r="O447">
            <v>1680</v>
          </cell>
          <cell r="P447">
            <v>11760</v>
          </cell>
        </row>
        <row r="448">
          <cell r="A448">
            <v>4</v>
          </cell>
          <cell r="B448" t="str">
            <v>Cu-CuS04 REFERENCE ELECTRODE WITH 10 FT OF</v>
          </cell>
          <cell r="C448">
            <v>7</v>
          </cell>
          <cell r="D448" t="str">
            <v>SET</v>
          </cell>
          <cell r="E448">
            <v>4000</v>
          </cell>
          <cell r="F448">
            <v>28000</v>
          </cell>
          <cell r="H448">
            <v>0</v>
          </cell>
          <cell r="I448">
            <v>6</v>
          </cell>
          <cell r="J448">
            <v>42</v>
          </cell>
          <cell r="K448">
            <v>4000</v>
          </cell>
          <cell r="L448">
            <v>28000</v>
          </cell>
          <cell r="M448">
            <v>0</v>
          </cell>
          <cell r="N448">
            <v>0</v>
          </cell>
          <cell r="O448">
            <v>1680</v>
          </cell>
          <cell r="P448">
            <v>11760</v>
          </cell>
        </row>
        <row r="449">
          <cell r="B449" t="str">
            <v xml:space="preserve">#8 AWG HMWPE CATHODIC PROTECTION  </v>
          </cell>
        </row>
        <row r="450">
          <cell r="B450" t="str">
            <v xml:space="preserve">COPPER CABLE &amp; BACKFILL OVER SIZE   </v>
          </cell>
        </row>
        <row r="451">
          <cell r="B451" t="str">
            <v>6" D x 10" L, GLOBAL TYPE OR EQUAL</v>
          </cell>
        </row>
        <row r="452">
          <cell r="A452">
            <v>5</v>
          </cell>
          <cell r="B452" t="str">
            <v>#8AWG 1/C HALAR CABLE</v>
          </cell>
          <cell r="C452">
            <v>475</v>
          </cell>
          <cell r="D452" t="str">
            <v>M</v>
          </cell>
          <cell r="E452">
            <v>120</v>
          </cell>
          <cell r="F452">
            <v>57000</v>
          </cell>
          <cell r="H452">
            <v>0</v>
          </cell>
          <cell r="I452">
            <v>0.12</v>
          </cell>
          <cell r="J452">
            <v>57</v>
          </cell>
          <cell r="K452">
            <v>120</v>
          </cell>
          <cell r="L452">
            <v>57000</v>
          </cell>
          <cell r="M452">
            <v>0</v>
          </cell>
          <cell r="N452">
            <v>0</v>
          </cell>
          <cell r="O452">
            <v>34</v>
          </cell>
          <cell r="P452">
            <v>16150</v>
          </cell>
        </row>
        <row r="453">
          <cell r="A453">
            <v>6</v>
          </cell>
          <cell r="B453" t="str">
            <v>CADWELD POWDER CARTRIDGE, CA-25 TYPE</v>
          </cell>
          <cell r="C453">
            <v>15</v>
          </cell>
          <cell r="D453" t="str">
            <v>PCS</v>
          </cell>
          <cell r="E453">
            <v>125</v>
          </cell>
          <cell r="F453">
            <v>1875</v>
          </cell>
          <cell r="H453">
            <v>0</v>
          </cell>
          <cell r="I453">
            <v>1</v>
          </cell>
          <cell r="J453">
            <v>15</v>
          </cell>
          <cell r="K453">
            <v>125</v>
          </cell>
          <cell r="L453">
            <v>1875</v>
          </cell>
          <cell r="M453">
            <v>0</v>
          </cell>
          <cell r="N453">
            <v>0</v>
          </cell>
          <cell r="O453">
            <v>280</v>
          </cell>
          <cell r="P453">
            <v>4200</v>
          </cell>
        </row>
        <row r="454">
          <cell r="A454">
            <v>7</v>
          </cell>
          <cell r="B454" t="str">
            <v>CADWELD MOLD</v>
          </cell>
          <cell r="C454">
            <v>1</v>
          </cell>
          <cell r="D454" t="str">
            <v>SET</v>
          </cell>
          <cell r="E454">
            <v>1500</v>
          </cell>
          <cell r="F454">
            <v>1500</v>
          </cell>
          <cell r="H454">
            <v>0</v>
          </cell>
          <cell r="J454">
            <v>0</v>
          </cell>
          <cell r="K454">
            <v>1500</v>
          </cell>
          <cell r="L454">
            <v>1500</v>
          </cell>
          <cell r="M454">
            <v>0</v>
          </cell>
          <cell r="N454">
            <v>0</v>
          </cell>
          <cell r="O454">
            <v>0</v>
          </cell>
          <cell r="P454">
            <v>0</v>
          </cell>
        </row>
        <row r="455">
          <cell r="A455">
            <v>8</v>
          </cell>
          <cell r="B455" t="str">
            <v>C TYPE LUG</v>
          </cell>
          <cell r="C455">
            <v>60</v>
          </cell>
          <cell r="D455" t="str">
            <v>PCS</v>
          </cell>
          <cell r="E455">
            <v>50</v>
          </cell>
          <cell r="F455">
            <v>3000</v>
          </cell>
          <cell r="H455">
            <v>0</v>
          </cell>
          <cell r="I455">
            <v>0.5</v>
          </cell>
          <cell r="J455">
            <v>30</v>
          </cell>
          <cell r="K455">
            <v>50</v>
          </cell>
          <cell r="L455">
            <v>3000</v>
          </cell>
          <cell r="M455">
            <v>0</v>
          </cell>
          <cell r="N455">
            <v>0</v>
          </cell>
          <cell r="O455">
            <v>140</v>
          </cell>
          <cell r="P455">
            <v>8400</v>
          </cell>
        </row>
        <row r="456">
          <cell r="A456">
            <v>9</v>
          </cell>
          <cell r="B456" t="str">
            <v>TOOL,MOLD SUPPORT CLAMP CADWELD CAB-320</v>
          </cell>
          <cell r="C456">
            <v>1</v>
          </cell>
          <cell r="D456" t="str">
            <v>PCS</v>
          </cell>
          <cell r="E456">
            <v>2500</v>
          </cell>
          <cell r="F456">
            <v>2500</v>
          </cell>
          <cell r="H456">
            <v>0</v>
          </cell>
          <cell r="J456">
            <v>0</v>
          </cell>
          <cell r="K456">
            <v>2500</v>
          </cell>
          <cell r="L456">
            <v>2500</v>
          </cell>
          <cell r="M456">
            <v>0</v>
          </cell>
          <cell r="N456">
            <v>0</v>
          </cell>
          <cell r="O456">
            <v>0</v>
          </cell>
          <cell r="P456">
            <v>0</v>
          </cell>
        </row>
        <row r="457">
          <cell r="A457">
            <v>10</v>
          </cell>
          <cell r="B457" t="str">
            <v xml:space="preserve">NONMETALLIC CONDUIT, PVC CNS 1302 UPVC </v>
          </cell>
          <cell r="C457">
            <v>285</v>
          </cell>
          <cell r="D457" t="str">
            <v>M</v>
          </cell>
          <cell r="E457">
            <v>16</v>
          </cell>
          <cell r="F457">
            <v>4560</v>
          </cell>
          <cell r="H457">
            <v>0</v>
          </cell>
          <cell r="I457">
            <v>0.5</v>
          </cell>
          <cell r="J457">
            <v>143</v>
          </cell>
          <cell r="K457">
            <v>16</v>
          </cell>
          <cell r="L457">
            <v>4560</v>
          </cell>
          <cell r="M457">
            <v>0</v>
          </cell>
          <cell r="N457">
            <v>0</v>
          </cell>
          <cell r="O457">
            <v>140</v>
          </cell>
          <cell r="P457">
            <v>39900</v>
          </cell>
        </row>
        <row r="458">
          <cell r="B458" t="str">
            <v>TABLE 1, 1"</v>
          </cell>
          <cell r="P458">
            <v>0</v>
          </cell>
        </row>
        <row r="459">
          <cell r="A459">
            <v>11</v>
          </cell>
          <cell r="B459" t="str">
            <v xml:space="preserve">CONCRETE, 3000PSI </v>
          </cell>
          <cell r="C459">
            <v>3</v>
          </cell>
          <cell r="D459" t="str">
            <v>M3</v>
          </cell>
          <cell r="E459" t="str">
            <v>M+L</v>
          </cell>
          <cell r="F459" t="str">
            <v>M+L</v>
          </cell>
          <cell r="H459">
            <v>0</v>
          </cell>
          <cell r="J459">
            <v>0</v>
          </cell>
          <cell r="K459" t="str">
            <v>M+L</v>
          </cell>
          <cell r="L459" t="str">
            <v>M+L</v>
          </cell>
          <cell r="O459">
            <v>2300</v>
          </cell>
          <cell r="P459">
            <v>6900</v>
          </cell>
        </row>
        <row r="460">
          <cell r="A460">
            <v>12</v>
          </cell>
          <cell r="B460" t="str">
            <v>STEEL REINFORCING BAR, 3/8"</v>
          </cell>
          <cell r="C460">
            <v>610</v>
          </cell>
          <cell r="D460" t="str">
            <v>KG</v>
          </cell>
          <cell r="E460" t="str">
            <v>M+L</v>
          </cell>
          <cell r="F460" t="str">
            <v>M+L</v>
          </cell>
          <cell r="H460">
            <v>0</v>
          </cell>
          <cell r="J460">
            <v>0</v>
          </cell>
          <cell r="K460" t="str">
            <v>M+L</v>
          </cell>
          <cell r="L460" t="str">
            <v>M+L</v>
          </cell>
          <cell r="O460">
            <v>16</v>
          </cell>
          <cell r="P460">
            <v>9760</v>
          </cell>
        </row>
        <row r="461">
          <cell r="A461">
            <v>13</v>
          </cell>
          <cell r="B461" t="str">
            <v xml:space="preserve"> EXCAVATION</v>
          </cell>
          <cell r="C461">
            <v>152</v>
          </cell>
          <cell r="D461" t="str">
            <v>M3</v>
          </cell>
          <cell r="E461" t="str">
            <v>M+L</v>
          </cell>
          <cell r="F461" t="str">
            <v>M+L</v>
          </cell>
          <cell r="H461">
            <v>0</v>
          </cell>
          <cell r="J461">
            <v>0</v>
          </cell>
          <cell r="K461" t="str">
            <v>M+L</v>
          </cell>
          <cell r="L461" t="str">
            <v>M+L</v>
          </cell>
          <cell r="O461">
            <v>120</v>
          </cell>
          <cell r="P461">
            <v>18240</v>
          </cell>
        </row>
        <row r="462">
          <cell r="A462">
            <v>14</v>
          </cell>
          <cell r="B462" t="str">
            <v xml:space="preserve"> BACKFILL SAND</v>
          </cell>
          <cell r="C462">
            <v>50</v>
          </cell>
          <cell r="D462" t="str">
            <v>M3</v>
          </cell>
          <cell r="E462" t="str">
            <v>M+L</v>
          </cell>
          <cell r="F462" t="str">
            <v>M+L</v>
          </cell>
          <cell r="H462">
            <v>0</v>
          </cell>
          <cell r="J462">
            <v>0</v>
          </cell>
          <cell r="K462" t="str">
            <v>M+L</v>
          </cell>
          <cell r="L462" t="str">
            <v>M+L</v>
          </cell>
          <cell r="O462">
            <v>550</v>
          </cell>
          <cell r="P462">
            <v>27500</v>
          </cell>
        </row>
        <row r="463">
          <cell r="A463">
            <v>15</v>
          </cell>
          <cell r="B463" t="str">
            <v xml:space="preserve"> BACKFILL STONE</v>
          </cell>
          <cell r="C463">
            <v>31</v>
          </cell>
          <cell r="D463" t="str">
            <v>M3</v>
          </cell>
          <cell r="E463" t="str">
            <v>M+L</v>
          </cell>
          <cell r="F463" t="str">
            <v>M+L</v>
          </cell>
          <cell r="H463">
            <v>0</v>
          </cell>
          <cell r="J463">
            <v>0</v>
          </cell>
          <cell r="K463" t="str">
            <v>M+L</v>
          </cell>
          <cell r="L463" t="str">
            <v>M+L</v>
          </cell>
          <cell r="O463">
            <v>520</v>
          </cell>
          <cell r="P463">
            <v>16120</v>
          </cell>
        </row>
        <row r="464">
          <cell r="A464">
            <v>16</v>
          </cell>
          <cell r="B464" t="str">
            <v xml:space="preserve"> DISPOSAL</v>
          </cell>
          <cell r="C464">
            <v>80</v>
          </cell>
          <cell r="D464" t="str">
            <v>M3</v>
          </cell>
          <cell r="E464" t="str">
            <v>M+L</v>
          </cell>
          <cell r="F464" t="str">
            <v>M+L</v>
          </cell>
          <cell r="H464">
            <v>0</v>
          </cell>
          <cell r="J464">
            <v>0</v>
          </cell>
          <cell r="K464" t="str">
            <v>M+L</v>
          </cell>
          <cell r="L464" t="str">
            <v>M+L</v>
          </cell>
          <cell r="O464">
            <v>220</v>
          </cell>
          <cell r="P464">
            <v>17600</v>
          </cell>
        </row>
        <row r="465">
          <cell r="A465">
            <v>17</v>
          </cell>
          <cell r="B465" t="str">
            <v>熱縮絕緣套管理(含熱溶膠)</v>
          </cell>
          <cell r="C465">
            <v>9</v>
          </cell>
          <cell r="D465" t="str">
            <v>PCS</v>
          </cell>
          <cell r="E465">
            <v>500</v>
          </cell>
          <cell r="F465">
            <v>4500</v>
          </cell>
          <cell r="H465">
            <v>0</v>
          </cell>
          <cell r="I465">
            <v>2</v>
          </cell>
          <cell r="J465">
            <v>18</v>
          </cell>
          <cell r="K465">
            <v>500</v>
          </cell>
          <cell r="L465">
            <v>4500</v>
          </cell>
          <cell r="M465">
            <v>0</v>
          </cell>
          <cell r="N465">
            <v>0</v>
          </cell>
          <cell r="O465">
            <v>560</v>
          </cell>
          <cell r="P465">
            <v>5040</v>
          </cell>
        </row>
        <row r="466">
          <cell r="A466">
            <v>18</v>
          </cell>
          <cell r="B466" t="str">
            <v>自融型絕緣膠帶</v>
          </cell>
          <cell r="C466">
            <v>7</v>
          </cell>
          <cell r="D466" t="str">
            <v>ROLL</v>
          </cell>
          <cell r="E466">
            <v>300</v>
          </cell>
          <cell r="F466">
            <v>2100</v>
          </cell>
          <cell r="H466">
            <v>0</v>
          </cell>
          <cell r="I466">
            <v>1</v>
          </cell>
          <cell r="J466">
            <v>7</v>
          </cell>
          <cell r="K466">
            <v>300</v>
          </cell>
          <cell r="L466">
            <v>2100</v>
          </cell>
          <cell r="M466">
            <v>0</v>
          </cell>
          <cell r="N466">
            <v>0</v>
          </cell>
          <cell r="O466">
            <v>280</v>
          </cell>
          <cell r="P466">
            <v>1960</v>
          </cell>
        </row>
        <row r="467">
          <cell r="A467">
            <v>19</v>
          </cell>
          <cell r="B467" t="str">
            <v>熱融焊點PE包覆蓋</v>
          </cell>
          <cell r="C467">
            <v>8</v>
          </cell>
          <cell r="D467" t="str">
            <v>PCS</v>
          </cell>
          <cell r="E467">
            <v>350</v>
          </cell>
          <cell r="F467">
            <v>2800</v>
          </cell>
          <cell r="H467">
            <v>0</v>
          </cell>
          <cell r="I467">
            <v>1</v>
          </cell>
          <cell r="J467">
            <v>8</v>
          </cell>
          <cell r="K467">
            <v>350</v>
          </cell>
          <cell r="L467">
            <v>2800</v>
          </cell>
          <cell r="M467">
            <v>0</v>
          </cell>
          <cell r="N467">
            <v>0</v>
          </cell>
          <cell r="O467">
            <v>280</v>
          </cell>
          <cell r="P467">
            <v>2240</v>
          </cell>
        </row>
        <row r="468">
          <cell r="A468">
            <v>20</v>
          </cell>
          <cell r="B468" t="str">
            <v>MISCELLANEOUS INCLUDE 防蝕系統測試調整 &amp; 交通安全措施費</v>
          </cell>
          <cell r="C468">
            <v>1</v>
          </cell>
          <cell r="D468" t="str">
            <v>LOT</v>
          </cell>
          <cell r="E468">
            <v>67883.5</v>
          </cell>
          <cell r="F468">
            <v>67884</v>
          </cell>
          <cell r="H468">
            <v>0</v>
          </cell>
          <cell r="I468">
            <v>93.2</v>
          </cell>
          <cell r="J468">
            <v>93</v>
          </cell>
          <cell r="K468">
            <v>67884</v>
          </cell>
          <cell r="L468">
            <v>67884</v>
          </cell>
          <cell r="M468">
            <v>0</v>
          </cell>
          <cell r="N468">
            <v>0</v>
          </cell>
          <cell r="O468">
            <v>26096</v>
          </cell>
          <cell r="P468">
            <v>26096</v>
          </cell>
        </row>
        <row r="469">
          <cell r="B469" t="str">
            <v>SUB-TOTAL : (H)</v>
          </cell>
          <cell r="F469">
            <v>746719</v>
          </cell>
          <cell r="H469">
            <v>0</v>
          </cell>
          <cell r="J469">
            <v>1025</v>
          </cell>
          <cell r="K469">
            <v>0</v>
          </cell>
          <cell r="L469">
            <v>746719</v>
          </cell>
          <cell r="M469">
            <v>0</v>
          </cell>
          <cell r="N469">
            <v>0</v>
          </cell>
          <cell r="O469">
            <v>0</v>
          </cell>
          <cell r="P469">
            <v>383226</v>
          </cell>
        </row>
        <row r="470">
          <cell r="F470">
            <v>0</v>
          </cell>
          <cell r="H470">
            <v>0</v>
          </cell>
          <cell r="J470">
            <v>0</v>
          </cell>
          <cell r="K470">
            <v>0</v>
          </cell>
          <cell r="L470">
            <v>0</v>
          </cell>
          <cell r="M470">
            <v>0</v>
          </cell>
          <cell r="N470">
            <v>0</v>
          </cell>
          <cell r="O470">
            <v>0</v>
          </cell>
          <cell r="P470">
            <v>0</v>
          </cell>
        </row>
        <row r="471">
          <cell r="F471">
            <v>0</v>
          </cell>
          <cell r="H471">
            <v>0</v>
          </cell>
          <cell r="J471">
            <v>0</v>
          </cell>
          <cell r="K471">
            <v>0</v>
          </cell>
          <cell r="L471">
            <v>0</v>
          </cell>
          <cell r="M471">
            <v>0</v>
          </cell>
          <cell r="N471">
            <v>0</v>
          </cell>
          <cell r="O471">
            <v>0</v>
          </cell>
          <cell r="P471">
            <v>0</v>
          </cell>
        </row>
        <row r="472">
          <cell r="F472">
            <v>0</v>
          </cell>
          <cell r="H472">
            <v>0</v>
          </cell>
          <cell r="J472">
            <v>0</v>
          </cell>
          <cell r="K472">
            <v>0</v>
          </cell>
          <cell r="L472">
            <v>0</v>
          </cell>
          <cell r="M472">
            <v>0</v>
          </cell>
          <cell r="N472">
            <v>0</v>
          </cell>
          <cell r="O472">
            <v>0</v>
          </cell>
          <cell r="P472">
            <v>0</v>
          </cell>
        </row>
        <row r="473">
          <cell r="A473" t="str">
            <v>I.</v>
          </cell>
          <cell r="B473" t="str">
            <v>APS SYSTEM</v>
          </cell>
          <cell r="F473">
            <v>0</v>
          </cell>
          <cell r="H473">
            <v>0</v>
          </cell>
          <cell r="J473">
            <v>0</v>
          </cell>
          <cell r="K473">
            <v>0</v>
          </cell>
          <cell r="L473">
            <v>0</v>
          </cell>
          <cell r="M473">
            <v>0</v>
          </cell>
          <cell r="N473">
            <v>0</v>
          </cell>
          <cell r="O473">
            <v>0</v>
          </cell>
          <cell r="P473">
            <v>0</v>
          </cell>
        </row>
        <row r="474">
          <cell r="B474" t="str">
            <v>D&amp;F SYSTEM PANEL, INCLUDING</v>
          </cell>
          <cell r="F474">
            <v>0</v>
          </cell>
          <cell r="H474">
            <v>0</v>
          </cell>
          <cell r="J474">
            <v>0</v>
          </cell>
          <cell r="K474">
            <v>0</v>
          </cell>
          <cell r="L474">
            <v>0</v>
          </cell>
          <cell r="M474">
            <v>0</v>
          </cell>
          <cell r="N474">
            <v>0</v>
          </cell>
          <cell r="O474">
            <v>0</v>
          </cell>
          <cell r="P474">
            <v>0</v>
          </cell>
        </row>
        <row r="475">
          <cell r="A475">
            <v>1</v>
          </cell>
          <cell r="B475" t="str">
            <v>PLC BASE PANEL, INDOOR IP20 ENCLOSURE, W/</v>
          </cell>
          <cell r="C475">
            <v>1</v>
          </cell>
          <cell r="D475" t="str">
            <v>SET</v>
          </cell>
          <cell r="E475">
            <v>1285400</v>
          </cell>
          <cell r="F475">
            <v>1285400</v>
          </cell>
          <cell r="H475">
            <v>0</v>
          </cell>
          <cell r="I475">
            <v>50</v>
          </cell>
          <cell r="J475">
            <v>50</v>
          </cell>
          <cell r="K475">
            <v>1285400</v>
          </cell>
          <cell r="L475">
            <v>1285400</v>
          </cell>
          <cell r="M475">
            <v>0</v>
          </cell>
          <cell r="N475">
            <v>0</v>
          </cell>
          <cell r="O475">
            <v>14000</v>
          </cell>
          <cell r="P475">
            <v>14000</v>
          </cell>
        </row>
        <row r="476">
          <cell r="B476" t="str">
            <v xml:space="preserve">POWER SUPPLY, DIx144, DOx100, </v>
          </cell>
          <cell r="F476">
            <v>0</v>
          </cell>
          <cell r="H476">
            <v>0</v>
          </cell>
          <cell r="J476">
            <v>0</v>
          </cell>
          <cell r="K476">
            <v>0</v>
          </cell>
          <cell r="L476">
            <v>0</v>
          </cell>
          <cell r="M476">
            <v>0</v>
          </cell>
          <cell r="N476">
            <v>0</v>
          </cell>
          <cell r="O476">
            <v>0</v>
          </cell>
          <cell r="P476">
            <v>0</v>
          </cell>
        </row>
        <row r="477">
          <cell r="B477" t="str">
            <v>INTERPOSITION RELAY x50,  WIRING, AND TB.</v>
          </cell>
          <cell r="F477">
            <v>0</v>
          </cell>
          <cell r="H477">
            <v>0</v>
          </cell>
          <cell r="J477">
            <v>0</v>
          </cell>
          <cell r="K477">
            <v>0</v>
          </cell>
          <cell r="L477">
            <v>0</v>
          </cell>
          <cell r="M477">
            <v>0</v>
          </cell>
          <cell r="N477">
            <v>0</v>
          </cell>
          <cell r="O477">
            <v>0</v>
          </cell>
          <cell r="P477">
            <v>0</v>
          </cell>
        </row>
        <row r="478">
          <cell r="B478" t="str">
            <v>SOFTWARE DESIGN PACKAGE</v>
          </cell>
          <cell r="F478">
            <v>0</v>
          </cell>
          <cell r="H478">
            <v>0</v>
          </cell>
          <cell r="J478">
            <v>0</v>
          </cell>
          <cell r="K478">
            <v>0</v>
          </cell>
          <cell r="L478">
            <v>0</v>
          </cell>
          <cell r="M478">
            <v>0</v>
          </cell>
          <cell r="N478">
            <v>0</v>
          </cell>
          <cell r="O478">
            <v>0</v>
          </cell>
          <cell r="P478">
            <v>0</v>
          </cell>
        </row>
        <row r="479">
          <cell r="A479">
            <v>2</v>
          </cell>
          <cell r="B479" t="str">
            <v>OPERATION CONSOLE, INCLUDING</v>
          </cell>
          <cell r="C479">
            <v>1</v>
          </cell>
          <cell r="D479" t="str">
            <v>SET</v>
          </cell>
          <cell r="E479">
            <v>357000</v>
          </cell>
          <cell r="F479">
            <v>357000</v>
          </cell>
          <cell r="H479">
            <v>0</v>
          </cell>
          <cell r="I479">
            <v>20</v>
          </cell>
          <cell r="J479">
            <v>20</v>
          </cell>
          <cell r="K479">
            <v>357000</v>
          </cell>
          <cell r="L479">
            <v>357000</v>
          </cell>
          <cell r="M479">
            <v>0</v>
          </cell>
          <cell r="N479">
            <v>0</v>
          </cell>
          <cell r="O479">
            <v>5600</v>
          </cell>
          <cell r="P479">
            <v>5600</v>
          </cell>
        </row>
        <row r="480">
          <cell r="B480" t="str">
            <v>ANNUNCIATOR PANEL, W/ 50 WINDOWS</v>
          </cell>
          <cell r="F480">
            <v>0</v>
          </cell>
          <cell r="H480">
            <v>0</v>
          </cell>
          <cell r="J480">
            <v>0</v>
          </cell>
          <cell r="K480">
            <v>0</v>
          </cell>
          <cell r="L480">
            <v>0</v>
          </cell>
          <cell r="M480">
            <v>0</v>
          </cell>
          <cell r="N480">
            <v>0</v>
          </cell>
          <cell r="O480">
            <v>0</v>
          </cell>
          <cell r="P480">
            <v>0</v>
          </cell>
        </row>
        <row r="481">
          <cell r="B481" t="str">
            <v xml:space="preserve">COMMAND BOARD, W/ 15 PB SWITCH(SW. W/LIGHT) </v>
          </cell>
          <cell r="F481">
            <v>0</v>
          </cell>
          <cell r="H481">
            <v>0</v>
          </cell>
          <cell r="J481">
            <v>0</v>
          </cell>
          <cell r="K481">
            <v>0</v>
          </cell>
          <cell r="L481">
            <v>0</v>
          </cell>
          <cell r="M481">
            <v>0</v>
          </cell>
          <cell r="N481">
            <v>0</v>
          </cell>
          <cell r="O481">
            <v>0</v>
          </cell>
          <cell r="P481">
            <v>0</v>
          </cell>
        </row>
        <row r="482">
          <cell r="B482" t="str">
            <v>WIRING, AND TB.</v>
          </cell>
          <cell r="F482">
            <v>0</v>
          </cell>
          <cell r="H482">
            <v>0</v>
          </cell>
          <cell r="J482">
            <v>0</v>
          </cell>
          <cell r="K482">
            <v>0</v>
          </cell>
          <cell r="L482">
            <v>0</v>
          </cell>
          <cell r="M482">
            <v>0</v>
          </cell>
          <cell r="N482">
            <v>0</v>
          </cell>
          <cell r="O482">
            <v>0</v>
          </cell>
          <cell r="P482">
            <v>0</v>
          </cell>
        </row>
        <row r="483">
          <cell r="A483">
            <v>3</v>
          </cell>
          <cell r="B483" t="str">
            <v>MIMIC PANEL, ENCLOSURE SIZE 2300Hx1400Wx600D</v>
          </cell>
          <cell r="C483">
            <v>1</v>
          </cell>
          <cell r="D483" t="str">
            <v>SET</v>
          </cell>
          <cell r="E483">
            <v>448000</v>
          </cell>
          <cell r="F483">
            <v>448000</v>
          </cell>
          <cell r="H483">
            <v>0</v>
          </cell>
          <cell r="I483">
            <v>20</v>
          </cell>
          <cell r="J483">
            <v>20</v>
          </cell>
          <cell r="K483">
            <v>448000</v>
          </cell>
          <cell r="L483">
            <v>448000</v>
          </cell>
          <cell r="M483">
            <v>0</v>
          </cell>
          <cell r="N483">
            <v>0</v>
          </cell>
          <cell r="O483">
            <v>5600</v>
          </cell>
          <cell r="P483">
            <v>5600</v>
          </cell>
        </row>
        <row r="484">
          <cell r="B484" t="str">
            <v>MOSAIC PANEL  SIZE 1200Hx1200W, W/</v>
          </cell>
          <cell r="F484">
            <v>0</v>
          </cell>
          <cell r="H484">
            <v>0</v>
          </cell>
          <cell r="J484">
            <v>0</v>
          </cell>
          <cell r="K484">
            <v>0</v>
          </cell>
          <cell r="L484">
            <v>0</v>
          </cell>
          <cell r="M484">
            <v>0</v>
          </cell>
          <cell r="N484">
            <v>0</v>
          </cell>
          <cell r="O484">
            <v>0</v>
          </cell>
          <cell r="P484">
            <v>0</v>
          </cell>
        </row>
        <row r="485">
          <cell r="B485" t="str">
            <v>INDICATION LIGHT x60, POWER SUPPLY, WIRING, AND TB.</v>
          </cell>
          <cell r="F485">
            <v>0</v>
          </cell>
          <cell r="H485">
            <v>0</v>
          </cell>
          <cell r="J485">
            <v>0</v>
          </cell>
          <cell r="K485">
            <v>0</v>
          </cell>
          <cell r="L485">
            <v>0</v>
          </cell>
          <cell r="M485">
            <v>0</v>
          </cell>
          <cell r="N485">
            <v>0</v>
          </cell>
          <cell r="O485">
            <v>0</v>
          </cell>
          <cell r="P485">
            <v>0</v>
          </cell>
        </row>
        <row r="486">
          <cell r="A486">
            <v>4</v>
          </cell>
          <cell r="B486" t="str">
            <v>RECEIVING PANEL, INDOOR IP20 ENCLOSURE, W/</v>
          </cell>
          <cell r="C486">
            <v>1</v>
          </cell>
          <cell r="D486" t="str">
            <v>SET</v>
          </cell>
          <cell r="E486">
            <v>1400000</v>
          </cell>
          <cell r="F486">
            <v>1400000</v>
          </cell>
          <cell r="H486">
            <v>0</v>
          </cell>
          <cell r="I486">
            <v>50</v>
          </cell>
          <cell r="J486">
            <v>50</v>
          </cell>
          <cell r="K486">
            <v>1400000</v>
          </cell>
          <cell r="L486">
            <v>1400000</v>
          </cell>
          <cell r="M486">
            <v>0</v>
          </cell>
          <cell r="N486">
            <v>0</v>
          </cell>
          <cell r="O486">
            <v>14000</v>
          </cell>
          <cell r="P486">
            <v>14000</v>
          </cell>
        </row>
        <row r="487">
          <cell r="B487" t="str">
            <v>UV/IR DETECTOR CONTROLLER, 4-CHANNEL x1</v>
          </cell>
          <cell r="F487">
            <v>0</v>
          </cell>
          <cell r="H487">
            <v>0</v>
          </cell>
          <cell r="J487">
            <v>0</v>
          </cell>
          <cell r="K487">
            <v>0</v>
          </cell>
          <cell r="L487">
            <v>0</v>
          </cell>
          <cell r="M487">
            <v>0</v>
          </cell>
          <cell r="N487">
            <v>0</v>
          </cell>
          <cell r="O487">
            <v>0</v>
          </cell>
          <cell r="P487">
            <v>0</v>
          </cell>
        </row>
        <row r="488">
          <cell r="B488" t="str">
            <v>GAS DETECTOR CONTROLLER, 8-CHANNEL x8</v>
          </cell>
          <cell r="F488">
            <v>0</v>
          </cell>
          <cell r="H488">
            <v>0</v>
          </cell>
          <cell r="J488">
            <v>0</v>
          </cell>
          <cell r="K488">
            <v>0</v>
          </cell>
          <cell r="L488">
            <v>0</v>
          </cell>
          <cell r="M488">
            <v>0</v>
          </cell>
          <cell r="N488">
            <v>0</v>
          </cell>
          <cell r="O488">
            <v>0</v>
          </cell>
          <cell r="P488">
            <v>0</v>
          </cell>
        </row>
        <row r="489">
          <cell r="B489" t="str">
            <v>LOW TEMP. DETECTOR CONTROLLER, 4-CHANNEL x7</v>
          </cell>
          <cell r="F489">
            <v>0</v>
          </cell>
          <cell r="H489">
            <v>0</v>
          </cell>
          <cell r="J489">
            <v>0</v>
          </cell>
          <cell r="K489">
            <v>0</v>
          </cell>
          <cell r="L489">
            <v>0</v>
          </cell>
          <cell r="M489">
            <v>0</v>
          </cell>
          <cell r="N489">
            <v>0</v>
          </cell>
          <cell r="O489">
            <v>0</v>
          </cell>
          <cell r="P489">
            <v>0</v>
          </cell>
        </row>
        <row r="490">
          <cell r="B490" t="str">
            <v>POWER SUPPLY, WIRING, AND TB.</v>
          </cell>
          <cell r="F490">
            <v>0</v>
          </cell>
          <cell r="H490">
            <v>0</v>
          </cell>
          <cell r="J490">
            <v>0</v>
          </cell>
          <cell r="K490">
            <v>0</v>
          </cell>
          <cell r="L490">
            <v>0</v>
          </cell>
          <cell r="M490">
            <v>0</v>
          </cell>
          <cell r="N490">
            <v>0</v>
          </cell>
          <cell r="O490">
            <v>0</v>
          </cell>
          <cell r="P490">
            <v>0</v>
          </cell>
        </row>
        <row r="491">
          <cell r="A491">
            <v>5</v>
          </cell>
          <cell r="B491" t="str">
            <v>MANUAL STATION, 110VAC, CL.1 DIV.2, NEMA-4X</v>
          </cell>
          <cell r="C491">
            <v>16</v>
          </cell>
          <cell r="D491" t="str">
            <v>SET</v>
          </cell>
          <cell r="E491">
            <v>30000</v>
          </cell>
          <cell r="F491">
            <v>480000</v>
          </cell>
          <cell r="H491">
            <v>0</v>
          </cell>
          <cell r="I491">
            <v>5</v>
          </cell>
          <cell r="J491">
            <v>80</v>
          </cell>
          <cell r="K491">
            <v>30000</v>
          </cell>
          <cell r="L491">
            <v>480000</v>
          </cell>
          <cell r="M491">
            <v>0</v>
          </cell>
          <cell r="N491">
            <v>0</v>
          </cell>
          <cell r="O491">
            <v>1400</v>
          </cell>
          <cell r="P491">
            <v>22400</v>
          </cell>
        </row>
        <row r="492">
          <cell r="A492">
            <v>6</v>
          </cell>
          <cell r="B492" t="str">
            <v>SIREN(SPEAKER),, 110VAC, CL.1 DIV.2, NEMA-4X</v>
          </cell>
          <cell r="C492">
            <v>16</v>
          </cell>
          <cell r="D492" t="str">
            <v>SET</v>
          </cell>
          <cell r="E492">
            <v>40000</v>
          </cell>
          <cell r="F492">
            <v>640000</v>
          </cell>
          <cell r="H492">
            <v>0</v>
          </cell>
          <cell r="I492">
            <v>5</v>
          </cell>
          <cell r="J492">
            <v>80</v>
          </cell>
          <cell r="K492">
            <v>40000</v>
          </cell>
          <cell r="L492">
            <v>640000</v>
          </cell>
          <cell r="M492">
            <v>0</v>
          </cell>
          <cell r="N492">
            <v>0</v>
          </cell>
          <cell r="O492">
            <v>1400</v>
          </cell>
          <cell r="P492">
            <v>22400</v>
          </cell>
        </row>
        <row r="493">
          <cell r="A493">
            <v>7</v>
          </cell>
          <cell r="B493" t="str">
            <v>VISUAL ALARM BECON, , 110VAC, CL.1 DIV.2, NEMA-4X</v>
          </cell>
          <cell r="C493">
            <v>16</v>
          </cell>
          <cell r="D493" t="str">
            <v>SET</v>
          </cell>
          <cell r="E493">
            <v>37000</v>
          </cell>
          <cell r="F493">
            <v>592000</v>
          </cell>
          <cell r="H493">
            <v>0</v>
          </cell>
          <cell r="I493">
            <v>5</v>
          </cell>
          <cell r="J493">
            <v>80</v>
          </cell>
          <cell r="K493">
            <v>37000</v>
          </cell>
          <cell r="L493">
            <v>592000</v>
          </cell>
          <cell r="M493">
            <v>0</v>
          </cell>
          <cell r="N493">
            <v>0</v>
          </cell>
          <cell r="O493">
            <v>1400</v>
          </cell>
          <cell r="P493">
            <v>22400</v>
          </cell>
        </row>
        <row r="494">
          <cell r="A494">
            <v>8</v>
          </cell>
          <cell r="B494" t="str">
            <v>UV/IR FLAME DETECTOR, CL.1 DIV.2, NEMA-4X</v>
          </cell>
          <cell r="C494">
            <v>4</v>
          </cell>
          <cell r="D494" t="str">
            <v>SET</v>
          </cell>
          <cell r="E494">
            <v>67000</v>
          </cell>
          <cell r="F494">
            <v>268000</v>
          </cell>
          <cell r="H494">
            <v>0</v>
          </cell>
          <cell r="I494">
            <v>8</v>
          </cell>
          <cell r="J494">
            <v>32</v>
          </cell>
          <cell r="K494">
            <v>67000</v>
          </cell>
          <cell r="L494">
            <v>268000</v>
          </cell>
          <cell r="M494">
            <v>0</v>
          </cell>
          <cell r="N494">
            <v>0</v>
          </cell>
          <cell r="O494">
            <v>2240</v>
          </cell>
          <cell r="P494">
            <v>8960</v>
          </cell>
        </row>
        <row r="495">
          <cell r="A495">
            <v>9</v>
          </cell>
          <cell r="B495" t="str">
            <v>LOW TEMPERATURE DETECTOR, 50FT LG., NEMA-4X</v>
          </cell>
          <cell r="C495">
            <v>4</v>
          </cell>
          <cell r="D495" t="str">
            <v>SET</v>
          </cell>
          <cell r="E495">
            <v>288000</v>
          </cell>
          <cell r="F495">
            <v>1152000</v>
          </cell>
          <cell r="H495">
            <v>0</v>
          </cell>
          <cell r="I495">
            <v>10</v>
          </cell>
          <cell r="J495">
            <v>40</v>
          </cell>
          <cell r="K495">
            <v>288000</v>
          </cell>
          <cell r="L495">
            <v>1152000</v>
          </cell>
          <cell r="M495">
            <v>0</v>
          </cell>
          <cell r="N495">
            <v>0</v>
          </cell>
          <cell r="O495">
            <v>2800</v>
          </cell>
          <cell r="P495">
            <v>11200</v>
          </cell>
        </row>
        <row r="496">
          <cell r="A496">
            <v>10</v>
          </cell>
          <cell r="B496" t="str">
            <v>COMBUSTIBLE GAS DETECTOR,  CATALYTIC TYPE</v>
          </cell>
          <cell r="C496">
            <v>60</v>
          </cell>
          <cell r="D496" t="str">
            <v>EST</v>
          </cell>
          <cell r="E496">
            <v>50000</v>
          </cell>
          <cell r="F496">
            <v>3000000</v>
          </cell>
          <cell r="H496">
            <v>0</v>
          </cell>
          <cell r="I496">
            <v>5</v>
          </cell>
          <cell r="J496">
            <v>300</v>
          </cell>
          <cell r="K496">
            <v>50000</v>
          </cell>
          <cell r="L496">
            <v>3000000</v>
          </cell>
          <cell r="M496">
            <v>0</v>
          </cell>
          <cell r="N496">
            <v>0</v>
          </cell>
          <cell r="O496">
            <v>1400</v>
          </cell>
          <cell r="P496">
            <v>84000</v>
          </cell>
        </row>
        <row r="497">
          <cell r="B497" t="str">
            <v>CL.1, DIV.2, W/ WEATHER HOUSING, FILTER, NEMA-4X</v>
          </cell>
          <cell r="F497">
            <v>0</v>
          </cell>
          <cell r="H497">
            <v>0</v>
          </cell>
          <cell r="J497">
            <v>0</v>
          </cell>
          <cell r="K497">
            <v>0</v>
          </cell>
          <cell r="L497">
            <v>0</v>
          </cell>
          <cell r="M497">
            <v>0</v>
          </cell>
          <cell r="N497">
            <v>0</v>
          </cell>
          <cell r="O497">
            <v>0</v>
          </cell>
          <cell r="P497">
            <v>0</v>
          </cell>
        </row>
        <row r="498">
          <cell r="A498">
            <v>11</v>
          </cell>
          <cell r="B498" t="str">
            <v>GAS DETECTOR TEST KIT FOR 60 DETECTORS &amp; GRAPHIC PANEL</v>
          </cell>
          <cell r="C498">
            <v>1</v>
          </cell>
          <cell r="D498" t="str">
            <v>SET</v>
          </cell>
          <cell r="E498">
            <v>350000</v>
          </cell>
          <cell r="F498">
            <v>350000</v>
          </cell>
          <cell r="H498">
            <v>0</v>
          </cell>
          <cell r="I498">
            <v>10</v>
          </cell>
          <cell r="J498">
            <v>10</v>
          </cell>
          <cell r="K498">
            <v>350000</v>
          </cell>
          <cell r="L498">
            <v>350000</v>
          </cell>
          <cell r="M498">
            <v>0</v>
          </cell>
          <cell r="N498">
            <v>0</v>
          </cell>
          <cell r="O498">
            <v>2800</v>
          </cell>
          <cell r="P498">
            <v>2800</v>
          </cell>
        </row>
        <row r="499">
          <cell r="A499">
            <v>12</v>
          </cell>
          <cell r="B499" t="str">
            <v>R.S.G. CONDUIT/W COUPLING 1"</v>
          </cell>
          <cell r="C499">
            <v>1600</v>
          </cell>
          <cell r="D499" t="str">
            <v>M</v>
          </cell>
          <cell r="E499">
            <v>49</v>
          </cell>
          <cell r="F499">
            <v>78400</v>
          </cell>
          <cell r="H499">
            <v>0</v>
          </cell>
          <cell r="I499">
            <v>0.54</v>
          </cell>
          <cell r="J499">
            <v>864</v>
          </cell>
          <cell r="K499">
            <v>49</v>
          </cell>
          <cell r="L499">
            <v>78400</v>
          </cell>
          <cell r="M499">
            <v>0</v>
          </cell>
          <cell r="N499">
            <v>0</v>
          </cell>
          <cell r="O499">
            <v>151</v>
          </cell>
          <cell r="P499">
            <v>241600</v>
          </cell>
        </row>
        <row r="500">
          <cell r="A500">
            <v>13</v>
          </cell>
          <cell r="B500" t="str">
            <v>R.S.G. CONDUIT/W COUPLING 2"</v>
          </cell>
          <cell r="C500">
            <v>2300</v>
          </cell>
          <cell r="D500" t="str">
            <v>M</v>
          </cell>
          <cell r="E500">
            <v>105</v>
          </cell>
          <cell r="F500">
            <v>241500</v>
          </cell>
          <cell r="H500">
            <v>0</v>
          </cell>
          <cell r="I500">
            <v>0.98</v>
          </cell>
          <cell r="J500">
            <v>2254</v>
          </cell>
          <cell r="K500">
            <v>105</v>
          </cell>
          <cell r="L500">
            <v>241500</v>
          </cell>
          <cell r="M500">
            <v>0</v>
          </cell>
          <cell r="N500">
            <v>0</v>
          </cell>
          <cell r="O500">
            <v>274</v>
          </cell>
          <cell r="P500">
            <v>630200</v>
          </cell>
        </row>
        <row r="501">
          <cell r="A501">
            <v>14</v>
          </cell>
          <cell r="B501" t="str">
            <v>FITTING FOR R.S.G. CONDUIT</v>
          </cell>
          <cell r="C501">
            <v>1</v>
          </cell>
          <cell r="D501" t="str">
            <v>LOT</v>
          </cell>
          <cell r="E501">
            <v>639800</v>
          </cell>
          <cell r="F501">
            <v>639800</v>
          </cell>
          <cell r="H501">
            <v>0</v>
          </cell>
          <cell r="I501">
            <v>935.4</v>
          </cell>
          <cell r="J501">
            <v>935</v>
          </cell>
          <cell r="K501">
            <v>639800</v>
          </cell>
          <cell r="L501">
            <v>639800</v>
          </cell>
          <cell r="M501">
            <v>0</v>
          </cell>
          <cell r="N501">
            <v>0</v>
          </cell>
          <cell r="O501">
            <v>261912</v>
          </cell>
          <cell r="P501">
            <v>261912</v>
          </cell>
        </row>
        <row r="502">
          <cell r="A502">
            <v>15</v>
          </cell>
          <cell r="B502" t="str">
            <v>600V控制電纜,銅導体,PVC絕緣,麥拉遮蔽(OVERALL),</v>
          </cell>
          <cell r="C502">
            <v>650</v>
          </cell>
          <cell r="D502" t="str">
            <v>M</v>
          </cell>
          <cell r="E502">
            <v>37</v>
          </cell>
          <cell r="F502">
            <v>24050</v>
          </cell>
          <cell r="H502">
            <v>0</v>
          </cell>
          <cell r="I502">
            <v>0.11700000000000001</v>
          </cell>
          <cell r="J502">
            <v>76</v>
          </cell>
          <cell r="K502">
            <v>37</v>
          </cell>
          <cell r="L502">
            <v>24050</v>
          </cell>
          <cell r="M502">
            <v>0</v>
          </cell>
          <cell r="N502">
            <v>0</v>
          </cell>
          <cell r="O502">
            <v>33</v>
          </cell>
          <cell r="P502">
            <v>21450</v>
          </cell>
        </row>
        <row r="503">
          <cell r="B503" t="str">
            <v>PVC黑色被覆 7C-2SQ.MM</v>
          </cell>
          <cell r="F503">
            <v>0</v>
          </cell>
          <cell r="H503">
            <v>0</v>
          </cell>
          <cell r="J503">
            <v>0</v>
          </cell>
          <cell r="K503">
            <v>0</v>
          </cell>
          <cell r="L503">
            <v>0</v>
          </cell>
          <cell r="M503">
            <v>0</v>
          </cell>
          <cell r="N503">
            <v>0</v>
          </cell>
          <cell r="O503">
            <v>0</v>
          </cell>
          <cell r="P503">
            <v>0</v>
          </cell>
        </row>
        <row r="504">
          <cell r="A504">
            <v>16</v>
          </cell>
          <cell r="B504" t="str">
            <v>600V控制電纜,銅導体,PVC絕緣,麥拉遮蔽(OVERALL),</v>
          </cell>
          <cell r="C504">
            <v>1500</v>
          </cell>
          <cell r="D504" t="str">
            <v>M</v>
          </cell>
          <cell r="E504">
            <v>41</v>
          </cell>
          <cell r="F504">
            <v>61500</v>
          </cell>
          <cell r="H504">
            <v>0</v>
          </cell>
          <cell r="I504">
            <v>0.13300000000000001</v>
          </cell>
          <cell r="J504">
            <v>200</v>
          </cell>
          <cell r="K504">
            <v>41</v>
          </cell>
          <cell r="L504">
            <v>61500</v>
          </cell>
          <cell r="M504">
            <v>0</v>
          </cell>
          <cell r="N504">
            <v>0</v>
          </cell>
          <cell r="O504">
            <v>37</v>
          </cell>
          <cell r="P504">
            <v>55500</v>
          </cell>
        </row>
        <row r="505">
          <cell r="B505" t="str">
            <v>PVC黑色被覆 9C-2SQ.MM</v>
          </cell>
          <cell r="F505">
            <v>0</v>
          </cell>
          <cell r="H505">
            <v>0</v>
          </cell>
          <cell r="J505">
            <v>0</v>
          </cell>
          <cell r="K505">
            <v>0</v>
          </cell>
          <cell r="L505">
            <v>0</v>
          </cell>
          <cell r="M505">
            <v>0</v>
          </cell>
          <cell r="N505">
            <v>0</v>
          </cell>
          <cell r="O505">
            <v>0</v>
          </cell>
          <cell r="P505">
            <v>0</v>
          </cell>
        </row>
        <row r="506">
          <cell r="A506">
            <v>17</v>
          </cell>
          <cell r="B506" t="str">
            <v>600V控制電纜,銅導体,PVC絕緣,麥拉遮蔽(OVERALL),</v>
          </cell>
          <cell r="C506">
            <v>2600</v>
          </cell>
          <cell r="D506" t="str">
            <v>M</v>
          </cell>
          <cell r="E506">
            <v>53</v>
          </cell>
          <cell r="F506">
            <v>137800</v>
          </cell>
          <cell r="H506">
            <v>0</v>
          </cell>
          <cell r="I506">
            <v>0.153</v>
          </cell>
          <cell r="J506">
            <v>398</v>
          </cell>
          <cell r="K506">
            <v>53</v>
          </cell>
          <cell r="L506">
            <v>137800</v>
          </cell>
          <cell r="M506">
            <v>0</v>
          </cell>
          <cell r="N506">
            <v>0</v>
          </cell>
          <cell r="O506">
            <v>43</v>
          </cell>
          <cell r="P506">
            <v>111800</v>
          </cell>
        </row>
        <row r="507">
          <cell r="B507" t="str">
            <v>PVC黑色被覆 12C-2SQ.MM</v>
          </cell>
          <cell r="F507">
            <v>0</v>
          </cell>
          <cell r="H507">
            <v>0</v>
          </cell>
          <cell r="J507">
            <v>0</v>
          </cell>
          <cell r="K507">
            <v>0</v>
          </cell>
          <cell r="L507">
            <v>0</v>
          </cell>
          <cell r="M507">
            <v>0</v>
          </cell>
          <cell r="N507">
            <v>0</v>
          </cell>
          <cell r="O507">
            <v>0</v>
          </cell>
          <cell r="P507">
            <v>0</v>
          </cell>
        </row>
        <row r="508">
          <cell r="A508">
            <v>18</v>
          </cell>
          <cell r="B508" t="str">
            <v>600V控制電纜,銅導体,PVC絕緣,麥拉遮蔽(OVERALL),</v>
          </cell>
          <cell r="C508">
            <v>10000</v>
          </cell>
          <cell r="D508" t="str">
            <v>M</v>
          </cell>
          <cell r="E508">
            <v>44</v>
          </cell>
          <cell r="F508">
            <v>440000</v>
          </cell>
          <cell r="H508">
            <v>0</v>
          </cell>
          <cell r="I508">
            <v>0.13500000000000001</v>
          </cell>
          <cell r="J508">
            <v>1350</v>
          </cell>
          <cell r="K508">
            <v>44</v>
          </cell>
          <cell r="L508">
            <v>440000</v>
          </cell>
          <cell r="M508">
            <v>0</v>
          </cell>
          <cell r="N508">
            <v>0</v>
          </cell>
          <cell r="O508">
            <v>38</v>
          </cell>
          <cell r="P508">
            <v>380000</v>
          </cell>
        </row>
        <row r="509">
          <cell r="B509" t="str">
            <v>PVC黑色被覆 7C-3.5SQ.MM</v>
          </cell>
          <cell r="F509">
            <v>0</v>
          </cell>
          <cell r="H509">
            <v>0</v>
          </cell>
          <cell r="J509">
            <v>0</v>
          </cell>
          <cell r="K509">
            <v>0</v>
          </cell>
          <cell r="L509">
            <v>0</v>
          </cell>
          <cell r="M509">
            <v>0</v>
          </cell>
          <cell r="N509">
            <v>0</v>
          </cell>
          <cell r="O509">
            <v>0</v>
          </cell>
          <cell r="P509">
            <v>0</v>
          </cell>
        </row>
        <row r="510">
          <cell r="A510">
            <v>19</v>
          </cell>
          <cell r="B510" t="str">
            <v>600V控制電纜,銅導体,PVC絕緣,麥拉遮蔽(OVERALL),</v>
          </cell>
          <cell r="C510">
            <v>3000</v>
          </cell>
          <cell r="D510" t="str">
            <v>M</v>
          </cell>
          <cell r="E510">
            <v>76</v>
          </cell>
          <cell r="F510">
            <v>228000</v>
          </cell>
          <cell r="H510">
            <v>0</v>
          </cell>
          <cell r="I510">
            <v>0.193</v>
          </cell>
          <cell r="J510">
            <v>579</v>
          </cell>
          <cell r="K510">
            <v>76</v>
          </cell>
          <cell r="L510">
            <v>228000</v>
          </cell>
          <cell r="M510">
            <v>0</v>
          </cell>
          <cell r="N510">
            <v>0</v>
          </cell>
          <cell r="O510">
            <v>54</v>
          </cell>
          <cell r="P510">
            <v>162000</v>
          </cell>
        </row>
        <row r="511">
          <cell r="B511" t="str">
            <v>PVC黑色被覆 19C-2SQ.MM</v>
          </cell>
          <cell r="F511">
            <v>0</v>
          </cell>
          <cell r="H511">
            <v>0</v>
          </cell>
          <cell r="J511">
            <v>0</v>
          </cell>
          <cell r="K511">
            <v>0</v>
          </cell>
          <cell r="L511">
            <v>0</v>
          </cell>
          <cell r="M511">
            <v>0</v>
          </cell>
          <cell r="N511">
            <v>0</v>
          </cell>
          <cell r="O511">
            <v>0</v>
          </cell>
          <cell r="P511">
            <v>0</v>
          </cell>
        </row>
        <row r="512">
          <cell r="A512">
            <v>20</v>
          </cell>
          <cell r="B512" t="str">
            <v>600V控制電纜,銅導体,PVC絕緣,麥拉遮蔽(OVERALL),</v>
          </cell>
          <cell r="C512">
            <v>14000</v>
          </cell>
          <cell r="D512" t="str">
            <v>M</v>
          </cell>
          <cell r="E512">
            <v>119</v>
          </cell>
          <cell r="F512">
            <v>1666000</v>
          </cell>
          <cell r="H512">
            <v>0</v>
          </cell>
          <cell r="I512">
            <v>0.23599999999999999</v>
          </cell>
          <cell r="J512">
            <v>3304</v>
          </cell>
          <cell r="K512">
            <v>119</v>
          </cell>
          <cell r="L512">
            <v>1666000</v>
          </cell>
          <cell r="M512">
            <v>0</v>
          </cell>
          <cell r="N512">
            <v>0</v>
          </cell>
          <cell r="O512">
            <v>66</v>
          </cell>
          <cell r="P512">
            <v>924000</v>
          </cell>
        </row>
        <row r="513">
          <cell r="B513" t="str">
            <v>PVC黑色被覆 30C-2SQ.MM</v>
          </cell>
          <cell r="F513">
            <v>0</v>
          </cell>
          <cell r="H513">
            <v>0</v>
          </cell>
          <cell r="J513">
            <v>0</v>
          </cell>
          <cell r="K513">
            <v>0</v>
          </cell>
          <cell r="L513">
            <v>0</v>
          </cell>
          <cell r="M513">
            <v>0</v>
          </cell>
          <cell r="N513">
            <v>0</v>
          </cell>
          <cell r="O513">
            <v>0</v>
          </cell>
          <cell r="P513">
            <v>0</v>
          </cell>
        </row>
        <row r="514">
          <cell r="A514">
            <v>21</v>
          </cell>
          <cell r="B514" t="str">
            <v>300V信號電纜,PVC絕緣,麥拉遮蔽(OVERALL &amp; INDIVID)PVC</v>
          </cell>
          <cell r="C514">
            <v>12000</v>
          </cell>
          <cell r="D514" t="str">
            <v>M</v>
          </cell>
          <cell r="E514">
            <v>17</v>
          </cell>
          <cell r="F514">
            <v>204000</v>
          </cell>
          <cell r="H514">
            <v>0</v>
          </cell>
          <cell r="I514">
            <v>6.4000000000000001E-2</v>
          </cell>
          <cell r="J514">
            <v>768</v>
          </cell>
          <cell r="K514">
            <v>17</v>
          </cell>
          <cell r="L514">
            <v>204000</v>
          </cell>
          <cell r="M514">
            <v>0</v>
          </cell>
          <cell r="N514">
            <v>0</v>
          </cell>
          <cell r="O514">
            <v>18</v>
          </cell>
          <cell r="P514">
            <v>216000</v>
          </cell>
        </row>
        <row r="515">
          <cell r="B515" t="str">
            <v>黑色被覆  1TxAWG#16</v>
          </cell>
          <cell r="F515">
            <v>0</v>
          </cell>
          <cell r="H515">
            <v>0</v>
          </cell>
          <cell r="J515">
            <v>0</v>
          </cell>
          <cell r="K515">
            <v>0</v>
          </cell>
          <cell r="L515">
            <v>0</v>
          </cell>
          <cell r="M515">
            <v>0</v>
          </cell>
          <cell r="N515">
            <v>0</v>
          </cell>
          <cell r="O515">
            <v>0</v>
          </cell>
          <cell r="P515">
            <v>0</v>
          </cell>
        </row>
        <row r="516">
          <cell r="A516">
            <v>22</v>
          </cell>
          <cell r="B516" t="str">
            <v>300V信號電纜,PVC絕緣,麥拉遮蔽(OVERALL &amp; INDIVID)PVC</v>
          </cell>
          <cell r="C516">
            <v>3500</v>
          </cell>
          <cell r="D516" t="str">
            <v>M</v>
          </cell>
          <cell r="E516">
            <v>227</v>
          </cell>
          <cell r="F516">
            <v>794500</v>
          </cell>
          <cell r="H516">
            <v>0</v>
          </cell>
          <cell r="I516">
            <v>0.25</v>
          </cell>
          <cell r="J516">
            <v>875</v>
          </cell>
          <cell r="K516">
            <v>227</v>
          </cell>
          <cell r="L516">
            <v>794500</v>
          </cell>
          <cell r="M516">
            <v>0</v>
          </cell>
          <cell r="N516">
            <v>0</v>
          </cell>
          <cell r="O516">
            <v>70</v>
          </cell>
          <cell r="P516">
            <v>245000</v>
          </cell>
        </row>
        <row r="517">
          <cell r="B517" t="str">
            <v>黑色被覆  12TxAWG#14</v>
          </cell>
          <cell r="F517">
            <v>0</v>
          </cell>
          <cell r="H517">
            <v>0</v>
          </cell>
          <cell r="J517">
            <v>0</v>
          </cell>
          <cell r="K517">
            <v>0</v>
          </cell>
          <cell r="L517">
            <v>0</v>
          </cell>
          <cell r="M517">
            <v>0</v>
          </cell>
          <cell r="N517">
            <v>0</v>
          </cell>
          <cell r="O517">
            <v>0</v>
          </cell>
          <cell r="P517">
            <v>0</v>
          </cell>
        </row>
        <row r="518">
          <cell r="A518">
            <v>23</v>
          </cell>
          <cell r="B518" t="str">
            <v>300V信號電纜,PVC絕緣,麥拉遮蔽(OVERALL &amp; INDIVID)PVC</v>
          </cell>
          <cell r="C518">
            <v>350</v>
          </cell>
          <cell r="D518" t="str">
            <v>M</v>
          </cell>
          <cell r="E518">
            <v>471</v>
          </cell>
          <cell r="F518">
            <v>164850</v>
          </cell>
          <cell r="H518">
            <v>0</v>
          </cell>
          <cell r="I518">
            <v>0.4</v>
          </cell>
          <cell r="J518">
            <v>140</v>
          </cell>
          <cell r="K518">
            <v>471</v>
          </cell>
          <cell r="L518">
            <v>164850</v>
          </cell>
          <cell r="M518">
            <v>0</v>
          </cell>
          <cell r="N518">
            <v>0</v>
          </cell>
          <cell r="O518">
            <v>112</v>
          </cell>
          <cell r="P518">
            <v>39200</v>
          </cell>
        </row>
        <row r="519">
          <cell r="B519" t="str">
            <v>黑色被覆 24TxAWG#14</v>
          </cell>
          <cell r="F519">
            <v>0</v>
          </cell>
          <cell r="H519">
            <v>0</v>
          </cell>
          <cell r="J519">
            <v>0</v>
          </cell>
          <cell r="K519">
            <v>0</v>
          </cell>
          <cell r="L519">
            <v>0</v>
          </cell>
          <cell r="M519">
            <v>0</v>
          </cell>
          <cell r="N519">
            <v>0</v>
          </cell>
          <cell r="O519">
            <v>0</v>
          </cell>
          <cell r="P519">
            <v>0</v>
          </cell>
        </row>
        <row r="520">
          <cell r="A520">
            <v>24</v>
          </cell>
          <cell r="B520" t="str">
            <v>HOT DIPPED GALV, STEEL CHANNEL 100X50X5X7.5</v>
          </cell>
          <cell r="C520">
            <v>50</v>
          </cell>
          <cell r="D520" t="str">
            <v>M</v>
          </cell>
          <cell r="E520">
            <v>200</v>
          </cell>
          <cell r="F520">
            <v>10000</v>
          </cell>
          <cell r="H520">
            <v>0</v>
          </cell>
          <cell r="I520">
            <v>1.5</v>
          </cell>
          <cell r="J520">
            <v>75</v>
          </cell>
          <cell r="K520">
            <v>200</v>
          </cell>
          <cell r="L520">
            <v>10000</v>
          </cell>
          <cell r="M520">
            <v>0</v>
          </cell>
          <cell r="N520">
            <v>0</v>
          </cell>
          <cell r="O520">
            <v>420</v>
          </cell>
          <cell r="P520">
            <v>21000</v>
          </cell>
        </row>
        <row r="521">
          <cell r="A521">
            <v>25</v>
          </cell>
          <cell r="B521" t="str">
            <v>HOT DIPPED GALV, U- CHANNEL 41X41</v>
          </cell>
          <cell r="C521">
            <v>335</v>
          </cell>
          <cell r="D521" t="str">
            <v>M</v>
          </cell>
          <cell r="E521">
            <v>82</v>
          </cell>
          <cell r="F521">
            <v>27470</v>
          </cell>
          <cell r="H521">
            <v>0</v>
          </cell>
          <cell r="I521">
            <v>0.40699999999999997</v>
          </cell>
          <cell r="J521">
            <v>136</v>
          </cell>
          <cell r="K521">
            <v>82</v>
          </cell>
          <cell r="L521">
            <v>27470</v>
          </cell>
          <cell r="M521">
            <v>0</v>
          </cell>
          <cell r="N521">
            <v>0</v>
          </cell>
          <cell r="O521">
            <v>114</v>
          </cell>
          <cell r="P521">
            <v>38190</v>
          </cell>
        </row>
        <row r="522">
          <cell r="A522">
            <v>26</v>
          </cell>
          <cell r="B522" t="str">
            <v>FLEXIBLE CONDUIT 1"</v>
          </cell>
          <cell r="C522">
            <v>40</v>
          </cell>
          <cell r="D522" t="str">
            <v>M</v>
          </cell>
          <cell r="E522">
            <v>252</v>
          </cell>
          <cell r="F522">
            <v>10080</v>
          </cell>
          <cell r="H522">
            <v>0</v>
          </cell>
          <cell r="I522">
            <v>0.64</v>
          </cell>
          <cell r="J522">
            <v>26</v>
          </cell>
          <cell r="K522">
            <v>252</v>
          </cell>
          <cell r="L522">
            <v>10080</v>
          </cell>
          <cell r="M522">
            <v>0</v>
          </cell>
          <cell r="N522">
            <v>0</v>
          </cell>
          <cell r="O522">
            <v>179</v>
          </cell>
          <cell r="P522">
            <v>7160</v>
          </cell>
        </row>
        <row r="523">
          <cell r="A523">
            <v>27</v>
          </cell>
          <cell r="B523" t="str">
            <v>HOT DIPPED GALV. STEEL PLATE 1829X6401X3t</v>
          </cell>
          <cell r="C523">
            <v>2</v>
          </cell>
          <cell r="D523" t="str">
            <v>PCS</v>
          </cell>
          <cell r="E523">
            <v>1000</v>
          </cell>
          <cell r="F523">
            <v>2000</v>
          </cell>
          <cell r="H523">
            <v>0</v>
          </cell>
          <cell r="I523">
            <v>10</v>
          </cell>
          <cell r="J523">
            <v>20</v>
          </cell>
          <cell r="K523">
            <v>1000</v>
          </cell>
          <cell r="L523">
            <v>2000</v>
          </cell>
          <cell r="M523">
            <v>0</v>
          </cell>
          <cell r="N523">
            <v>0</v>
          </cell>
          <cell r="O523">
            <v>2800</v>
          </cell>
          <cell r="P523">
            <v>5600</v>
          </cell>
        </row>
        <row r="524">
          <cell r="A524">
            <v>28</v>
          </cell>
          <cell r="B524" t="str">
            <v>1/4圓(半徑30公分)低溫偵測器之補償器遮蔽板SS316製</v>
          </cell>
          <cell r="C524">
            <v>4</v>
          </cell>
          <cell r="D524" t="str">
            <v>PCS</v>
          </cell>
          <cell r="E524">
            <v>3000</v>
          </cell>
          <cell r="F524">
            <v>12000</v>
          </cell>
          <cell r="H524">
            <v>0</v>
          </cell>
          <cell r="I524">
            <v>4</v>
          </cell>
          <cell r="J524">
            <v>16</v>
          </cell>
          <cell r="K524">
            <v>3000</v>
          </cell>
          <cell r="L524">
            <v>12000</v>
          </cell>
          <cell r="M524">
            <v>0</v>
          </cell>
          <cell r="N524">
            <v>0</v>
          </cell>
          <cell r="O524">
            <v>1120</v>
          </cell>
          <cell r="P524">
            <v>4480</v>
          </cell>
        </row>
        <row r="525">
          <cell r="A525">
            <v>29</v>
          </cell>
          <cell r="B525" t="str">
            <v>接線箱,附端子板20P,FRP外殼,屋外防水型</v>
          </cell>
          <cell r="C525">
            <v>5</v>
          </cell>
          <cell r="D525" t="str">
            <v>SET</v>
          </cell>
          <cell r="E525">
            <v>3500</v>
          </cell>
          <cell r="F525">
            <v>17500</v>
          </cell>
          <cell r="H525">
            <v>0</v>
          </cell>
          <cell r="I525">
            <v>4</v>
          </cell>
          <cell r="J525">
            <v>20</v>
          </cell>
          <cell r="K525">
            <v>3500</v>
          </cell>
          <cell r="L525">
            <v>17500</v>
          </cell>
          <cell r="M525">
            <v>0</v>
          </cell>
          <cell r="N525">
            <v>0</v>
          </cell>
          <cell r="O525">
            <v>1120</v>
          </cell>
          <cell r="P525">
            <v>5600</v>
          </cell>
        </row>
        <row r="526">
          <cell r="A526">
            <v>30</v>
          </cell>
          <cell r="B526" t="str">
            <v>接線箱,附端子板50P,FRP外殼,屋外防水型</v>
          </cell>
          <cell r="C526">
            <v>4</v>
          </cell>
          <cell r="D526" t="str">
            <v>SET</v>
          </cell>
          <cell r="E526">
            <v>5500</v>
          </cell>
          <cell r="F526">
            <v>22000</v>
          </cell>
          <cell r="H526">
            <v>0</v>
          </cell>
          <cell r="I526">
            <v>8</v>
          </cell>
          <cell r="J526">
            <v>32</v>
          </cell>
          <cell r="K526">
            <v>5500</v>
          </cell>
          <cell r="L526">
            <v>22000</v>
          </cell>
          <cell r="M526">
            <v>0</v>
          </cell>
          <cell r="N526">
            <v>0</v>
          </cell>
          <cell r="O526">
            <v>2240</v>
          </cell>
          <cell r="P526">
            <v>8960</v>
          </cell>
        </row>
        <row r="527">
          <cell r="A527">
            <v>31</v>
          </cell>
          <cell r="B527" t="str">
            <v>接線箱,附端子板100P,FRP外殼,屋外防水型</v>
          </cell>
          <cell r="C527">
            <v>1</v>
          </cell>
          <cell r="D527" t="str">
            <v>SET</v>
          </cell>
          <cell r="E527">
            <v>9000</v>
          </cell>
          <cell r="F527">
            <v>9000</v>
          </cell>
          <cell r="H527">
            <v>0</v>
          </cell>
          <cell r="I527">
            <v>12</v>
          </cell>
          <cell r="J527">
            <v>12</v>
          </cell>
          <cell r="K527">
            <v>9000</v>
          </cell>
          <cell r="L527">
            <v>9000</v>
          </cell>
          <cell r="M527">
            <v>0</v>
          </cell>
          <cell r="N527">
            <v>0</v>
          </cell>
          <cell r="O527">
            <v>3360</v>
          </cell>
          <cell r="P527">
            <v>3360</v>
          </cell>
        </row>
        <row r="528">
          <cell r="A528">
            <v>32</v>
          </cell>
          <cell r="B528" t="str">
            <v>HOT DIPPED GALV, STEEL CHANNEL 100X50X5X7.5X2.4高</v>
          </cell>
          <cell r="C528">
            <v>26</v>
          </cell>
          <cell r="D528" t="str">
            <v>SET</v>
          </cell>
          <cell r="E528">
            <v>2400</v>
          </cell>
          <cell r="F528">
            <v>62400</v>
          </cell>
          <cell r="H528">
            <v>0</v>
          </cell>
          <cell r="I528">
            <v>3</v>
          </cell>
          <cell r="J528">
            <v>78</v>
          </cell>
          <cell r="K528">
            <v>2400</v>
          </cell>
          <cell r="L528">
            <v>62400</v>
          </cell>
          <cell r="M528">
            <v>0</v>
          </cell>
          <cell r="N528">
            <v>0</v>
          </cell>
          <cell r="O528">
            <v>840</v>
          </cell>
          <cell r="P528">
            <v>21840</v>
          </cell>
        </row>
        <row r="529">
          <cell r="B529" t="str">
            <v>附基礎</v>
          </cell>
          <cell r="F529">
            <v>0</v>
          </cell>
          <cell r="H529">
            <v>0</v>
          </cell>
          <cell r="J529">
            <v>0</v>
          </cell>
          <cell r="K529">
            <v>0</v>
          </cell>
          <cell r="L529">
            <v>0</v>
          </cell>
          <cell r="M529">
            <v>0</v>
          </cell>
          <cell r="N529">
            <v>0</v>
          </cell>
          <cell r="O529">
            <v>0</v>
          </cell>
          <cell r="P529">
            <v>0</v>
          </cell>
        </row>
        <row r="530">
          <cell r="A530">
            <v>33</v>
          </cell>
          <cell r="B530" t="str">
            <v>DITTO, BUT STEEL CHANNEL 為3.6M高</v>
          </cell>
          <cell r="C530">
            <v>13</v>
          </cell>
          <cell r="D530" t="str">
            <v>SET</v>
          </cell>
          <cell r="E530">
            <v>3600</v>
          </cell>
          <cell r="F530">
            <v>46800</v>
          </cell>
          <cell r="H530">
            <v>0</v>
          </cell>
          <cell r="I530">
            <v>4</v>
          </cell>
          <cell r="J530">
            <v>52</v>
          </cell>
          <cell r="K530">
            <v>3600</v>
          </cell>
          <cell r="L530">
            <v>46800</v>
          </cell>
          <cell r="M530">
            <v>0</v>
          </cell>
          <cell r="N530">
            <v>0</v>
          </cell>
          <cell r="O530">
            <v>1120</v>
          </cell>
          <cell r="P530">
            <v>14560</v>
          </cell>
        </row>
        <row r="531">
          <cell r="A531">
            <v>34</v>
          </cell>
          <cell r="B531" t="str">
            <v>DITTO, BUT STEEL CHANNEL 為1.95M高</v>
          </cell>
          <cell r="C531">
            <v>3</v>
          </cell>
          <cell r="D531" t="str">
            <v>SET</v>
          </cell>
          <cell r="E531">
            <v>2000</v>
          </cell>
          <cell r="F531">
            <v>6000</v>
          </cell>
          <cell r="H531">
            <v>0</v>
          </cell>
          <cell r="I531">
            <v>3</v>
          </cell>
          <cell r="J531">
            <v>9</v>
          </cell>
          <cell r="K531">
            <v>2000</v>
          </cell>
          <cell r="L531">
            <v>6000</v>
          </cell>
          <cell r="M531">
            <v>0</v>
          </cell>
          <cell r="N531">
            <v>0</v>
          </cell>
          <cell r="O531">
            <v>840</v>
          </cell>
          <cell r="P531">
            <v>2520</v>
          </cell>
        </row>
        <row r="532">
          <cell r="A532">
            <v>35</v>
          </cell>
          <cell r="B532" t="str">
            <v xml:space="preserve">MISCELLANEOUS </v>
          </cell>
          <cell r="C532">
            <v>1</v>
          </cell>
          <cell r="D532" t="str">
            <v>LOT</v>
          </cell>
          <cell r="E532">
            <v>743902.5</v>
          </cell>
          <cell r="F532">
            <v>743903</v>
          </cell>
          <cell r="H532">
            <v>0</v>
          </cell>
          <cell r="I532">
            <v>646.55000000000007</v>
          </cell>
          <cell r="J532">
            <v>647</v>
          </cell>
          <cell r="K532">
            <v>743903</v>
          </cell>
          <cell r="L532">
            <v>743903</v>
          </cell>
          <cell r="M532">
            <v>0</v>
          </cell>
          <cell r="N532">
            <v>0</v>
          </cell>
          <cell r="O532">
            <v>181034</v>
          </cell>
          <cell r="P532">
            <v>181034</v>
          </cell>
        </row>
        <row r="533">
          <cell r="B533" t="str">
            <v>SUB-TOTAL : (I)</v>
          </cell>
          <cell r="F533">
            <v>15621953</v>
          </cell>
          <cell r="H533">
            <v>0</v>
          </cell>
          <cell r="J533">
            <v>13628</v>
          </cell>
          <cell r="K533">
            <v>0</v>
          </cell>
          <cell r="L533">
            <v>15621953</v>
          </cell>
          <cell r="M533">
            <v>0</v>
          </cell>
          <cell r="N533">
            <v>0</v>
          </cell>
          <cell r="O533">
            <v>0</v>
          </cell>
          <cell r="P533">
            <v>3816326</v>
          </cell>
        </row>
        <row r="536">
          <cell r="A536" t="str">
            <v>J.</v>
          </cell>
          <cell r="B536" t="str">
            <v>U/G CONDUIT BANK</v>
          </cell>
          <cell r="F536">
            <v>0</v>
          </cell>
          <cell r="H536">
            <v>0</v>
          </cell>
          <cell r="J536">
            <v>0</v>
          </cell>
          <cell r="K536">
            <v>0</v>
          </cell>
          <cell r="L536">
            <v>0</v>
          </cell>
          <cell r="M536">
            <v>0</v>
          </cell>
          <cell r="N536">
            <v>0</v>
          </cell>
          <cell r="O536">
            <v>0</v>
          </cell>
          <cell r="P536">
            <v>0</v>
          </cell>
        </row>
        <row r="538">
          <cell r="A538" t="str">
            <v>J.1</v>
          </cell>
          <cell r="B538" t="str">
            <v>U/G CONDUIT BANK FOR TEL., P/P, CCTV, APS</v>
          </cell>
          <cell r="F538">
            <v>0</v>
          </cell>
          <cell r="H538">
            <v>0</v>
          </cell>
          <cell r="J538">
            <v>0</v>
          </cell>
          <cell r="K538">
            <v>0</v>
          </cell>
          <cell r="L538">
            <v>0</v>
          </cell>
          <cell r="M538">
            <v>0</v>
          </cell>
          <cell r="N538">
            <v>0</v>
          </cell>
          <cell r="O538">
            <v>0</v>
          </cell>
          <cell r="P538">
            <v>0</v>
          </cell>
        </row>
        <row r="539">
          <cell r="A539" t="str">
            <v>J.1.1</v>
          </cell>
          <cell r="B539" t="str">
            <v xml:space="preserve"> PVC CONDUIT, THICK WALL, CNS1302 SCH. B , 1"</v>
          </cell>
          <cell r="C539">
            <v>800</v>
          </cell>
          <cell r="D539" t="str">
            <v>M</v>
          </cell>
          <cell r="E539">
            <v>16</v>
          </cell>
          <cell r="F539">
            <v>12800</v>
          </cell>
          <cell r="H539">
            <v>0</v>
          </cell>
          <cell r="I539">
            <v>0.22</v>
          </cell>
          <cell r="J539">
            <v>176</v>
          </cell>
          <cell r="K539">
            <v>16</v>
          </cell>
          <cell r="L539">
            <v>12800</v>
          </cell>
          <cell r="M539">
            <v>0</v>
          </cell>
          <cell r="N539">
            <v>0</v>
          </cell>
          <cell r="O539">
            <v>62</v>
          </cell>
          <cell r="P539">
            <v>49600</v>
          </cell>
        </row>
        <row r="540">
          <cell r="A540" t="str">
            <v>J.1.2</v>
          </cell>
          <cell r="B540" t="str">
            <v xml:space="preserve"> PVC CONDUIT, THICK WALL, CNS1302 SCH. B , 2"</v>
          </cell>
          <cell r="C540">
            <v>22000</v>
          </cell>
          <cell r="D540" t="str">
            <v>M</v>
          </cell>
          <cell r="E540">
            <v>38</v>
          </cell>
          <cell r="F540">
            <v>836000</v>
          </cell>
          <cell r="H540">
            <v>0</v>
          </cell>
          <cell r="I540">
            <v>0.3</v>
          </cell>
          <cell r="J540">
            <v>6600</v>
          </cell>
          <cell r="K540">
            <v>38</v>
          </cell>
          <cell r="L540">
            <v>836000</v>
          </cell>
          <cell r="M540">
            <v>0</v>
          </cell>
          <cell r="N540">
            <v>0</v>
          </cell>
          <cell r="O540">
            <v>84</v>
          </cell>
          <cell r="P540">
            <v>1848000</v>
          </cell>
        </row>
        <row r="541">
          <cell r="A541" t="str">
            <v>J.1.3</v>
          </cell>
          <cell r="B541" t="str">
            <v xml:space="preserve"> PVC CONDUIT, THICK WALL, CNS1302 SCH. B , 4"</v>
          </cell>
          <cell r="C541">
            <v>16500</v>
          </cell>
          <cell r="D541" t="str">
            <v>M</v>
          </cell>
          <cell r="E541">
            <v>128</v>
          </cell>
          <cell r="F541">
            <v>2112000</v>
          </cell>
          <cell r="H541">
            <v>0</v>
          </cell>
          <cell r="I541">
            <v>0.43</v>
          </cell>
          <cell r="J541">
            <v>7095</v>
          </cell>
          <cell r="K541">
            <v>128</v>
          </cell>
          <cell r="L541">
            <v>2112000</v>
          </cell>
          <cell r="M541">
            <v>0</v>
          </cell>
          <cell r="N541">
            <v>0</v>
          </cell>
          <cell r="O541">
            <v>120</v>
          </cell>
          <cell r="P541">
            <v>1980000</v>
          </cell>
        </row>
        <row r="542">
          <cell r="A542" t="str">
            <v>J.1.4</v>
          </cell>
          <cell r="B542" t="str">
            <v xml:space="preserve"> PVC CONDUIT, THICK WALL, CNS1302 SCH. B , 6"</v>
          </cell>
          <cell r="C542">
            <v>8000</v>
          </cell>
          <cell r="D542" t="str">
            <v>M</v>
          </cell>
          <cell r="E542">
            <v>242</v>
          </cell>
          <cell r="F542">
            <v>1936000</v>
          </cell>
          <cell r="H542">
            <v>0</v>
          </cell>
          <cell r="I542">
            <v>0.68</v>
          </cell>
          <cell r="J542">
            <v>5440</v>
          </cell>
          <cell r="K542">
            <v>242</v>
          </cell>
          <cell r="L542">
            <v>1936000</v>
          </cell>
          <cell r="M542">
            <v>0</v>
          </cell>
          <cell r="N542">
            <v>0</v>
          </cell>
          <cell r="O542">
            <v>190</v>
          </cell>
          <cell r="P542">
            <v>1520000</v>
          </cell>
        </row>
        <row r="543">
          <cell r="A543" t="str">
            <v>J.1.5</v>
          </cell>
          <cell r="B543" t="str">
            <v xml:space="preserve"> EXCAVATION</v>
          </cell>
          <cell r="C543">
            <v>7000</v>
          </cell>
          <cell r="D543" t="str">
            <v>M3</v>
          </cell>
          <cell r="E543" t="str">
            <v>M+L</v>
          </cell>
          <cell r="F543" t="str">
            <v>M+L</v>
          </cell>
          <cell r="H543">
            <v>0</v>
          </cell>
          <cell r="J543">
            <v>0</v>
          </cell>
          <cell r="K543" t="str">
            <v>M+L</v>
          </cell>
          <cell r="L543" t="str">
            <v>M+L</v>
          </cell>
          <cell r="M543">
            <v>0</v>
          </cell>
          <cell r="N543">
            <v>0</v>
          </cell>
          <cell r="O543">
            <v>60</v>
          </cell>
          <cell r="P543">
            <v>420000</v>
          </cell>
        </row>
        <row r="544">
          <cell r="A544" t="str">
            <v>J.1.6</v>
          </cell>
          <cell r="B544" t="str">
            <v xml:space="preserve"> BACKFILL</v>
          </cell>
          <cell r="C544">
            <v>5100</v>
          </cell>
          <cell r="D544" t="str">
            <v>M3</v>
          </cell>
          <cell r="E544" t="str">
            <v>M+L</v>
          </cell>
          <cell r="F544" t="str">
            <v>M+L</v>
          </cell>
          <cell r="H544">
            <v>0</v>
          </cell>
          <cell r="J544">
            <v>0</v>
          </cell>
          <cell r="K544" t="str">
            <v>M+L</v>
          </cell>
          <cell r="L544" t="str">
            <v>M+L</v>
          </cell>
          <cell r="M544">
            <v>0</v>
          </cell>
          <cell r="N544">
            <v>0</v>
          </cell>
          <cell r="O544">
            <v>100</v>
          </cell>
          <cell r="P544">
            <v>510000</v>
          </cell>
        </row>
        <row r="545">
          <cell r="A545" t="str">
            <v>J.1.7</v>
          </cell>
          <cell r="B545" t="str">
            <v xml:space="preserve"> CONCRETE FOR DUCT BANK 2000 PSI</v>
          </cell>
          <cell r="C545">
            <v>1900</v>
          </cell>
          <cell r="D545" t="str">
            <v>M3</v>
          </cell>
          <cell r="E545" t="str">
            <v>M+L</v>
          </cell>
          <cell r="F545" t="str">
            <v>M+L</v>
          </cell>
          <cell r="H545">
            <v>0</v>
          </cell>
          <cell r="J545">
            <v>0</v>
          </cell>
          <cell r="K545" t="str">
            <v>M+L</v>
          </cell>
          <cell r="L545" t="str">
            <v>M+L</v>
          </cell>
          <cell r="M545">
            <v>0</v>
          </cell>
          <cell r="N545">
            <v>0</v>
          </cell>
          <cell r="O545">
            <v>1700</v>
          </cell>
          <cell r="P545">
            <v>3230000</v>
          </cell>
        </row>
        <row r="546">
          <cell r="A546" t="str">
            <v>J.1.8</v>
          </cell>
          <cell r="B546" t="str">
            <v xml:space="preserve"> RED COLORED OXIDE</v>
          </cell>
          <cell r="C546">
            <v>17100</v>
          </cell>
          <cell r="D546" t="str">
            <v>KG</v>
          </cell>
          <cell r="E546" t="str">
            <v>M+L</v>
          </cell>
          <cell r="F546" t="str">
            <v>M+L</v>
          </cell>
          <cell r="H546">
            <v>0</v>
          </cell>
          <cell r="J546">
            <v>0</v>
          </cell>
          <cell r="K546" t="str">
            <v>M+L</v>
          </cell>
          <cell r="L546" t="str">
            <v>M+L</v>
          </cell>
          <cell r="M546">
            <v>0</v>
          </cell>
          <cell r="N546">
            <v>0</v>
          </cell>
          <cell r="O546">
            <v>60</v>
          </cell>
          <cell r="P546">
            <v>1026000</v>
          </cell>
        </row>
        <row r="547">
          <cell r="A547" t="str">
            <v>J.1.9</v>
          </cell>
          <cell r="B547" t="str">
            <v xml:space="preserve"> DISPOSAL</v>
          </cell>
          <cell r="C547">
            <v>1900</v>
          </cell>
          <cell r="D547" t="str">
            <v>M3</v>
          </cell>
          <cell r="E547" t="str">
            <v>M+L</v>
          </cell>
          <cell r="F547" t="str">
            <v>M+L</v>
          </cell>
          <cell r="H547">
            <v>0</v>
          </cell>
          <cell r="J547">
            <v>0</v>
          </cell>
          <cell r="K547" t="str">
            <v>M+L</v>
          </cell>
          <cell r="L547" t="str">
            <v>M+L</v>
          </cell>
          <cell r="M547">
            <v>0</v>
          </cell>
          <cell r="N547">
            <v>0</v>
          </cell>
          <cell r="O547">
            <v>220</v>
          </cell>
          <cell r="P547">
            <v>418000</v>
          </cell>
        </row>
        <row r="548">
          <cell r="A548" t="str">
            <v>J.1.10</v>
          </cell>
          <cell r="B548" t="str">
            <v xml:space="preserve"> FORMWORK</v>
          </cell>
          <cell r="C548">
            <v>5200</v>
          </cell>
          <cell r="D548" t="str">
            <v>M2</v>
          </cell>
          <cell r="E548" t="str">
            <v>M+L</v>
          </cell>
          <cell r="F548" t="str">
            <v>M+L</v>
          </cell>
          <cell r="H548">
            <v>0</v>
          </cell>
          <cell r="J548">
            <v>0</v>
          </cell>
          <cell r="K548" t="str">
            <v>M+L</v>
          </cell>
          <cell r="L548" t="str">
            <v>M+L</v>
          </cell>
          <cell r="M548">
            <v>0</v>
          </cell>
          <cell r="N548">
            <v>0</v>
          </cell>
          <cell r="O548">
            <v>360</v>
          </cell>
          <cell r="P548">
            <v>1872000</v>
          </cell>
        </row>
        <row r="549">
          <cell r="A549" t="str">
            <v>J.1.11</v>
          </cell>
          <cell r="B549" t="str">
            <v xml:space="preserve"> RE-BAR</v>
          </cell>
          <cell r="C549">
            <v>36500</v>
          </cell>
          <cell r="D549" t="str">
            <v>KG</v>
          </cell>
          <cell r="E549" t="str">
            <v>M+L</v>
          </cell>
          <cell r="F549" t="str">
            <v>M+L</v>
          </cell>
          <cell r="H549">
            <v>0</v>
          </cell>
          <cell r="J549">
            <v>0</v>
          </cell>
          <cell r="K549" t="str">
            <v>M+L</v>
          </cell>
          <cell r="L549" t="str">
            <v>M+L</v>
          </cell>
          <cell r="M549">
            <v>0</v>
          </cell>
          <cell r="N549">
            <v>0</v>
          </cell>
          <cell r="O549">
            <v>16</v>
          </cell>
          <cell r="P549">
            <v>584000</v>
          </cell>
        </row>
        <row r="550">
          <cell r="A550" t="str">
            <v>J.1.12</v>
          </cell>
          <cell r="B550" t="str">
            <v xml:space="preserve"> MAN-HOLE, 2,000 L x 2,000 W x 2,000 D</v>
          </cell>
          <cell r="C550">
            <v>24</v>
          </cell>
          <cell r="D550" t="str">
            <v>SET</v>
          </cell>
          <cell r="E550" t="str">
            <v>M+L</v>
          </cell>
          <cell r="F550" t="str">
            <v>M+L</v>
          </cell>
          <cell r="H550">
            <v>0</v>
          </cell>
          <cell r="J550">
            <v>0</v>
          </cell>
          <cell r="K550" t="str">
            <v>M+L</v>
          </cell>
          <cell r="L550" t="str">
            <v>M+L</v>
          </cell>
          <cell r="M550">
            <v>0</v>
          </cell>
          <cell r="N550">
            <v>0</v>
          </cell>
          <cell r="O550">
            <v>65000</v>
          </cell>
          <cell r="P550">
            <v>1560000</v>
          </cell>
        </row>
        <row r="551">
          <cell r="A551" t="str">
            <v>J.1.13</v>
          </cell>
          <cell r="B551" t="str">
            <v xml:space="preserve"> MAN-HOLE, 1,500 L x 1,500 W x 2,000 D</v>
          </cell>
          <cell r="C551">
            <v>0</v>
          </cell>
          <cell r="D551" t="str">
            <v>SET</v>
          </cell>
          <cell r="E551" t="str">
            <v>M+L</v>
          </cell>
          <cell r="F551" t="str">
            <v>M+L</v>
          </cell>
          <cell r="H551">
            <v>0</v>
          </cell>
          <cell r="J551">
            <v>0</v>
          </cell>
          <cell r="K551" t="str">
            <v>M+L</v>
          </cell>
          <cell r="L551" t="str">
            <v>M+L</v>
          </cell>
          <cell r="M551">
            <v>0</v>
          </cell>
          <cell r="N551">
            <v>0</v>
          </cell>
          <cell r="O551">
            <v>52000</v>
          </cell>
          <cell r="P551">
            <v>0</v>
          </cell>
        </row>
        <row r="552">
          <cell r="A552" t="str">
            <v>J.1.14</v>
          </cell>
          <cell r="B552" t="str">
            <v xml:space="preserve"> COMPOND FOR WATER SEALING(IN MH.)</v>
          </cell>
          <cell r="C552">
            <v>2500</v>
          </cell>
          <cell r="D552" t="str">
            <v>KG</v>
          </cell>
          <cell r="E552" t="str">
            <v>M+L</v>
          </cell>
          <cell r="F552" t="str">
            <v>M+L</v>
          </cell>
          <cell r="H552">
            <v>0</v>
          </cell>
          <cell r="J552">
            <v>0</v>
          </cell>
          <cell r="K552" t="str">
            <v>M+L</v>
          </cell>
          <cell r="L552" t="str">
            <v>M+L</v>
          </cell>
          <cell r="M552">
            <v>0</v>
          </cell>
          <cell r="N552">
            <v>0</v>
          </cell>
          <cell r="O552">
            <v>200</v>
          </cell>
          <cell r="P552">
            <v>500000</v>
          </cell>
        </row>
        <row r="553">
          <cell r="B553" t="str">
            <v>SUB-TOTAL : (J.1)</v>
          </cell>
          <cell r="F553">
            <v>4896800</v>
          </cell>
          <cell r="J553">
            <v>19311</v>
          </cell>
          <cell r="L553">
            <v>4896800</v>
          </cell>
          <cell r="P553">
            <v>15517600</v>
          </cell>
        </row>
        <row r="555">
          <cell r="A555" t="str">
            <v>J.2</v>
          </cell>
          <cell r="B555" t="str">
            <v>U/G CONDUIT BANK FOR TEL., P/P, CCTV, APS</v>
          </cell>
          <cell r="F555">
            <v>0</v>
          </cell>
          <cell r="H555">
            <v>0</v>
          </cell>
          <cell r="J555">
            <v>0</v>
          </cell>
          <cell r="K555">
            <v>0</v>
          </cell>
          <cell r="L555">
            <v>0</v>
          </cell>
          <cell r="M555">
            <v>0</v>
          </cell>
          <cell r="N555">
            <v>0</v>
          </cell>
          <cell r="O555">
            <v>0</v>
          </cell>
          <cell r="P555">
            <v>0</v>
          </cell>
        </row>
        <row r="556">
          <cell r="A556" t="str">
            <v>J.2.1</v>
          </cell>
          <cell r="B556" t="str">
            <v xml:space="preserve"> PVC CONDUIT, THICK WALL, CNS1302 SCH. B , 1"</v>
          </cell>
          <cell r="C556">
            <v>1000</v>
          </cell>
          <cell r="D556" t="str">
            <v>M</v>
          </cell>
          <cell r="E556">
            <v>16</v>
          </cell>
          <cell r="F556">
            <v>16000</v>
          </cell>
          <cell r="H556">
            <v>0</v>
          </cell>
          <cell r="I556">
            <v>0.22</v>
          </cell>
          <cell r="J556">
            <v>220</v>
          </cell>
          <cell r="K556">
            <v>16</v>
          </cell>
          <cell r="L556">
            <v>16000</v>
          </cell>
          <cell r="M556">
            <v>0</v>
          </cell>
          <cell r="N556">
            <v>0</v>
          </cell>
          <cell r="O556">
            <v>62</v>
          </cell>
          <cell r="P556">
            <v>62000</v>
          </cell>
        </row>
        <row r="557">
          <cell r="A557" t="str">
            <v>J.2.2</v>
          </cell>
          <cell r="B557" t="str">
            <v xml:space="preserve"> PVC CONDUIT, THICK WALL, CNS1302 SCH. B , 2"</v>
          </cell>
          <cell r="C557">
            <v>26000</v>
          </cell>
          <cell r="D557" t="str">
            <v>M</v>
          </cell>
          <cell r="E557">
            <v>38</v>
          </cell>
          <cell r="F557">
            <v>988000</v>
          </cell>
          <cell r="H557">
            <v>0</v>
          </cell>
          <cell r="I557">
            <v>0.3</v>
          </cell>
          <cell r="J557">
            <v>7800</v>
          </cell>
          <cell r="K557">
            <v>38</v>
          </cell>
          <cell r="L557">
            <v>988000</v>
          </cell>
          <cell r="M557">
            <v>0</v>
          </cell>
          <cell r="N557">
            <v>0</v>
          </cell>
          <cell r="O557">
            <v>84</v>
          </cell>
          <cell r="P557">
            <v>2184000</v>
          </cell>
        </row>
        <row r="558">
          <cell r="A558" t="str">
            <v>J.2.3</v>
          </cell>
          <cell r="B558" t="str">
            <v xml:space="preserve"> EXCAVATION</v>
          </cell>
          <cell r="C558">
            <v>3500</v>
          </cell>
          <cell r="D558" t="str">
            <v>M3</v>
          </cell>
          <cell r="E558" t="str">
            <v>M+L</v>
          </cell>
          <cell r="F558" t="str">
            <v>M+L</v>
          </cell>
          <cell r="H558">
            <v>0</v>
          </cell>
          <cell r="J558">
            <v>0</v>
          </cell>
          <cell r="K558" t="str">
            <v>M+L</v>
          </cell>
          <cell r="L558" t="str">
            <v>M+L</v>
          </cell>
          <cell r="M558">
            <v>0</v>
          </cell>
          <cell r="N558">
            <v>0</v>
          </cell>
          <cell r="O558">
            <v>60</v>
          </cell>
          <cell r="P558">
            <v>210000</v>
          </cell>
        </row>
        <row r="559">
          <cell r="A559" t="str">
            <v>J.2.4</v>
          </cell>
          <cell r="B559" t="str">
            <v xml:space="preserve"> BACKFILL</v>
          </cell>
          <cell r="C559">
            <v>2550</v>
          </cell>
          <cell r="D559" t="str">
            <v>M3</v>
          </cell>
          <cell r="E559" t="str">
            <v>M+L</v>
          </cell>
          <cell r="F559" t="str">
            <v>M+L</v>
          </cell>
          <cell r="H559">
            <v>0</v>
          </cell>
          <cell r="J559">
            <v>0</v>
          </cell>
          <cell r="K559" t="str">
            <v>M+L</v>
          </cell>
          <cell r="L559" t="str">
            <v>M+L</v>
          </cell>
          <cell r="M559">
            <v>0</v>
          </cell>
          <cell r="N559">
            <v>0</v>
          </cell>
          <cell r="O559">
            <v>100</v>
          </cell>
          <cell r="P559">
            <v>255000</v>
          </cell>
        </row>
        <row r="560">
          <cell r="A560" t="str">
            <v>J.2.5</v>
          </cell>
          <cell r="B560" t="str">
            <v xml:space="preserve"> CONCRETE FOR DUCT BANK 2000 PSI</v>
          </cell>
          <cell r="C560">
            <v>950</v>
          </cell>
          <cell r="D560" t="str">
            <v>M3</v>
          </cell>
          <cell r="E560" t="str">
            <v>M+L</v>
          </cell>
          <cell r="F560" t="str">
            <v>M+L</v>
          </cell>
          <cell r="H560">
            <v>0</v>
          </cell>
          <cell r="J560">
            <v>0</v>
          </cell>
          <cell r="K560" t="str">
            <v>M+L</v>
          </cell>
          <cell r="L560" t="str">
            <v>M+L</v>
          </cell>
          <cell r="M560">
            <v>0</v>
          </cell>
          <cell r="N560">
            <v>0</v>
          </cell>
          <cell r="O560">
            <v>1700</v>
          </cell>
          <cell r="P560">
            <v>1615000</v>
          </cell>
        </row>
        <row r="561">
          <cell r="A561" t="str">
            <v>J.2.6</v>
          </cell>
          <cell r="B561" t="str">
            <v xml:space="preserve"> RED COLORED OXIDE</v>
          </cell>
          <cell r="C561">
            <v>8550</v>
          </cell>
          <cell r="D561" t="str">
            <v>KG</v>
          </cell>
          <cell r="E561" t="str">
            <v>M+L</v>
          </cell>
          <cell r="F561" t="str">
            <v>M+L</v>
          </cell>
          <cell r="H561">
            <v>0</v>
          </cell>
          <cell r="J561">
            <v>0</v>
          </cell>
          <cell r="K561" t="str">
            <v>M+L</v>
          </cell>
          <cell r="L561" t="str">
            <v>M+L</v>
          </cell>
          <cell r="M561">
            <v>0</v>
          </cell>
          <cell r="N561">
            <v>0</v>
          </cell>
          <cell r="O561">
            <v>60</v>
          </cell>
          <cell r="P561">
            <v>513000</v>
          </cell>
        </row>
        <row r="562">
          <cell r="A562" t="str">
            <v>J.2.7</v>
          </cell>
          <cell r="B562" t="str">
            <v xml:space="preserve"> DISPOSAL</v>
          </cell>
          <cell r="C562">
            <v>950</v>
          </cell>
          <cell r="D562" t="str">
            <v>M3</v>
          </cell>
          <cell r="E562" t="str">
            <v>M+L</v>
          </cell>
          <cell r="F562" t="str">
            <v>M+L</v>
          </cell>
          <cell r="H562">
            <v>0</v>
          </cell>
          <cell r="J562">
            <v>0</v>
          </cell>
          <cell r="K562" t="str">
            <v>M+L</v>
          </cell>
          <cell r="L562" t="str">
            <v>M+L</v>
          </cell>
          <cell r="M562">
            <v>0</v>
          </cell>
          <cell r="N562">
            <v>0</v>
          </cell>
          <cell r="O562">
            <v>220</v>
          </cell>
          <cell r="P562">
            <v>209000</v>
          </cell>
        </row>
        <row r="563">
          <cell r="A563" t="str">
            <v>J.2.8</v>
          </cell>
          <cell r="B563" t="str">
            <v xml:space="preserve"> FORMWORK</v>
          </cell>
          <cell r="C563">
            <v>2000</v>
          </cell>
          <cell r="D563" t="str">
            <v>M2</v>
          </cell>
          <cell r="E563" t="str">
            <v>M+L</v>
          </cell>
          <cell r="F563" t="str">
            <v>M+L</v>
          </cell>
          <cell r="H563">
            <v>0</v>
          </cell>
          <cell r="J563">
            <v>0</v>
          </cell>
          <cell r="K563" t="str">
            <v>M+L</v>
          </cell>
          <cell r="L563" t="str">
            <v>M+L</v>
          </cell>
          <cell r="M563">
            <v>0</v>
          </cell>
          <cell r="N563">
            <v>0</v>
          </cell>
          <cell r="O563">
            <v>360</v>
          </cell>
          <cell r="P563">
            <v>720000</v>
          </cell>
        </row>
        <row r="564">
          <cell r="A564" t="str">
            <v>J.2.9</v>
          </cell>
          <cell r="B564" t="str">
            <v xml:space="preserve"> RE-BAR</v>
          </cell>
          <cell r="C564">
            <v>18250</v>
          </cell>
          <cell r="D564" t="str">
            <v>KG</v>
          </cell>
          <cell r="E564" t="str">
            <v>M+L</v>
          </cell>
          <cell r="F564" t="str">
            <v>M+L</v>
          </cell>
          <cell r="H564">
            <v>0</v>
          </cell>
          <cell r="J564">
            <v>0</v>
          </cell>
          <cell r="K564" t="str">
            <v>M+L</v>
          </cell>
          <cell r="L564" t="str">
            <v>M+L</v>
          </cell>
          <cell r="M564">
            <v>0</v>
          </cell>
          <cell r="N564">
            <v>0</v>
          </cell>
          <cell r="O564">
            <v>16</v>
          </cell>
          <cell r="P564">
            <v>292000</v>
          </cell>
        </row>
        <row r="565">
          <cell r="A565" t="str">
            <v>J.2.10</v>
          </cell>
          <cell r="B565" t="str">
            <v xml:space="preserve"> MAN-HOLE, (與儀控共用)</v>
          </cell>
          <cell r="C565">
            <v>0</v>
          </cell>
          <cell r="D565" t="str">
            <v>SET</v>
          </cell>
          <cell r="P565">
            <v>0</v>
          </cell>
        </row>
        <row r="566">
          <cell r="A566" t="str">
            <v>J.2.11</v>
          </cell>
          <cell r="B566" t="str">
            <v xml:space="preserve"> HAND HOLE, 1200Lx1000Wx1200D</v>
          </cell>
          <cell r="C566">
            <v>7</v>
          </cell>
          <cell r="D566" t="str">
            <v>SET</v>
          </cell>
          <cell r="E566" t="str">
            <v>M+L</v>
          </cell>
          <cell r="F566" t="str">
            <v>M+L</v>
          </cell>
          <cell r="H566">
            <v>0</v>
          </cell>
          <cell r="J566">
            <v>0</v>
          </cell>
          <cell r="K566" t="str">
            <v>M+L</v>
          </cell>
          <cell r="L566" t="str">
            <v>M+L</v>
          </cell>
          <cell r="M566">
            <v>0</v>
          </cell>
          <cell r="N566">
            <v>0</v>
          </cell>
          <cell r="O566">
            <v>18000</v>
          </cell>
          <cell r="P566">
            <v>126000</v>
          </cell>
        </row>
        <row r="567">
          <cell r="A567" t="str">
            <v>J.2.12</v>
          </cell>
          <cell r="B567" t="str">
            <v xml:space="preserve"> COMPOND FOR WATER SEALING(IN MH.)</v>
          </cell>
          <cell r="C567">
            <v>1250</v>
          </cell>
          <cell r="D567" t="str">
            <v>KG</v>
          </cell>
          <cell r="E567" t="str">
            <v>M+L</v>
          </cell>
          <cell r="F567" t="str">
            <v>M+L</v>
          </cell>
          <cell r="H567">
            <v>0</v>
          </cell>
          <cell r="J567">
            <v>0</v>
          </cell>
          <cell r="K567" t="str">
            <v>M+L</v>
          </cell>
          <cell r="L567" t="str">
            <v>M+L</v>
          </cell>
          <cell r="M567">
            <v>0</v>
          </cell>
          <cell r="N567">
            <v>0</v>
          </cell>
          <cell r="O567">
            <v>200</v>
          </cell>
          <cell r="P567">
            <v>250000</v>
          </cell>
        </row>
        <row r="568">
          <cell r="B568" t="str">
            <v>SUB-TOTAL : (J.2)</v>
          </cell>
          <cell r="F568">
            <v>1004000</v>
          </cell>
          <cell r="J568">
            <v>8020</v>
          </cell>
          <cell r="L568">
            <v>1004000</v>
          </cell>
          <cell r="P568">
            <v>6436000</v>
          </cell>
        </row>
        <row r="569">
          <cell r="F569">
            <v>0</v>
          </cell>
          <cell r="H569">
            <v>0</v>
          </cell>
          <cell r="J569">
            <v>0</v>
          </cell>
          <cell r="K569">
            <v>0</v>
          </cell>
          <cell r="L569">
            <v>0</v>
          </cell>
          <cell r="M569">
            <v>0</v>
          </cell>
          <cell r="N569">
            <v>0</v>
          </cell>
          <cell r="O569">
            <v>0</v>
          </cell>
          <cell r="P569">
            <v>0</v>
          </cell>
        </row>
        <row r="570">
          <cell r="B570" t="str">
            <v>SUB-TOTAL : (J)</v>
          </cell>
          <cell r="F570">
            <v>5900800</v>
          </cell>
          <cell r="H570">
            <v>0</v>
          </cell>
          <cell r="J570">
            <v>27331</v>
          </cell>
          <cell r="K570">
            <v>0</v>
          </cell>
          <cell r="L570">
            <v>5900800</v>
          </cell>
          <cell r="M570">
            <v>0</v>
          </cell>
          <cell r="N570">
            <v>0</v>
          </cell>
          <cell r="O570">
            <v>0</v>
          </cell>
          <cell r="P570">
            <v>21953600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row r="5">
          <cell r="B5" t="str">
            <v>Baäc thôï</v>
          </cell>
          <cell r="C5" t="str">
            <v>Tieàn löông caàu</v>
          </cell>
          <cell r="D5" t="str">
            <v>Tieàn löông ñöôøng</v>
          </cell>
        </row>
        <row r="6">
          <cell r="B6">
            <v>2</v>
          </cell>
          <cell r="C6">
            <v>12552</v>
          </cell>
          <cell r="D6">
            <v>11924</v>
          </cell>
        </row>
        <row r="7">
          <cell r="B7">
            <v>2.1</v>
          </cell>
          <cell r="C7">
            <v>12685</v>
          </cell>
          <cell r="D7">
            <v>12043</v>
          </cell>
        </row>
        <row r="8">
          <cell r="B8">
            <v>2.2000000000000002</v>
          </cell>
          <cell r="C8">
            <v>12818</v>
          </cell>
          <cell r="D8">
            <v>12162</v>
          </cell>
        </row>
        <row r="9">
          <cell r="B9">
            <v>2.2999999999999998</v>
          </cell>
          <cell r="C9">
            <v>12950</v>
          </cell>
          <cell r="D9">
            <v>12280</v>
          </cell>
        </row>
        <row r="10">
          <cell r="B10">
            <v>2.4</v>
          </cell>
          <cell r="C10">
            <v>13083</v>
          </cell>
          <cell r="D10">
            <v>12399</v>
          </cell>
        </row>
        <row r="11">
          <cell r="B11">
            <v>2.5</v>
          </cell>
          <cell r="C11">
            <v>13215</v>
          </cell>
          <cell r="D11">
            <v>12517</v>
          </cell>
        </row>
        <row r="12">
          <cell r="B12">
            <v>2.6</v>
          </cell>
          <cell r="C12">
            <v>13348</v>
          </cell>
          <cell r="D12">
            <v>12636</v>
          </cell>
        </row>
        <row r="13">
          <cell r="B13">
            <v>2.7</v>
          </cell>
          <cell r="C13">
            <v>13481</v>
          </cell>
          <cell r="D13">
            <v>12755</v>
          </cell>
        </row>
        <row r="14">
          <cell r="B14">
            <v>2.8</v>
          </cell>
          <cell r="C14">
            <v>13613</v>
          </cell>
          <cell r="D14">
            <v>12873</v>
          </cell>
        </row>
        <row r="15">
          <cell r="B15">
            <v>2.9</v>
          </cell>
          <cell r="C15">
            <v>13746</v>
          </cell>
          <cell r="D15">
            <v>12992</v>
          </cell>
        </row>
        <row r="16">
          <cell r="B16">
            <v>3</v>
          </cell>
          <cell r="C16">
            <v>13878</v>
          </cell>
        </row>
        <row r="17">
          <cell r="B17">
            <v>3.1</v>
          </cell>
          <cell r="C17">
            <v>14025</v>
          </cell>
          <cell r="D17">
            <v>13250</v>
          </cell>
        </row>
        <row r="18">
          <cell r="B18">
            <v>3.2</v>
          </cell>
          <cell r="C18">
            <v>14171</v>
          </cell>
          <cell r="D18">
            <v>13390</v>
          </cell>
        </row>
        <row r="19">
          <cell r="B19">
            <v>3.3</v>
          </cell>
          <cell r="C19">
            <v>14318</v>
          </cell>
          <cell r="D19">
            <v>13529</v>
          </cell>
        </row>
        <row r="20">
          <cell r="B20">
            <v>3.4</v>
          </cell>
          <cell r="C20">
            <v>14464</v>
          </cell>
          <cell r="D20">
            <v>13669</v>
          </cell>
        </row>
        <row r="21">
          <cell r="B21">
            <v>3.5</v>
          </cell>
          <cell r="C21">
            <v>14611</v>
          </cell>
          <cell r="D21">
            <v>13808</v>
          </cell>
        </row>
        <row r="22">
          <cell r="B22">
            <v>3.6</v>
          </cell>
          <cell r="C22">
            <v>14758</v>
          </cell>
          <cell r="D22">
            <v>13948</v>
          </cell>
        </row>
        <row r="23">
          <cell r="B23">
            <v>3.7</v>
          </cell>
          <cell r="C23">
            <v>14904</v>
          </cell>
          <cell r="D23">
            <v>14088</v>
          </cell>
        </row>
        <row r="24">
          <cell r="B24">
            <v>3.8</v>
          </cell>
          <cell r="C24">
            <v>15051</v>
          </cell>
          <cell r="D24">
            <v>14227</v>
          </cell>
        </row>
        <row r="25">
          <cell r="B25">
            <v>3.9</v>
          </cell>
          <cell r="C25">
            <v>15197</v>
          </cell>
          <cell r="D25">
            <v>14367</v>
          </cell>
        </row>
        <row r="26">
          <cell r="B26">
            <v>4</v>
          </cell>
          <cell r="C26">
            <v>15344</v>
          </cell>
          <cell r="D26">
            <v>14506</v>
          </cell>
        </row>
        <row r="27">
          <cell r="B27">
            <v>4.0999999999999996</v>
          </cell>
          <cell r="C27">
            <v>15658</v>
          </cell>
          <cell r="D27">
            <v>14792</v>
          </cell>
        </row>
        <row r="28">
          <cell r="B28">
            <v>4.2</v>
          </cell>
          <cell r="C28">
            <v>15972</v>
          </cell>
          <cell r="D28">
            <v>15079</v>
          </cell>
        </row>
        <row r="29">
          <cell r="B29">
            <v>4.3</v>
          </cell>
          <cell r="C29">
            <v>16286</v>
          </cell>
          <cell r="D29">
            <v>15365</v>
          </cell>
        </row>
        <row r="30">
          <cell r="B30">
            <v>4.4000000000000004</v>
          </cell>
          <cell r="C30">
            <v>16600</v>
          </cell>
          <cell r="D30">
            <v>15651</v>
          </cell>
        </row>
        <row r="31">
          <cell r="B31">
            <v>4.5</v>
          </cell>
          <cell r="C31">
            <v>16914</v>
          </cell>
          <cell r="D31">
            <v>15937</v>
          </cell>
        </row>
        <row r="32">
          <cell r="B32">
            <v>4.5999999999999996</v>
          </cell>
          <cell r="C32">
            <v>17228</v>
          </cell>
          <cell r="D32">
            <v>16223</v>
          </cell>
        </row>
        <row r="33">
          <cell r="B33">
            <v>4.7</v>
          </cell>
          <cell r="C33">
            <v>17542</v>
          </cell>
          <cell r="D33">
            <v>16509</v>
          </cell>
        </row>
        <row r="34">
          <cell r="B34">
            <v>4.8</v>
          </cell>
          <cell r="C34">
            <v>17856</v>
          </cell>
          <cell r="D34">
            <v>16795</v>
          </cell>
        </row>
        <row r="35">
          <cell r="B35">
            <v>4.9000000000000004</v>
          </cell>
          <cell r="C35">
            <v>18240</v>
          </cell>
          <cell r="D35">
            <v>17081</v>
          </cell>
        </row>
        <row r="36">
          <cell r="B36">
            <v>5</v>
          </cell>
          <cell r="C36">
            <v>18484</v>
          </cell>
          <cell r="D36">
            <v>17368</v>
          </cell>
        </row>
        <row r="37">
          <cell r="B37">
            <v>5.0999999999999996</v>
          </cell>
          <cell r="C37">
            <v>18875</v>
          </cell>
          <cell r="D37">
            <v>17723</v>
          </cell>
        </row>
        <row r="38">
          <cell r="B38">
            <v>5.2</v>
          </cell>
          <cell r="C38">
            <v>19266</v>
          </cell>
          <cell r="D38">
            <v>18079</v>
          </cell>
        </row>
        <row r="39">
          <cell r="B39">
            <v>5.3</v>
          </cell>
          <cell r="C39">
            <v>19656</v>
          </cell>
          <cell r="D39">
            <v>18435</v>
          </cell>
        </row>
        <row r="40">
          <cell r="B40">
            <v>5.4</v>
          </cell>
          <cell r="C40">
            <v>20047</v>
          </cell>
          <cell r="D40">
            <v>18791</v>
          </cell>
        </row>
        <row r="41">
          <cell r="B41">
            <v>5.5</v>
          </cell>
          <cell r="C41">
            <v>20438</v>
          </cell>
          <cell r="D41">
            <v>19147</v>
          </cell>
        </row>
        <row r="42">
          <cell r="B42">
            <v>5.6</v>
          </cell>
          <cell r="C42">
            <v>20829</v>
          </cell>
          <cell r="D42">
            <v>19503</v>
          </cell>
        </row>
        <row r="43">
          <cell r="B43">
            <v>5.7</v>
          </cell>
          <cell r="C43">
            <v>21220</v>
          </cell>
          <cell r="D43">
            <v>19859</v>
          </cell>
        </row>
        <row r="44">
          <cell r="B44">
            <v>5.8</v>
          </cell>
          <cell r="C44">
            <v>21610</v>
          </cell>
          <cell r="D44">
            <v>20215</v>
          </cell>
        </row>
        <row r="45">
          <cell r="B45">
            <v>5.9</v>
          </cell>
          <cell r="C45">
            <v>22001</v>
          </cell>
          <cell r="D45">
            <v>20571</v>
          </cell>
        </row>
        <row r="46">
          <cell r="B46">
            <v>6</v>
          </cell>
          <cell r="C46">
            <v>22392</v>
          </cell>
          <cell r="D46">
            <v>20927</v>
          </cell>
        </row>
        <row r="47">
          <cell r="B47">
            <v>6.1</v>
          </cell>
          <cell r="C47">
            <v>22867</v>
          </cell>
          <cell r="D47">
            <v>21352</v>
          </cell>
        </row>
        <row r="48">
          <cell r="B48">
            <v>6.2</v>
          </cell>
          <cell r="C48">
            <v>23341</v>
          </cell>
          <cell r="D48">
            <v>21778</v>
          </cell>
        </row>
        <row r="49">
          <cell r="B49">
            <v>6.3</v>
          </cell>
          <cell r="C49">
            <v>23816</v>
          </cell>
          <cell r="D49">
            <v>22204</v>
          </cell>
        </row>
        <row r="50">
          <cell r="B50">
            <v>6.4</v>
          </cell>
          <cell r="C50">
            <v>24290</v>
          </cell>
          <cell r="D50">
            <v>22629</v>
          </cell>
        </row>
        <row r="51">
          <cell r="B51">
            <v>6.5</v>
          </cell>
          <cell r="C51">
            <v>24765</v>
          </cell>
          <cell r="D51">
            <v>23055</v>
          </cell>
        </row>
        <row r="52">
          <cell r="B52">
            <v>6.6</v>
          </cell>
          <cell r="C52">
            <v>25239</v>
          </cell>
          <cell r="D52">
            <v>23481</v>
          </cell>
        </row>
        <row r="53">
          <cell r="B53">
            <v>6.7</v>
          </cell>
          <cell r="C53">
            <v>25714</v>
          </cell>
          <cell r="D53">
            <v>23906</v>
          </cell>
        </row>
        <row r="54">
          <cell r="B54">
            <v>6.8</v>
          </cell>
          <cell r="C54">
            <v>26188</v>
          </cell>
          <cell r="D54">
            <v>24332</v>
          </cell>
        </row>
        <row r="55">
          <cell r="B55">
            <v>6.9</v>
          </cell>
          <cell r="C55">
            <v>26663</v>
          </cell>
          <cell r="D55">
            <v>24758</v>
          </cell>
        </row>
        <row r="56">
          <cell r="B56">
            <v>7</v>
          </cell>
          <cell r="C56">
            <v>27137</v>
          </cell>
          <cell r="D56">
            <v>25183</v>
          </cell>
        </row>
      </sheetData>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row r="64">
          <cell r="Q64">
            <v>5000</v>
          </cell>
        </row>
      </sheetData>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row r="19">
          <cell r="P19">
            <v>82440.853809523804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row r="201">
          <cell r="A201" t="str">
            <v>t</v>
          </cell>
          <cell r="B201" t="str">
            <v>S¾t thÐp c¸c lo¹i</v>
          </cell>
          <cell r="C201" t="str">
            <v>TÊn</v>
          </cell>
          <cell r="D201">
            <v>1</v>
          </cell>
          <cell r="E201">
            <v>2</v>
          </cell>
          <cell r="F201">
            <v>1.1000000000000001</v>
          </cell>
          <cell r="G201">
            <v>1</v>
          </cell>
          <cell r="H201">
            <v>7000</v>
          </cell>
        </row>
        <row r="202">
          <cell r="A202">
            <v>1</v>
          </cell>
          <cell r="B202" t="str">
            <v>§¸ d¨m 1x2</v>
          </cell>
          <cell r="C202" t="str">
            <v>m3</v>
          </cell>
          <cell r="D202">
            <v>1.6</v>
          </cell>
          <cell r="E202">
            <v>1</v>
          </cell>
          <cell r="F202">
            <v>1</v>
          </cell>
          <cell r="G202">
            <v>1.1499999999999999</v>
          </cell>
          <cell r="H202">
            <v>4000</v>
          </cell>
        </row>
        <row r="203">
          <cell r="A203">
            <v>4</v>
          </cell>
          <cell r="B203" t="str">
            <v>§¸ d¨m 4x6</v>
          </cell>
          <cell r="C203" t="str">
            <v>m3</v>
          </cell>
          <cell r="D203">
            <v>1.55</v>
          </cell>
          <cell r="E203">
            <v>1</v>
          </cell>
          <cell r="F203">
            <v>1</v>
          </cell>
          <cell r="G203">
            <v>1.1499999999999999</v>
          </cell>
          <cell r="H203">
            <v>3875</v>
          </cell>
        </row>
        <row r="204">
          <cell r="A204" t="str">
            <v>c</v>
          </cell>
          <cell r="B204" t="str">
            <v>C¸t vµng</v>
          </cell>
          <cell r="C204" t="str">
            <v>m3</v>
          </cell>
          <cell r="D204">
            <v>1.4</v>
          </cell>
          <cell r="E204">
            <v>1</v>
          </cell>
          <cell r="F204">
            <v>1</v>
          </cell>
          <cell r="G204">
            <v>1.1499999999999999</v>
          </cell>
          <cell r="H204">
            <v>3500</v>
          </cell>
        </row>
        <row r="205">
          <cell r="A205" t="str">
            <v>dh</v>
          </cell>
          <cell r="B205" t="str">
            <v xml:space="preserve">§¸ héc </v>
          </cell>
          <cell r="C205" t="str">
            <v>m3</v>
          </cell>
          <cell r="D205">
            <v>1.5</v>
          </cell>
          <cell r="E205">
            <v>2</v>
          </cell>
          <cell r="F205">
            <v>1.1000000000000001</v>
          </cell>
          <cell r="G205">
            <v>1.1499999999999999</v>
          </cell>
          <cell r="H205">
            <v>3750</v>
          </cell>
        </row>
        <row r="206">
          <cell r="A206" t="str">
            <v>dm</v>
          </cell>
          <cell r="B206" t="str">
            <v>§¸ m¹t</v>
          </cell>
          <cell r="C206" t="str">
            <v>m3</v>
          </cell>
          <cell r="D206">
            <v>1.6</v>
          </cell>
          <cell r="E206">
            <v>1</v>
          </cell>
          <cell r="F206">
            <v>1</v>
          </cell>
          <cell r="G206">
            <v>1.1499999999999999</v>
          </cell>
          <cell r="H206">
            <v>4000</v>
          </cell>
        </row>
        <row r="207">
          <cell r="A207" t="str">
            <v>gv</v>
          </cell>
          <cell r="B207" t="str">
            <v>Gç v¸n</v>
          </cell>
          <cell r="C207" t="str">
            <v>m3</v>
          </cell>
          <cell r="D207">
            <v>0.77</v>
          </cell>
          <cell r="E207">
            <v>2</v>
          </cell>
          <cell r="F207">
            <v>1.1000000000000001</v>
          </cell>
          <cell r="G207">
            <v>1</v>
          </cell>
          <cell r="H207">
            <v>7000</v>
          </cell>
        </row>
        <row r="208">
          <cell r="A208" t="str">
            <v>x</v>
          </cell>
          <cell r="B208" t="str">
            <v>Xim¨ng P30</v>
          </cell>
          <cell r="C208" t="str">
            <v>TÊn</v>
          </cell>
          <cell r="D208">
            <v>1</v>
          </cell>
          <cell r="E208">
            <v>3</v>
          </cell>
          <cell r="F208">
            <v>1.3</v>
          </cell>
          <cell r="G208">
            <v>1</v>
          </cell>
          <cell r="H208">
            <v>7000</v>
          </cell>
        </row>
        <row r="209">
          <cell r="A209" t="str">
            <v>x</v>
          </cell>
          <cell r="B209" t="str">
            <v>Xim¨ng PC-400</v>
          </cell>
          <cell r="C209" t="str">
            <v>TÊn</v>
          </cell>
          <cell r="D209">
            <v>1</v>
          </cell>
          <cell r="E209">
            <v>3</v>
          </cell>
          <cell r="F209">
            <v>1.3</v>
          </cell>
          <cell r="G209">
            <v>1</v>
          </cell>
          <cell r="H209">
            <v>7000</v>
          </cell>
        </row>
        <row r="210">
          <cell r="A210" t="str">
            <v>n</v>
          </cell>
          <cell r="B210" t="str">
            <v>Nhùa ®­êng</v>
          </cell>
          <cell r="C210" t="str">
            <v>TÊn</v>
          </cell>
          <cell r="D210">
            <v>1</v>
          </cell>
          <cell r="E210">
            <v>3</v>
          </cell>
          <cell r="F210">
            <v>1.3</v>
          </cell>
          <cell r="G210">
            <v>1</v>
          </cell>
          <cell r="H210">
            <v>7000</v>
          </cell>
        </row>
        <row r="211">
          <cell r="A211" t="str">
            <v>n</v>
          </cell>
          <cell r="B211" t="str">
            <v>Nhùa ®­êng</v>
          </cell>
          <cell r="C211" t="str">
            <v>TÊn</v>
          </cell>
          <cell r="D211">
            <v>1</v>
          </cell>
          <cell r="E211">
            <v>3</v>
          </cell>
          <cell r="F211">
            <v>1.3</v>
          </cell>
          <cell r="G211">
            <v>1</v>
          </cell>
          <cell r="H211">
            <v>7000</v>
          </cell>
        </row>
        <row r="212">
          <cell r="A212" t="str">
            <v>cpdd</v>
          </cell>
          <cell r="B212" t="str">
            <v>CÊp phèi ®¸ d¨m</v>
          </cell>
          <cell r="C212" t="str">
            <v>m3</v>
          </cell>
          <cell r="D212">
            <v>1.6</v>
          </cell>
          <cell r="E212">
            <v>1</v>
          </cell>
          <cell r="F212">
            <v>1</v>
          </cell>
          <cell r="G212">
            <v>1.1499999999999999</v>
          </cell>
          <cell r="H212">
            <v>4000</v>
          </cell>
        </row>
        <row r="213">
          <cell r="A213" t="str">
            <v>bd</v>
          </cell>
          <cell r="B213" t="str">
            <v xml:space="preserve">Bét ®¸ </v>
          </cell>
          <cell r="C213" t="str">
            <v>TÊn</v>
          </cell>
          <cell r="D213">
            <v>1</v>
          </cell>
          <cell r="E213">
            <v>1</v>
          </cell>
          <cell r="F213">
            <v>1</v>
          </cell>
          <cell r="G213">
            <v>1</v>
          </cell>
          <cell r="H213">
            <v>7000</v>
          </cell>
        </row>
        <row r="214">
          <cell r="A214">
            <v>0.5</v>
          </cell>
          <cell r="B214" t="str">
            <v>§¸ d¨m 0,5x1</v>
          </cell>
          <cell r="C214" t="str">
            <v>m3</v>
          </cell>
          <cell r="D214">
            <v>1.6</v>
          </cell>
          <cell r="E214">
            <v>1</v>
          </cell>
          <cell r="F214">
            <v>1</v>
          </cell>
          <cell r="G214">
            <v>1.1499999999999999</v>
          </cell>
          <cell r="H214">
            <v>4000</v>
          </cell>
        </row>
        <row r="215">
          <cell r="A215">
            <v>2</v>
          </cell>
          <cell r="B215" t="str">
            <v>§¸ d¨m 2x4</v>
          </cell>
          <cell r="C215" t="str">
            <v>m3</v>
          </cell>
          <cell r="D215">
            <v>1.6</v>
          </cell>
          <cell r="E215">
            <v>1</v>
          </cell>
          <cell r="F215">
            <v>1</v>
          </cell>
          <cell r="G215">
            <v>1.1499999999999999</v>
          </cell>
          <cell r="H215">
            <v>4000</v>
          </cell>
        </row>
        <row r="219">
          <cell r="A219">
            <v>1</v>
          </cell>
          <cell r="B219">
            <v>5600</v>
          </cell>
          <cell r="C219">
            <v>6664</v>
          </cell>
          <cell r="D219">
            <v>9796</v>
          </cell>
          <cell r="E219">
            <v>14204</v>
          </cell>
          <cell r="F219">
            <v>20596</v>
          </cell>
          <cell r="G219">
            <v>24715.200000000001</v>
          </cell>
        </row>
        <row r="220">
          <cell r="A220">
            <v>2</v>
          </cell>
          <cell r="B220">
            <v>3100</v>
          </cell>
          <cell r="C220">
            <v>3689</v>
          </cell>
          <cell r="D220">
            <v>5423</v>
          </cell>
          <cell r="E220">
            <v>7863</v>
          </cell>
          <cell r="F220">
            <v>11402</v>
          </cell>
          <cell r="G220">
            <v>13682.4</v>
          </cell>
        </row>
        <row r="221">
          <cell r="A221">
            <v>3</v>
          </cell>
          <cell r="B221">
            <v>2230</v>
          </cell>
          <cell r="C221">
            <v>2654</v>
          </cell>
          <cell r="D221">
            <v>3901</v>
          </cell>
          <cell r="E221">
            <v>5656</v>
          </cell>
          <cell r="F221">
            <v>8202</v>
          </cell>
          <cell r="G221">
            <v>9842.4</v>
          </cell>
        </row>
        <row r="222">
          <cell r="A222">
            <v>4</v>
          </cell>
          <cell r="B222">
            <v>1825</v>
          </cell>
          <cell r="C222">
            <v>2172</v>
          </cell>
          <cell r="D222">
            <v>3192</v>
          </cell>
          <cell r="E222">
            <v>4629</v>
          </cell>
          <cell r="F222">
            <v>6712</v>
          </cell>
          <cell r="G222">
            <v>8054.4</v>
          </cell>
        </row>
        <row r="223">
          <cell r="A223">
            <v>5</v>
          </cell>
          <cell r="B223">
            <v>1600</v>
          </cell>
          <cell r="C223">
            <v>1904</v>
          </cell>
          <cell r="D223">
            <v>2799</v>
          </cell>
          <cell r="E223">
            <v>4058</v>
          </cell>
          <cell r="F223">
            <v>5885</v>
          </cell>
          <cell r="G223">
            <v>7062</v>
          </cell>
        </row>
        <row r="224">
          <cell r="A224">
            <v>6</v>
          </cell>
          <cell r="B224">
            <v>1446</v>
          </cell>
          <cell r="C224">
            <v>1721</v>
          </cell>
          <cell r="D224">
            <v>2529</v>
          </cell>
          <cell r="E224">
            <v>3668</v>
          </cell>
          <cell r="F224">
            <v>5318</v>
          </cell>
          <cell r="G224">
            <v>6381.5999999999995</v>
          </cell>
        </row>
        <row r="225">
          <cell r="A225">
            <v>7</v>
          </cell>
          <cell r="B225">
            <v>1333</v>
          </cell>
          <cell r="C225">
            <v>1586</v>
          </cell>
          <cell r="D225">
            <v>2332</v>
          </cell>
          <cell r="E225">
            <v>3381</v>
          </cell>
          <cell r="F225">
            <v>4903</v>
          </cell>
          <cell r="G225">
            <v>5883.5999999999995</v>
          </cell>
        </row>
        <row r="226">
          <cell r="A226">
            <v>8</v>
          </cell>
          <cell r="B226">
            <v>1245</v>
          </cell>
          <cell r="C226">
            <v>1482</v>
          </cell>
          <cell r="D226">
            <v>2178</v>
          </cell>
          <cell r="E226">
            <v>3158</v>
          </cell>
          <cell r="F226">
            <v>4579</v>
          </cell>
          <cell r="G226">
            <v>5494.8</v>
          </cell>
        </row>
        <row r="227">
          <cell r="A227">
            <v>9</v>
          </cell>
          <cell r="B227">
            <v>1173</v>
          </cell>
          <cell r="C227">
            <v>1396</v>
          </cell>
          <cell r="D227">
            <v>2052</v>
          </cell>
          <cell r="E227">
            <v>2975</v>
          </cell>
          <cell r="F227">
            <v>4314</v>
          </cell>
          <cell r="G227">
            <v>5176.8</v>
          </cell>
        </row>
        <row r="228">
          <cell r="A228">
            <v>10</v>
          </cell>
          <cell r="B228">
            <v>1114</v>
          </cell>
          <cell r="C228">
            <v>1326</v>
          </cell>
          <cell r="D228">
            <v>1949</v>
          </cell>
          <cell r="E228">
            <v>2826</v>
          </cell>
          <cell r="F228">
            <v>4097</v>
          </cell>
          <cell r="G228">
            <v>4916.3999999999996</v>
          </cell>
        </row>
        <row r="229">
          <cell r="A229">
            <v>11</v>
          </cell>
          <cell r="B229">
            <v>1063</v>
          </cell>
          <cell r="C229">
            <v>1265</v>
          </cell>
          <cell r="D229">
            <v>1860</v>
          </cell>
          <cell r="E229">
            <v>2696</v>
          </cell>
          <cell r="F229">
            <v>3910</v>
          </cell>
          <cell r="G229">
            <v>4692</v>
          </cell>
        </row>
        <row r="230">
          <cell r="A230">
            <v>12</v>
          </cell>
          <cell r="B230">
            <v>1016</v>
          </cell>
          <cell r="C230">
            <v>1209</v>
          </cell>
          <cell r="D230">
            <v>1777</v>
          </cell>
          <cell r="E230">
            <v>2577</v>
          </cell>
          <cell r="F230">
            <v>3737</v>
          </cell>
          <cell r="G230">
            <v>4484.3999999999996</v>
          </cell>
        </row>
        <row r="231">
          <cell r="A231">
            <v>13</v>
          </cell>
          <cell r="B231">
            <v>968</v>
          </cell>
          <cell r="C231">
            <v>1152</v>
          </cell>
          <cell r="D231">
            <v>1693</v>
          </cell>
          <cell r="E231">
            <v>2455</v>
          </cell>
          <cell r="F231">
            <v>3560</v>
          </cell>
          <cell r="G231">
            <v>4272</v>
          </cell>
        </row>
        <row r="232">
          <cell r="A232">
            <v>14</v>
          </cell>
          <cell r="B232">
            <v>924</v>
          </cell>
          <cell r="C232">
            <v>1100</v>
          </cell>
          <cell r="D232">
            <v>1616</v>
          </cell>
          <cell r="E232">
            <v>2344</v>
          </cell>
          <cell r="F232">
            <v>3398</v>
          </cell>
          <cell r="G232">
            <v>4077.6</v>
          </cell>
        </row>
        <row r="233">
          <cell r="A233">
            <v>15</v>
          </cell>
          <cell r="B233">
            <v>883</v>
          </cell>
          <cell r="C233">
            <v>1051</v>
          </cell>
          <cell r="D233">
            <v>1545</v>
          </cell>
          <cell r="E233">
            <v>2240</v>
          </cell>
          <cell r="F233">
            <v>3248</v>
          </cell>
          <cell r="G233">
            <v>3897.6</v>
          </cell>
        </row>
        <row r="234">
          <cell r="A234">
            <v>16</v>
          </cell>
          <cell r="B234">
            <v>846</v>
          </cell>
          <cell r="C234">
            <v>1007</v>
          </cell>
          <cell r="D234">
            <v>1480</v>
          </cell>
          <cell r="E234">
            <v>2146</v>
          </cell>
          <cell r="F234">
            <v>3112</v>
          </cell>
          <cell r="G234">
            <v>3734.3999999999996</v>
          </cell>
        </row>
        <row r="235">
          <cell r="A235">
            <v>17</v>
          </cell>
          <cell r="B235">
            <v>820</v>
          </cell>
          <cell r="C235">
            <v>976</v>
          </cell>
          <cell r="D235">
            <v>1434</v>
          </cell>
          <cell r="E235">
            <v>2080</v>
          </cell>
          <cell r="F235">
            <v>3016</v>
          </cell>
          <cell r="G235">
            <v>3619.2</v>
          </cell>
        </row>
        <row r="236">
          <cell r="A236">
            <v>18</v>
          </cell>
          <cell r="B236">
            <v>799</v>
          </cell>
          <cell r="C236">
            <v>951</v>
          </cell>
          <cell r="D236">
            <v>1398</v>
          </cell>
          <cell r="E236">
            <v>2027</v>
          </cell>
          <cell r="F236">
            <v>2939</v>
          </cell>
          <cell r="G236">
            <v>3526.7999999999997</v>
          </cell>
        </row>
        <row r="237">
          <cell r="A237">
            <v>19</v>
          </cell>
          <cell r="B237">
            <v>776</v>
          </cell>
          <cell r="C237">
            <v>923</v>
          </cell>
          <cell r="D237">
            <v>1357</v>
          </cell>
          <cell r="E237">
            <v>1968</v>
          </cell>
          <cell r="F237">
            <v>2854</v>
          </cell>
          <cell r="G237">
            <v>3424.7999999999997</v>
          </cell>
        </row>
        <row r="238">
          <cell r="A238">
            <v>20</v>
          </cell>
          <cell r="B238">
            <v>750</v>
          </cell>
          <cell r="C238">
            <v>893</v>
          </cell>
          <cell r="D238">
            <v>1312</v>
          </cell>
          <cell r="E238">
            <v>1902</v>
          </cell>
          <cell r="F238">
            <v>2758</v>
          </cell>
          <cell r="G238">
            <v>3309.6</v>
          </cell>
        </row>
        <row r="239">
          <cell r="A239">
            <v>21</v>
          </cell>
          <cell r="B239">
            <v>720</v>
          </cell>
          <cell r="C239">
            <v>857</v>
          </cell>
          <cell r="D239">
            <v>1259</v>
          </cell>
          <cell r="E239">
            <v>1826</v>
          </cell>
          <cell r="F239">
            <v>2648</v>
          </cell>
          <cell r="G239">
            <v>3177.6</v>
          </cell>
        </row>
        <row r="240">
          <cell r="A240">
            <v>22</v>
          </cell>
          <cell r="B240">
            <v>692</v>
          </cell>
          <cell r="C240">
            <v>823</v>
          </cell>
          <cell r="D240">
            <v>1211</v>
          </cell>
          <cell r="E240">
            <v>1755</v>
          </cell>
          <cell r="F240">
            <v>2545</v>
          </cell>
          <cell r="G240">
            <v>3054</v>
          </cell>
        </row>
        <row r="241">
          <cell r="A241">
            <v>23</v>
          </cell>
          <cell r="B241">
            <v>667</v>
          </cell>
          <cell r="C241">
            <v>794</v>
          </cell>
          <cell r="D241">
            <v>1167</v>
          </cell>
          <cell r="E241">
            <v>1692</v>
          </cell>
          <cell r="F241">
            <v>2453</v>
          </cell>
          <cell r="G241">
            <v>2943.6</v>
          </cell>
        </row>
        <row r="242">
          <cell r="A242">
            <v>24</v>
          </cell>
          <cell r="B242">
            <v>645</v>
          </cell>
          <cell r="C242">
            <v>768</v>
          </cell>
          <cell r="D242">
            <v>1128</v>
          </cell>
          <cell r="E242">
            <v>1636</v>
          </cell>
          <cell r="F242">
            <v>2372</v>
          </cell>
          <cell r="G242">
            <v>2846.4</v>
          </cell>
        </row>
        <row r="243">
          <cell r="A243">
            <v>25</v>
          </cell>
          <cell r="B243">
            <v>624</v>
          </cell>
          <cell r="C243">
            <v>743</v>
          </cell>
          <cell r="D243">
            <v>1092</v>
          </cell>
          <cell r="E243">
            <v>1583</v>
          </cell>
          <cell r="F243">
            <v>2295</v>
          </cell>
          <cell r="G243">
            <v>2754</v>
          </cell>
        </row>
        <row r="244">
          <cell r="A244">
            <v>26</v>
          </cell>
          <cell r="B244">
            <v>604</v>
          </cell>
          <cell r="C244">
            <v>719</v>
          </cell>
          <cell r="D244">
            <v>1057</v>
          </cell>
          <cell r="E244">
            <v>1532</v>
          </cell>
          <cell r="F244">
            <v>2221</v>
          </cell>
          <cell r="G244">
            <v>2665.2</v>
          </cell>
        </row>
        <row r="245">
          <cell r="A245">
            <v>27</v>
          </cell>
          <cell r="B245">
            <v>584</v>
          </cell>
          <cell r="C245">
            <v>695</v>
          </cell>
          <cell r="D245">
            <v>1022</v>
          </cell>
          <cell r="E245">
            <v>1481</v>
          </cell>
          <cell r="F245">
            <v>2148</v>
          </cell>
          <cell r="G245">
            <v>2577.6</v>
          </cell>
        </row>
        <row r="246">
          <cell r="A246">
            <v>28</v>
          </cell>
          <cell r="B246">
            <v>564</v>
          </cell>
          <cell r="C246">
            <v>671</v>
          </cell>
          <cell r="D246">
            <v>987</v>
          </cell>
          <cell r="E246">
            <v>1431</v>
          </cell>
          <cell r="F246">
            <v>2074</v>
          </cell>
          <cell r="G246">
            <v>2488.7999999999997</v>
          </cell>
        </row>
        <row r="247">
          <cell r="A247">
            <v>29</v>
          </cell>
          <cell r="B247">
            <v>545</v>
          </cell>
          <cell r="C247">
            <v>649</v>
          </cell>
          <cell r="D247">
            <v>953</v>
          </cell>
          <cell r="E247">
            <v>1382</v>
          </cell>
          <cell r="F247">
            <v>2004</v>
          </cell>
          <cell r="G247">
            <v>2404.7999999999997</v>
          </cell>
        </row>
        <row r="248">
          <cell r="A248">
            <v>30</v>
          </cell>
          <cell r="B248">
            <v>528</v>
          </cell>
          <cell r="C248">
            <v>628</v>
          </cell>
          <cell r="D248">
            <v>924</v>
          </cell>
          <cell r="E248">
            <v>1339</v>
          </cell>
          <cell r="F248">
            <v>1942</v>
          </cell>
          <cell r="G248">
            <v>2330.4</v>
          </cell>
        </row>
        <row r="249">
          <cell r="A249">
            <v>31</v>
          </cell>
          <cell r="B249">
            <v>512</v>
          </cell>
          <cell r="C249">
            <v>609</v>
          </cell>
          <cell r="D249">
            <v>896</v>
          </cell>
          <cell r="E249">
            <v>1299</v>
          </cell>
          <cell r="F249">
            <v>1883</v>
          </cell>
          <cell r="G249">
            <v>2259.6</v>
          </cell>
        </row>
        <row r="250">
          <cell r="A250">
            <v>32</v>
          </cell>
          <cell r="B250">
            <v>512</v>
          </cell>
          <cell r="C250">
            <v>609</v>
          </cell>
          <cell r="D250">
            <v>896</v>
          </cell>
          <cell r="E250">
            <v>1299</v>
          </cell>
          <cell r="F250">
            <v>1883</v>
          </cell>
          <cell r="G250">
            <v>2259.6</v>
          </cell>
        </row>
        <row r="251">
          <cell r="A251">
            <v>33</v>
          </cell>
          <cell r="B251">
            <v>512</v>
          </cell>
          <cell r="C251">
            <v>609</v>
          </cell>
          <cell r="D251">
            <v>896</v>
          </cell>
          <cell r="E251">
            <v>1299</v>
          </cell>
          <cell r="F251">
            <v>1883</v>
          </cell>
          <cell r="G251">
            <v>2259.6</v>
          </cell>
        </row>
        <row r="252">
          <cell r="A252">
            <v>34</v>
          </cell>
          <cell r="B252">
            <v>512</v>
          </cell>
          <cell r="C252">
            <v>609</v>
          </cell>
          <cell r="D252">
            <v>896</v>
          </cell>
          <cell r="E252">
            <v>1299</v>
          </cell>
          <cell r="F252">
            <v>1883</v>
          </cell>
          <cell r="G252">
            <v>2259.6</v>
          </cell>
        </row>
        <row r="253">
          <cell r="A253">
            <v>35</v>
          </cell>
          <cell r="B253">
            <v>512</v>
          </cell>
          <cell r="C253">
            <v>609</v>
          </cell>
          <cell r="D253">
            <v>896</v>
          </cell>
          <cell r="E253">
            <v>1299</v>
          </cell>
          <cell r="F253">
            <v>1883</v>
          </cell>
          <cell r="G253">
            <v>2259.6</v>
          </cell>
        </row>
        <row r="254">
          <cell r="A254">
            <v>36</v>
          </cell>
          <cell r="B254">
            <v>498</v>
          </cell>
          <cell r="C254">
            <v>593</v>
          </cell>
          <cell r="D254">
            <v>871</v>
          </cell>
          <cell r="E254">
            <v>1263</v>
          </cell>
          <cell r="F254">
            <v>1832</v>
          </cell>
          <cell r="G254">
            <v>2198.4</v>
          </cell>
        </row>
        <row r="255">
          <cell r="A255">
            <v>37</v>
          </cell>
          <cell r="B255">
            <v>498</v>
          </cell>
          <cell r="C255">
            <v>593</v>
          </cell>
          <cell r="D255">
            <v>871</v>
          </cell>
          <cell r="E255">
            <v>1263</v>
          </cell>
          <cell r="F255">
            <v>1832</v>
          </cell>
          <cell r="G255">
            <v>2198.4</v>
          </cell>
        </row>
        <row r="256">
          <cell r="A256">
            <v>38</v>
          </cell>
          <cell r="B256">
            <v>498</v>
          </cell>
          <cell r="C256">
            <v>593</v>
          </cell>
          <cell r="D256">
            <v>871</v>
          </cell>
          <cell r="E256">
            <v>1263</v>
          </cell>
          <cell r="F256">
            <v>1832</v>
          </cell>
          <cell r="G256">
            <v>2198.4</v>
          </cell>
        </row>
        <row r="257">
          <cell r="A257">
            <v>39</v>
          </cell>
          <cell r="B257">
            <v>498</v>
          </cell>
          <cell r="C257">
            <v>593</v>
          </cell>
          <cell r="D257">
            <v>871</v>
          </cell>
          <cell r="E257">
            <v>1263</v>
          </cell>
          <cell r="F257">
            <v>1832</v>
          </cell>
          <cell r="G257">
            <v>2198.4</v>
          </cell>
        </row>
        <row r="258">
          <cell r="A258">
            <v>40</v>
          </cell>
          <cell r="B258">
            <v>498</v>
          </cell>
          <cell r="C258">
            <v>593</v>
          </cell>
          <cell r="D258">
            <v>871</v>
          </cell>
          <cell r="E258">
            <v>1263</v>
          </cell>
          <cell r="F258">
            <v>1832</v>
          </cell>
          <cell r="G258">
            <v>2198.4</v>
          </cell>
        </row>
        <row r="259">
          <cell r="A259">
            <v>41</v>
          </cell>
          <cell r="B259">
            <v>487</v>
          </cell>
          <cell r="C259">
            <v>580</v>
          </cell>
          <cell r="D259">
            <v>852</v>
          </cell>
          <cell r="E259">
            <v>1235</v>
          </cell>
          <cell r="F259">
            <v>1791</v>
          </cell>
          <cell r="G259">
            <v>2149.1999999999998</v>
          </cell>
        </row>
        <row r="260">
          <cell r="A260">
            <v>42</v>
          </cell>
          <cell r="B260">
            <v>487</v>
          </cell>
          <cell r="C260">
            <v>580</v>
          </cell>
          <cell r="D260">
            <v>852</v>
          </cell>
          <cell r="E260">
            <v>1235</v>
          </cell>
          <cell r="F260">
            <v>1791</v>
          </cell>
          <cell r="G260">
            <v>2149.1999999999998</v>
          </cell>
        </row>
        <row r="261">
          <cell r="A261">
            <v>43</v>
          </cell>
          <cell r="B261">
            <v>487</v>
          </cell>
          <cell r="C261">
            <v>580</v>
          </cell>
          <cell r="D261">
            <v>852</v>
          </cell>
          <cell r="E261">
            <v>1235</v>
          </cell>
          <cell r="F261">
            <v>1791</v>
          </cell>
          <cell r="G261">
            <v>2149.1999999999998</v>
          </cell>
        </row>
        <row r="262">
          <cell r="A262">
            <v>44</v>
          </cell>
          <cell r="B262">
            <v>487</v>
          </cell>
          <cell r="C262">
            <v>580</v>
          </cell>
          <cell r="D262">
            <v>852</v>
          </cell>
          <cell r="E262">
            <v>1235</v>
          </cell>
          <cell r="F262">
            <v>1791</v>
          </cell>
          <cell r="G262">
            <v>2149.1999999999998</v>
          </cell>
        </row>
        <row r="263">
          <cell r="A263">
            <v>45</v>
          </cell>
          <cell r="B263">
            <v>487</v>
          </cell>
          <cell r="C263">
            <v>580</v>
          </cell>
          <cell r="D263">
            <v>852</v>
          </cell>
          <cell r="E263">
            <v>1235</v>
          </cell>
          <cell r="F263">
            <v>1791</v>
          </cell>
          <cell r="G263">
            <v>2149.1999999999998</v>
          </cell>
        </row>
        <row r="264">
          <cell r="A264">
            <v>46</v>
          </cell>
          <cell r="B264">
            <v>477</v>
          </cell>
          <cell r="C264">
            <v>568</v>
          </cell>
          <cell r="D264">
            <v>834</v>
          </cell>
          <cell r="E264">
            <v>1210</v>
          </cell>
          <cell r="F264">
            <v>1754</v>
          </cell>
          <cell r="G264">
            <v>2104.7999999999997</v>
          </cell>
        </row>
        <row r="265">
          <cell r="A265">
            <v>47</v>
          </cell>
          <cell r="B265">
            <v>477</v>
          </cell>
          <cell r="C265">
            <v>568</v>
          </cell>
          <cell r="D265">
            <v>834</v>
          </cell>
          <cell r="E265">
            <v>1210</v>
          </cell>
          <cell r="F265">
            <v>1754</v>
          </cell>
          <cell r="G265">
            <v>2104.7999999999997</v>
          </cell>
        </row>
        <row r="266">
          <cell r="A266">
            <v>48</v>
          </cell>
          <cell r="B266">
            <v>477</v>
          </cell>
          <cell r="C266">
            <v>568</v>
          </cell>
          <cell r="D266">
            <v>834</v>
          </cell>
          <cell r="E266">
            <v>1210</v>
          </cell>
          <cell r="F266">
            <v>1754</v>
          </cell>
          <cell r="G266">
            <v>2104.7999999999997</v>
          </cell>
        </row>
        <row r="267">
          <cell r="A267">
            <v>49</v>
          </cell>
          <cell r="B267">
            <v>477</v>
          </cell>
          <cell r="C267">
            <v>568</v>
          </cell>
          <cell r="D267">
            <v>834</v>
          </cell>
          <cell r="E267">
            <v>1210</v>
          </cell>
          <cell r="F267">
            <v>1754</v>
          </cell>
          <cell r="G267">
            <v>2104.7999999999997</v>
          </cell>
        </row>
        <row r="268">
          <cell r="A268">
            <v>50</v>
          </cell>
          <cell r="B268">
            <v>477</v>
          </cell>
          <cell r="C268">
            <v>568</v>
          </cell>
          <cell r="D268">
            <v>834</v>
          </cell>
          <cell r="E268">
            <v>1210</v>
          </cell>
          <cell r="F268">
            <v>1754</v>
          </cell>
          <cell r="G268">
            <v>2104.7999999999997</v>
          </cell>
        </row>
        <row r="269">
          <cell r="A269">
            <v>51</v>
          </cell>
          <cell r="B269">
            <v>468</v>
          </cell>
          <cell r="C269">
            <v>557</v>
          </cell>
          <cell r="D269">
            <v>819</v>
          </cell>
          <cell r="E269">
            <v>1187</v>
          </cell>
          <cell r="F269">
            <v>1721</v>
          </cell>
          <cell r="G269">
            <v>2065.1999999999998</v>
          </cell>
        </row>
        <row r="270">
          <cell r="A270">
            <v>52</v>
          </cell>
          <cell r="B270">
            <v>468</v>
          </cell>
          <cell r="C270">
            <v>557</v>
          </cell>
          <cell r="D270">
            <v>819</v>
          </cell>
          <cell r="E270">
            <v>1187</v>
          </cell>
          <cell r="F270">
            <v>1721</v>
          </cell>
          <cell r="G270">
            <v>2065.1999999999998</v>
          </cell>
        </row>
        <row r="271">
          <cell r="A271">
            <v>53</v>
          </cell>
          <cell r="B271">
            <v>468</v>
          </cell>
          <cell r="C271">
            <v>557</v>
          </cell>
          <cell r="D271">
            <v>819</v>
          </cell>
          <cell r="E271">
            <v>1187</v>
          </cell>
          <cell r="F271">
            <v>1721</v>
          </cell>
          <cell r="G271">
            <v>2065.1999999999998</v>
          </cell>
        </row>
        <row r="272">
          <cell r="A272">
            <v>54</v>
          </cell>
          <cell r="B272">
            <v>468</v>
          </cell>
          <cell r="C272">
            <v>557</v>
          </cell>
          <cell r="D272">
            <v>819</v>
          </cell>
          <cell r="E272">
            <v>1187</v>
          </cell>
          <cell r="F272">
            <v>1721</v>
          </cell>
          <cell r="G272">
            <v>2065.1999999999998</v>
          </cell>
        </row>
        <row r="273">
          <cell r="A273">
            <v>55</v>
          </cell>
          <cell r="B273">
            <v>468</v>
          </cell>
          <cell r="C273">
            <v>557</v>
          </cell>
          <cell r="D273">
            <v>819</v>
          </cell>
          <cell r="E273">
            <v>1187</v>
          </cell>
          <cell r="F273">
            <v>1721</v>
          </cell>
          <cell r="G273">
            <v>2065.1999999999998</v>
          </cell>
        </row>
        <row r="274">
          <cell r="A274">
            <v>56</v>
          </cell>
          <cell r="B274">
            <v>460</v>
          </cell>
          <cell r="C274">
            <v>547</v>
          </cell>
          <cell r="D274">
            <v>805</v>
          </cell>
          <cell r="E274">
            <v>1167</v>
          </cell>
          <cell r="F274">
            <v>1692</v>
          </cell>
          <cell r="G274">
            <v>2030.3999999999999</v>
          </cell>
        </row>
        <row r="275">
          <cell r="A275">
            <v>57</v>
          </cell>
          <cell r="B275">
            <v>460</v>
          </cell>
          <cell r="C275">
            <v>547</v>
          </cell>
          <cell r="D275">
            <v>805</v>
          </cell>
          <cell r="E275">
            <v>1167</v>
          </cell>
          <cell r="F275">
            <v>1692</v>
          </cell>
          <cell r="G275">
            <v>2030.3999999999999</v>
          </cell>
        </row>
        <row r="276">
          <cell r="A276">
            <v>58</v>
          </cell>
          <cell r="B276">
            <v>460</v>
          </cell>
          <cell r="C276">
            <v>547</v>
          </cell>
          <cell r="D276">
            <v>805</v>
          </cell>
          <cell r="E276">
            <v>1167</v>
          </cell>
          <cell r="F276">
            <v>1692</v>
          </cell>
          <cell r="G276">
            <v>2030.3999999999999</v>
          </cell>
        </row>
        <row r="277">
          <cell r="A277">
            <v>59</v>
          </cell>
          <cell r="B277">
            <v>460</v>
          </cell>
          <cell r="C277">
            <v>547</v>
          </cell>
          <cell r="D277">
            <v>805</v>
          </cell>
          <cell r="E277">
            <v>1167</v>
          </cell>
          <cell r="F277">
            <v>1692</v>
          </cell>
          <cell r="G277">
            <v>2030.3999999999999</v>
          </cell>
        </row>
        <row r="278">
          <cell r="A278">
            <v>60</v>
          </cell>
          <cell r="B278">
            <v>460</v>
          </cell>
          <cell r="C278">
            <v>547</v>
          </cell>
          <cell r="D278">
            <v>805</v>
          </cell>
          <cell r="E278">
            <v>1167</v>
          </cell>
          <cell r="F278">
            <v>1692</v>
          </cell>
          <cell r="G278">
            <v>2030.3999999999999</v>
          </cell>
        </row>
        <row r="279">
          <cell r="A279">
            <v>61</v>
          </cell>
          <cell r="B279">
            <v>453</v>
          </cell>
          <cell r="C279">
            <v>539</v>
          </cell>
          <cell r="D279">
            <v>792</v>
          </cell>
          <cell r="E279">
            <v>1149</v>
          </cell>
          <cell r="F279">
            <v>1666</v>
          </cell>
          <cell r="G279">
            <v>1999.1999999999998</v>
          </cell>
        </row>
        <row r="280">
          <cell r="A280">
            <v>62</v>
          </cell>
          <cell r="B280">
            <v>453</v>
          </cell>
          <cell r="C280">
            <v>539</v>
          </cell>
          <cell r="D280">
            <v>792</v>
          </cell>
          <cell r="E280">
            <v>1149</v>
          </cell>
          <cell r="F280">
            <v>1666</v>
          </cell>
          <cell r="G280">
            <v>1999.1999999999998</v>
          </cell>
        </row>
        <row r="281">
          <cell r="A281">
            <v>63</v>
          </cell>
          <cell r="B281">
            <v>453</v>
          </cell>
          <cell r="C281">
            <v>539</v>
          </cell>
          <cell r="D281">
            <v>792</v>
          </cell>
          <cell r="E281">
            <v>1149</v>
          </cell>
          <cell r="F281">
            <v>1666</v>
          </cell>
          <cell r="G281">
            <v>1999.1999999999998</v>
          </cell>
        </row>
        <row r="282">
          <cell r="A282">
            <v>64</v>
          </cell>
          <cell r="B282">
            <v>453</v>
          </cell>
          <cell r="C282">
            <v>539</v>
          </cell>
          <cell r="D282">
            <v>792</v>
          </cell>
          <cell r="E282">
            <v>1149</v>
          </cell>
          <cell r="F282">
            <v>1666</v>
          </cell>
          <cell r="G282">
            <v>1999.1999999999998</v>
          </cell>
        </row>
        <row r="283">
          <cell r="A283">
            <v>65</v>
          </cell>
          <cell r="B283">
            <v>453</v>
          </cell>
          <cell r="C283">
            <v>539</v>
          </cell>
          <cell r="D283">
            <v>792</v>
          </cell>
          <cell r="E283">
            <v>1149</v>
          </cell>
          <cell r="F283">
            <v>1666</v>
          </cell>
          <cell r="G283">
            <v>1999.1999999999998</v>
          </cell>
        </row>
        <row r="284">
          <cell r="A284">
            <v>66</v>
          </cell>
          <cell r="B284">
            <v>453</v>
          </cell>
          <cell r="C284">
            <v>539</v>
          </cell>
          <cell r="D284">
            <v>792</v>
          </cell>
          <cell r="E284">
            <v>1149</v>
          </cell>
          <cell r="F284">
            <v>1666</v>
          </cell>
          <cell r="G284">
            <v>1999.1999999999998</v>
          </cell>
        </row>
        <row r="285">
          <cell r="A285">
            <v>67</v>
          </cell>
          <cell r="B285">
            <v>453</v>
          </cell>
          <cell r="C285">
            <v>539</v>
          </cell>
          <cell r="D285">
            <v>792</v>
          </cell>
          <cell r="E285">
            <v>1149</v>
          </cell>
          <cell r="F285">
            <v>1666</v>
          </cell>
          <cell r="G285">
            <v>1999.1999999999998</v>
          </cell>
        </row>
        <row r="286">
          <cell r="A286">
            <v>68</v>
          </cell>
          <cell r="B286">
            <v>453</v>
          </cell>
          <cell r="C286">
            <v>539</v>
          </cell>
          <cell r="D286">
            <v>792</v>
          </cell>
          <cell r="E286">
            <v>1149</v>
          </cell>
          <cell r="F286">
            <v>1666</v>
          </cell>
          <cell r="G286">
            <v>1999.1999999999998</v>
          </cell>
        </row>
        <row r="287">
          <cell r="A287">
            <v>69</v>
          </cell>
          <cell r="B287">
            <v>453</v>
          </cell>
          <cell r="C287">
            <v>539</v>
          </cell>
          <cell r="D287">
            <v>792</v>
          </cell>
          <cell r="E287">
            <v>1149</v>
          </cell>
          <cell r="F287">
            <v>1666</v>
          </cell>
          <cell r="G287">
            <v>1999.1999999999998</v>
          </cell>
        </row>
        <row r="288">
          <cell r="A288">
            <v>70</v>
          </cell>
          <cell r="B288">
            <v>453</v>
          </cell>
          <cell r="C288">
            <v>539</v>
          </cell>
          <cell r="D288">
            <v>792</v>
          </cell>
          <cell r="E288">
            <v>1149</v>
          </cell>
          <cell r="F288">
            <v>1666</v>
          </cell>
          <cell r="G288">
            <v>1999.1999999999998</v>
          </cell>
        </row>
        <row r="289">
          <cell r="A289">
            <v>71</v>
          </cell>
          <cell r="B289">
            <v>447</v>
          </cell>
          <cell r="C289">
            <v>532</v>
          </cell>
          <cell r="D289">
            <v>782</v>
          </cell>
          <cell r="E289">
            <v>1134</v>
          </cell>
          <cell r="F289">
            <v>1644</v>
          </cell>
          <cell r="G289">
            <v>1972.8</v>
          </cell>
        </row>
        <row r="290">
          <cell r="A290">
            <v>72</v>
          </cell>
          <cell r="B290">
            <v>447</v>
          </cell>
          <cell r="C290">
            <v>532</v>
          </cell>
          <cell r="D290">
            <v>782</v>
          </cell>
          <cell r="E290">
            <v>1134</v>
          </cell>
          <cell r="F290">
            <v>1644</v>
          </cell>
          <cell r="G290">
            <v>1972.8</v>
          </cell>
        </row>
        <row r="291">
          <cell r="A291">
            <v>73</v>
          </cell>
          <cell r="B291">
            <v>447</v>
          </cell>
          <cell r="C291">
            <v>532</v>
          </cell>
          <cell r="D291">
            <v>782</v>
          </cell>
          <cell r="E291">
            <v>1134</v>
          </cell>
          <cell r="F291">
            <v>1644</v>
          </cell>
          <cell r="G291">
            <v>1972.8</v>
          </cell>
        </row>
        <row r="292">
          <cell r="A292">
            <v>74</v>
          </cell>
          <cell r="B292">
            <v>447</v>
          </cell>
          <cell r="C292">
            <v>532</v>
          </cell>
          <cell r="D292">
            <v>782</v>
          </cell>
          <cell r="E292">
            <v>1134</v>
          </cell>
          <cell r="F292">
            <v>1644</v>
          </cell>
          <cell r="G292">
            <v>1972.8</v>
          </cell>
        </row>
        <row r="293">
          <cell r="A293">
            <v>75</v>
          </cell>
          <cell r="B293">
            <v>447</v>
          </cell>
          <cell r="C293">
            <v>532</v>
          </cell>
          <cell r="D293">
            <v>782</v>
          </cell>
          <cell r="E293">
            <v>1134</v>
          </cell>
          <cell r="F293">
            <v>1644</v>
          </cell>
          <cell r="G293">
            <v>1972.8</v>
          </cell>
        </row>
        <row r="294">
          <cell r="A294">
            <v>76</v>
          </cell>
          <cell r="B294">
            <v>447</v>
          </cell>
          <cell r="C294">
            <v>532</v>
          </cell>
          <cell r="D294">
            <v>782</v>
          </cell>
          <cell r="E294">
            <v>1134</v>
          </cell>
          <cell r="F294">
            <v>1644</v>
          </cell>
          <cell r="G294">
            <v>1972.8</v>
          </cell>
        </row>
        <row r="295">
          <cell r="A295">
            <v>77</v>
          </cell>
          <cell r="B295">
            <v>447</v>
          </cell>
          <cell r="C295">
            <v>532</v>
          </cell>
          <cell r="D295">
            <v>782</v>
          </cell>
          <cell r="E295">
            <v>1134</v>
          </cell>
          <cell r="F295">
            <v>1644</v>
          </cell>
          <cell r="G295">
            <v>1972.8</v>
          </cell>
        </row>
        <row r="296">
          <cell r="A296">
            <v>78</v>
          </cell>
          <cell r="B296">
            <v>447</v>
          </cell>
          <cell r="C296">
            <v>532</v>
          </cell>
          <cell r="D296">
            <v>782</v>
          </cell>
          <cell r="E296">
            <v>1134</v>
          </cell>
          <cell r="F296">
            <v>1644</v>
          </cell>
          <cell r="G296">
            <v>1972.8</v>
          </cell>
        </row>
        <row r="297">
          <cell r="A297">
            <v>79</v>
          </cell>
          <cell r="B297">
            <v>447</v>
          </cell>
          <cell r="C297">
            <v>532</v>
          </cell>
          <cell r="D297">
            <v>782</v>
          </cell>
          <cell r="E297">
            <v>1134</v>
          </cell>
          <cell r="F297">
            <v>1644</v>
          </cell>
          <cell r="G297">
            <v>1972.8</v>
          </cell>
        </row>
        <row r="298">
          <cell r="A298">
            <v>80</v>
          </cell>
          <cell r="B298">
            <v>447</v>
          </cell>
          <cell r="C298">
            <v>532</v>
          </cell>
          <cell r="D298">
            <v>782</v>
          </cell>
          <cell r="E298">
            <v>1134</v>
          </cell>
          <cell r="F298">
            <v>1644</v>
          </cell>
          <cell r="G298">
            <v>1972.8</v>
          </cell>
        </row>
        <row r="299">
          <cell r="A299">
            <v>81</v>
          </cell>
          <cell r="B299">
            <v>442</v>
          </cell>
          <cell r="C299">
            <v>526</v>
          </cell>
          <cell r="D299">
            <v>773</v>
          </cell>
          <cell r="E299">
            <v>1121</v>
          </cell>
          <cell r="F299">
            <v>1626</v>
          </cell>
          <cell r="G299">
            <v>1951.1999999999998</v>
          </cell>
        </row>
        <row r="300">
          <cell r="A300">
            <v>82</v>
          </cell>
          <cell r="B300">
            <v>442</v>
          </cell>
          <cell r="C300">
            <v>526</v>
          </cell>
          <cell r="D300">
            <v>773</v>
          </cell>
          <cell r="E300">
            <v>1121</v>
          </cell>
          <cell r="F300">
            <v>1626</v>
          </cell>
          <cell r="G300">
            <v>1951.1999999999998</v>
          </cell>
        </row>
        <row r="301">
          <cell r="A301">
            <v>83</v>
          </cell>
          <cell r="B301">
            <v>442</v>
          </cell>
          <cell r="C301">
            <v>526</v>
          </cell>
          <cell r="D301">
            <v>773</v>
          </cell>
          <cell r="E301">
            <v>1121</v>
          </cell>
          <cell r="F301">
            <v>1626</v>
          </cell>
          <cell r="G301">
            <v>1951.1999999999998</v>
          </cell>
        </row>
        <row r="302">
          <cell r="A302">
            <v>84</v>
          </cell>
          <cell r="B302">
            <v>442</v>
          </cell>
          <cell r="C302">
            <v>526</v>
          </cell>
          <cell r="D302">
            <v>773</v>
          </cell>
          <cell r="E302">
            <v>1121</v>
          </cell>
          <cell r="F302">
            <v>1626</v>
          </cell>
          <cell r="G302">
            <v>1951.1999999999998</v>
          </cell>
        </row>
        <row r="303">
          <cell r="A303">
            <v>85</v>
          </cell>
          <cell r="B303">
            <v>442</v>
          </cell>
          <cell r="C303">
            <v>526</v>
          </cell>
          <cell r="D303">
            <v>773</v>
          </cell>
          <cell r="E303">
            <v>1121</v>
          </cell>
          <cell r="F303">
            <v>1626</v>
          </cell>
          <cell r="G303">
            <v>1951.1999999999998</v>
          </cell>
        </row>
        <row r="304">
          <cell r="A304">
            <v>86</v>
          </cell>
          <cell r="B304">
            <v>442</v>
          </cell>
          <cell r="C304">
            <v>526</v>
          </cell>
          <cell r="D304">
            <v>773</v>
          </cell>
          <cell r="E304">
            <v>1121</v>
          </cell>
          <cell r="F304">
            <v>1626</v>
          </cell>
          <cell r="G304">
            <v>1951.1999999999998</v>
          </cell>
        </row>
        <row r="305">
          <cell r="A305">
            <v>87</v>
          </cell>
          <cell r="B305">
            <v>442</v>
          </cell>
          <cell r="C305">
            <v>526</v>
          </cell>
          <cell r="D305">
            <v>773</v>
          </cell>
          <cell r="E305">
            <v>1121</v>
          </cell>
          <cell r="F305">
            <v>1626</v>
          </cell>
          <cell r="G305">
            <v>1951.1999999999998</v>
          </cell>
        </row>
        <row r="306">
          <cell r="A306">
            <v>88</v>
          </cell>
          <cell r="B306">
            <v>442</v>
          </cell>
          <cell r="C306">
            <v>526</v>
          </cell>
          <cell r="D306">
            <v>773</v>
          </cell>
          <cell r="E306">
            <v>1121</v>
          </cell>
          <cell r="F306">
            <v>1626</v>
          </cell>
          <cell r="G306">
            <v>1951.1999999999998</v>
          </cell>
        </row>
        <row r="307">
          <cell r="A307">
            <v>89</v>
          </cell>
          <cell r="B307">
            <v>442</v>
          </cell>
          <cell r="C307">
            <v>526</v>
          </cell>
          <cell r="D307">
            <v>773</v>
          </cell>
          <cell r="E307">
            <v>1121</v>
          </cell>
          <cell r="F307">
            <v>1626</v>
          </cell>
          <cell r="G307">
            <v>1951.1999999999998</v>
          </cell>
        </row>
        <row r="308">
          <cell r="A308">
            <v>90</v>
          </cell>
          <cell r="B308">
            <v>442</v>
          </cell>
          <cell r="C308">
            <v>526</v>
          </cell>
          <cell r="D308">
            <v>773</v>
          </cell>
          <cell r="E308">
            <v>1121</v>
          </cell>
          <cell r="F308">
            <v>1626</v>
          </cell>
          <cell r="G308">
            <v>1951.1999999999998</v>
          </cell>
        </row>
        <row r="309">
          <cell r="A309">
            <v>91</v>
          </cell>
          <cell r="B309">
            <v>438</v>
          </cell>
          <cell r="C309">
            <v>521</v>
          </cell>
          <cell r="D309">
            <v>766</v>
          </cell>
          <cell r="E309">
            <v>1111</v>
          </cell>
          <cell r="F309">
            <v>1611</v>
          </cell>
          <cell r="G309">
            <v>1933.1999999999998</v>
          </cell>
        </row>
        <row r="310">
          <cell r="A310">
            <v>92</v>
          </cell>
          <cell r="B310">
            <v>438</v>
          </cell>
          <cell r="C310">
            <v>521</v>
          </cell>
          <cell r="D310">
            <v>766</v>
          </cell>
          <cell r="E310">
            <v>1111</v>
          </cell>
          <cell r="F310">
            <v>1611</v>
          </cell>
          <cell r="G310">
            <v>1933.1999999999998</v>
          </cell>
        </row>
        <row r="311">
          <cell r="A311">
            <v>93</v>
          </cell>
          <cell r="B311">
            <v>438</v>
          </cell>
          <cell r="C311">
            <v>521</v>
          </cell>
          <cell r="D311">
            <v>766</v>
          </cell>
          <cell r="E311">
            <v>1111</v>
          </cell>
          <cell r="F311">
            <v>1611</v>
          </cell>
          <cell r="G311">
            <v>1933.1999999999998</v>
          </cell>
        </row>
        <row r="312">
          <cell r="A312">
            <v>94</v>
          </cell>
          <cell r="B312">
            <v>438</v>
          </cell>
          <cell r="C312">
            <v>521</v>
          </cell>
          <cell r="D312">
            <v>766</v>
          </cell>
          <cell r="E312">
            <v>1111</v>
          </cell>
          <cell r="F312">
            <v>1611</v>
          </cell>
          <cell r="G312">
            <v>1933.1999999999998</v>
          </cell>
        </row>
        <row r="313">
          <cell r="A313">
            <v>95</v>
          </cell>
          <cell r="B313">
            <v>438</v>
          </cell>
          <cell r="C313">
            <v>521</v>
          </cell>
          <cell r="D313">
            <v>766</v>
          </cell>
          <cell r="E313">
            <v>1111</v>
          </cell>
          <cell r="F313">
            <v>1611</v>
          </cell>
          <cell r="G313">
            <v>1933.1999999999998</v>
          </cell>
        </row>
        <row r="314">
          <cell r="A314">
            <v>96</v>
          </cell>
          <cell r="B314">
            <v>438</v>
          </cell>
          <cell r="C314">
            <v>521</v>
          </cell>
          <cell r="D314">
            <v>766</v>
          </cell>
          <cell r="E314">
            <v>1111</v>
          </cell>
          <cell r="F314">
            <v>1611</v>
          </cell>
          <cell r="G314">
            <v>1933.1999999999998</v>
          </cell>
        </row>
        <row r="315">
          <cell r="A315">
            <v>97</v>
          </cell>
          <cell r="B315">
            <v>438</v>
          </cell>
          <cell r="C315">
            <v>521</v>
          </cell>
          <cell r="D315">
            <v>766</v>
          </cell>
          <cell r="E315">
            <v>1111</v>
          </cell>
          <cell r="F315">
            <v>1611</v>
          </cell>
          <cell r="G315">
            <v>1933.1999999999998</v>
          </cell>
        </row>
        <row r="316">
          <cell r="A316">
            <v>98</v>
          </cell>
          <cell r="B316">
            <v>438</v>
          </cell>
          <cell r="C316">
            <v>521</v>
          </cell>
          <cell r="D316">
            <v>766</v>
          </cell>
          <cell r="E316">
            <v>1111</v>
          </cell>
          <cell r="F316">
            <v>1611</v>
          </cell>
          <cell r="G316">
            <v>1933.1999999999998</v>
          </cell>
        </row>
        <row r="317">
          <cell r="A317">
            <v>99</v>
          </cell>
          <cell r="B317">
            <v>438</v>
          </cell>
          <cell r="C317">
            <v>521</v>
          </cell>
          <cell r="D317">
            <v>766</v>
          </cell>
          <cell r="E317">
            <v>1111</v>
          </cell>
          <cell r="F317">
            <v>1611</v>
          </cell>
          <cell r="G317">
            <v>1933.1999999999998</v>
          </cell>
        </row>
        <row r="318">
          <cell r="A318">
            <v>100</v>
          </cell>
          <cell r="B318">
            <v>438</v>
          </cell>
          <cell r="C318">
            <v>521</v>
          </cell>
          <cell r="D318">
            <v>766</v>
          </cell>
          <cell r="E318">
            <v>1111</v>
          </cell>
          <cell r="F318">
            <v>1611</v>
          </cell>
          <cell r="G318">
            <v>1933.1999999999998</v>
          </cell>
        </row>
        <row r="319">
          <cell r="A319">
            <v>101</v>
          </cell>
          <cell r="B319">
            <v>435</v>
          </cell>
          <cell r="C319">
            <v>518</v>
          </cell>
          <cell r="D319">
            <v>761</v>
          </cell>
          <cell r="E319">
            <v>1103</v>
          </cell>
          <cell r="F319">
            <v>1600</v>
          </cell>
          <cell r="G319">
            <v>1920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row r="9">
          <cell r="N9">
            <v>118182</v>
          </cell>
        </row>
        <row r="16">
          <cell r="N16">
            <v>759</v>
          </cell>
        </row>
        <row r="17">
          <cell r="N17">
            <v>55000</v>
          </cell>
        </row>
        <row r="38">
          <cell r="N38">
            <v>4.5</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row r="6">
          <cell r="F6">
            <v>174949.25714285712</v>
          </cell>
        </row>
        <row r="7">
          <cell r="F7">
            <v>191062.18095238094</v>
          </cell>
        </row>
        <row r="8">
          <cell r="F8">
            <v>221062.18095238094</v>
          </cell>
        </row>
        <row r="18">
          <cell r="F18">
            <v>4545576.3809523806</v>
          </cell>
        </row>
        <row r="19">
          <cell r="F19">
            <v>4745576.3809523806</v>
          </cell>
        </row>
        <row r="20">
          <cell r="F20">
            <v>6545.5763809523805</v>
          </cell>
        </row>
        <row r="22">
          <cell r="F22">
            <v>1160576.3809523811</v>
          </cell>
        </row>
        <row r="58">
          <cell r="F58">
            <v>1020</v>
          </cell>
        </row>
      </sheetData>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row r="23">
          <cell r="N23">
            <v>5500</v>
          </cell>
        </row>
        <row r="28">
          <cell r="N28">
            <v>1700000</v>
          </cell>
        </row>
        <row r="34">
          <cell r="N34">
            <v>27272.73</v>
          </cell>
        </row>
        <row r="35">
          <cell r="N35">
            <v>30454.55</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row r="6">
          <cell r="B6" t="str">
            <v>VËt liÖu</v>
          </cell>
        </row>
        <row r="7">
          <cell r="A7" t="str">
            <v>147</v>
          </cell>
          <cell r="B7" t="str">
            <v>DÇu mazót</v>
          </cell>
          <cell r="C7" t="str">
            <v>kg</v>
          </cell>
          <cell r="D7">
            <v>36.576000000000001</v>
          </cell>
          <cell r="E7">
            <v>4300</v>
          </cell>
          <cell r="F7">
            <v>157277</v>
          </cell>
        </row>
        <row r="8">
          <cell r="A8" t="str">
            <v>082</v>
          </cell>
          <cell r="B8" t="str">
            <v>CÊp phèi</v>
          </cell>
          <cell r="C8" t="str">
            <v>m3</v>
          </cell>
          <cell r="D8">
            <v>49.334400000000002</v>
          </cell>
          <cell r="E8">
            <v>52581.25</v>
          </cell>
          <cell r="F8">
            <v>986688</v>
          </cell>
        </row>
        <row r="9">
          <cell r="A9" t="str">
            <v>049</v>
          </cell>
          <cell r="B9" t="str">
            <v>Bª t«ng nhùa h¹t mÞn</v>
          </cell>
          <cell r="C9" t="str">
            <v>TÊn</v>
          </cell>
          <cell r="D9">
            <v>34.50564</v>
          </cell>
          <cell r="E9">
            <v>918577</v>
          </cell>
        </row>
        <row r="10">
          <cell r="A10" t="str">
            <v>050</v>
          </cell>
          <cell r="B10" t="str">
            <v>Bª t«ng nhùa h¹t th«</v>
          </cell>
          <cell r="C10" t="str">
            <v>TÊn</v>
          </cell>
          <cell r="E10">
            <v>887074</v>
          </cell>
        </row>
        <row r="11">
          <cell r="A11" t="str">
            <v>367</v>
          </cell>
          <cell r="B11" t="str">
            <v>TÊm bª t«ng 20x20</v>
          </cell>
          <cell r="C11" t="str">
            <v>m</v>
          </cell>
          <cell r="D11">
            <v>73.8</v>
          </cell>
          <cell r="E11">
            <v>23000</v>
          </cell>
          <cell r="F11">
            <v>1697400</v>
          </cell>
        </row>
        <row r="12">
          <cell r="A12" t="str">
            <v>337</v>
          </cell>
          <cell r="B12" t="str">
            <v>ThÐp trßn</v>
          </cell>
          <cell r="C12" t="str">
            <v>kg</v>
          </cell>
          <cell r="D12">
            <v>377.34899999999999</v>
          </cell>
          <cell r="E12">
            <v>4100</v>
          </cell>
          <cell r="F12">
            <v>1547131</v>
          </cell>
        </row>
        <row r="13">
          <cell r="A13" t="str">
            <v>331</v>
          </cell>
          <cell r="B13" t="str">
            <v>ThÐp h×nh</v>
          </cell>
          <cell r="C13" t="str">
            <v>kg</v>
          </cell>
          <cell r="D13">
            <v>560.2704</v>
          </cell>
          <cell r="E13">
            <v>4014</v>
          </cell>
          <cell r="F13">
            <v>2248925</v>
          </cell>
        </row>
        <row r="14">
          <cell r="A14" t="str">
            <v>442</v>
          </cell>
          <cell r="B14" t="str">
            <v>§Êt ®Ìn</v>
          </cell>
          <cell r="C14" t="str">
            <v>kg</v>
          </cell>
          <cell r="D14">
            <v>24.94858</v>
          </cell>
          <cell r="E14">
            <v>7500</v>
          </cell>
          <cell r="F14">
            <v>187114</v>
          </cell>
        </row>
        <row r="15">
          <cell r="A15" t="str">
            <v>400</v>
          </cell>
          <cell r="B15" t="str">
            <v>¤ xy</v>
          </cell>
          <cell r="C15" t="str">
            <v>chai</v>
          </cell>
          <cell r="D15">
            <v>6.2348800000000004</v>
          </cell>
          <cell r="E15">
            <v>25000</v>
          </cell>
          <cell r="F15">
            <v>155872</v>
          </cell>
        </row>
        <row r="16">
          <cell r="A16" t="str">
            <v>348</v>
          </cell>
          <cell r="B16" t="str">
            <v>ThÐp ®Öm</v>
          </cell>
          <cell r="C16" t="str">
            <v>kg</v>
          </cell>
          <cell r="D16">
            <v>75.400000000000006</v>
          </cell>
          <cell r="E16">
            <v>5000</v>
          </cell>
          <cell r="F16">
            <v>377000</v>
          </cell>
        </row>
        <row r="17">
          <cell r="A17" t="str">
            <v>026</v>
          </cell>
          <cell r="B17" t="str">
            <v>Bu l«ng M18x20</v>
          </cell>
          <cell r="C17" t="str">
            <v>c¸i</v>
          </cell>
          <cell r="D17">
            <v>174</v>
          </cell>
          <cell r="E17">
            <v>2897</v>
          </cell>
          <cell r="F17">
            <v>504078</v>
          </cell>
        </row>
        <row r="18">
          <cell r="A18" t="str">
            <v>341</v>
          </cell>
          <cell r="B18" t="str">
            <v>ThÐp trßn D &gt; 18mm</v>
          </cell>
          <cell r="C18" t="str">
            <v>kg</v>
          </cell>
          <cell r="D18">
            <v>2780.52</v>
          </cell>
          <cell r="E18">
            <v>3971.43</v>
          </cell>
          <cell r="F18">
            <v>10515927</v>
          </cell>
        </row>
        <row r="19">
          <cell r="A19" t="str">
            <v>388</v>
          </cell>
          <cell r="B19" t="str">
            <v>V÷a bª t«ng</v>
          </cell>
          <cell r="C19" t="str">
            <v>m3</v>
          </cell>
          <cell r="D19">
            <v>473.23360000000002</v>
          </cell>
        </row>
        <row r="20">
          <cell r="A20" t="str">
            <v>443</v>
          </cell>
          <cell r="B20" t="str">
            <v>§Êt ®á</v>
          </cell>
          <cell r="C20" t="str">
            <v>m3</v>
          </cell>
          <cell r="D20">
            <v>26.39744</v>
          </cell>
          <cell r="E20">
            <v>52581.25</v>
          </cell>
          <cell r="F20">
            <v>527949</v>
          </cell>
        </row>
        <row r="21">
          <cell r="A21" t="str">
            <v>427</v>
          </cell>
          <cell r="B21" t="str">
            <v>§¸ d¨m 0,5x1</v>
          </cell>
          <cell r="C21" t="str">
            <v>m3</v>
          </cell>
          <cell r="D21">
            <v>9.8604800000000008</v>
          </cell>
          <cell r="E21">
            <v>123207.61</v>
          </cell>
          <cell r="F21">
            <v>788838</v>
          </cell>
        </row>
        <row r="22">
          <cell r="A22" t="str">
            <v>430</v>
          </cell>
          <cell r="B22" t="str">
            <v>§¸ d¨m 4x6 t/c</v>
          </cell>
          <cell r="C22" t="str">
            <v>m3</v>
          </cell>
          <cell r="D22">
            <v>69.36</v>
          </cell>
          <cell r="E22">
            <v>94327.61</v>
          </cell>
          <cell r="F22">
            <v>4161600</v>
          </cell>
        </row>
        <row r="23">
          <cell r="A23" t="str">
            <v>426</v>
          </cell>
          <cell r="B23" t="str">
            <v>§¸ d¨m 4x6 t/h</v>
          </cell>
          <cell r="C23" t="str">
            <v>m3</v>
          </cell>
          <cell r="D23">
            <v>7.4755500000000001</v>
          </cell>
          <cell r="E23">
            <v>79089.509999999995</v>
          </cell>
          <cell r="F23">
            <v>448533</v>
          </cell>
        </row>
        <row r="24">
          <cell r="A24" t="str">
            <v>434</v>
          </cell>
          <cell r="B24" t="str">
            <v>§¸ héc</v>
          </cell>
          <cell r="C24" t="str">
            <v>m3</v>
          </cell>
          <cell r="D24">
            <v>178.11600000000001</v>
          </cell>
          <cell r="E24">
            <v>75923.8</v>
          </cell>
          <cell r="F24">
            <v>8096263</v>
          </cell>
        </row>
        <row r="25">
          <cell r="A25" t="str">
            <v>163</v>
          </cell>
          <cell r="B25" t="str">
            <v>GiÊy dÇu</v>
          </cell>
          <cell r="C25" t="str">
            <v>m2</v>
          </cell>
          <cell r="D25">
            <v>287.53919999999999</v>
          </cell>
          <cell r="E25">
            <v>15000</v>
          </cell>
          <cell r="F25">
            <v>4313088</v>
          </cell>
        </row>
        <row r="26">
          <cell r="A26" t="str">
            <v>002</v>
          </cell>
          <cell r="B26" t="str">
            <v>Bao t¶i</v>
          </cell>
          <cell r="C26" t="str">
            <v>m2</v>
          </cell>
          <cell r="D26">
            <v>157.7664</v>
          </cell>
          <cell r="E26">
            <v>3800</v>
          </cell>
          <cell r="F26">
            <v>599512</v>
          </cell>
        </row>
        <row r="27">
          <cell r="A27" t="str">
            <v>343</v>
          </cell>
          <cell r="B27" t="str">
            <v>ThÐp trßn D&lt;= 18mm</v>
          </cell>
          <cell r="C27" t="str">
            <v>kg</v>
          </cell>
          <cell r="D27">
            <v>32321.0052</v>
          </cell>
          <cell r="E27">
            <v>3971.43</v>
          </cell>
          <cell r="F27">
            <v>122981425</v>
          </cell>
        </row>
        <row r="28">
          <cell r="A28" t="str">
            <v>8002</v>
          </cell>
          <cell r="B28" t="str">
            <v>ThÐp trßn D= 10mm A2</v>
          </cell>
          <cell r="C28" t="str">
            <v>kg</v>
          </cell>
          <cell r="E28">
            <v>4447.62</v>
          </cell>
        </row>
        <row r="29">
          <cell r="A29" t="str">
            <v>8000</v>
          </cell>
          <cell r="B29" t="str">
            <v>ThÐp trßn D&lt;= 12mm A2</v>
          </cell>
          <cell r="C29" t="str">
            <v>kg</v>
          </cell>
          <cell r="E29">
            <v>4447.62</v>
          </cell>
        </row>
        <row r="30">
          <cell r="A30" t="str">
            <v>412</v>
          </cell>
          <cell r="B30" t="str">
            <v>§inh ®Øa</v>
          </cell>
          <cell r="C30" t="str">
            <v>C¸i</v>
          </cell>
          <cell r="D30">
            <v>1283.63219</v>
          </cell>
          <cell r="E30">
            <v>600</v>
          </cell>
          <cell r="F30">
            <v>770179</v>
          </cell>
        </row>
        <row r="31">
          <cell r="A31" t="str">
            <v>232</v>
          </cell>
          <cell r="B31" t="str">
            <v>Gç v¸n cÇu c«ng t¸c</v>
          </cell>
          <cell r="C31" t="str">
            <v>m3</v>
          </cell>
          <cell r="D31">
            <v>71.614959999999996</v>
          </cell>
          <cell r="E31">
            <v>1454545</v>
          </cell>
          <cell r="F31">
            <v>104167182</v>
          </cell>
        </row>
        <row r="32">
          <cell r="A32" t="str">
            <v>282</v>
          </cell>
          <cell r="B32" t="str">
            <v>Phô gia dÎo ho¸</v>
          </cell>
          <cell r="C32" t="str">
            <v>kg</v>
          </cell>
          <cell r="D32">
            <v>13083.99057</v>
          </cell>
          <cell r="E32">
            <v>673</v>
          </cell>
          <cell r="F32">
            <v>8805526</v>
          </cell>
        </row>
        <row r="33">
          <cell r="A33" t="str">
            <v>0414</v>
          </cell>
          <cell r="B33" t="str">
            <v>èng bª t«ng ly t©m D1200mm (èng dµi 2m)</v>
          </cell>
          <cell r="C33" t="str">
            <v>m</v>
          </cell>
          <cell r="D33">
            <v>6740.6149999999998</v>
          </cell>
          <cell r="E33">
            <v>647619.05000000005</v>
          </cell>
        </row>
        <row r="34">
          <cell r="A34" t="str">
            <v>0412</v>
          </cell>
          <cell r="B34" t="str">
            <v>èng bª t«ng ly t©m D1000mm (èng dµi 2m)</v>
          </cell>
          <cell r="C34" t="str">
            <v>m</v>
          </cell>
          <cell r="D34">
            <v>1555.9949999999999</v>
          </cell>
          <cell r="E34">
            <v>461904.76</v>
          </cell>
        </row>
        <row r="35">
          <cell r="A35" t="str">
            <v>127</v>
          </cell>
          <cell r="B35" t="str">
            <v>D©y buéc</v>
          </cell>
          <cell r="C35" t="str">
            <v>kg</v>
          </cell>
          <cell r="D35">
            <v>50.790900000000001</v>
          </cell>
          <cell r="E35">
            <v>5500</v>
          </cell>
          <cell r="F35">
            <v>279350</v>
          </cell>
        </row>
        <row r="36">
          <cell r="A36" t="str">
            <v>214</v>
          </cell>
          <cell r="B36" t="str">
            <v>G¹ch x©y (6,5x10,5x22)</v>
          </cell>
          <cell r="C36" t="str">
            <v>viªn</v>
          </cell>
          <cell r="D36">
            <v>495.11</v>
          </cell>
          <cell r="E36">
            <v>485.71</v>
          </cell>
          <cell r="F36">
            <v>225275</v>
          </cell>
        </row>
        <row r="37">
          <cell r="A37" t="str">
            <v>0410</v>
          </cell>
          <cell r="B37" t="str">
            <v>èng bª t«ng ly t©m D800mm (èng dµi 2m)</v>
          </cell>
          <cell r="C37" t="str">
            <v>m</v>
          </cell>
          <cell r="D37">
            <v>458.78</v>
          </cell>
          <cell r="E37">
            <v>357142.86</v>
          </cell>
        </row>
        <row r="38">
          <cell r="A38" t="str">
            <v>078</v>
          </cell>
          <cell r="B38" t="str">
            <v>C¸t mÞn ML 1,5 - 2,0</v>
          </cell>
          <cell r="C38" t="str">
            <v>m3</v>
          </cell>
          <cell r="D38">
            <v>64.351879999999994</v>
          </cell>
          <cell r="E38">
            <v>79716.009999999995</v>
          </cell>
          <cell r="F38">
            <v>3159098</v>
          </cell>
        </row>
        <row r="39">
          <cell r="A39" t="str">
            <v>220</v>
          </cell>
          <cell r="B39" t="str">
            <v>Gç chÌn khi l¾p cÊu kiÖn</v>
          </cell>
          <cell r="C39" t="str">
            <v>m3</v>
          </cell>
          <cell r="D39">
            <v>29.02</v>
          </cell>
          <cell r="E39">
            <v>1454545</v>
          </cell>
          <cell r="F39">
            <v>42210896</v>
          </cell>
        </row>
        <row r="40">
          <cell r="A40" t="str">
            <v>286</v>
          </cell>
          <cell r="B40" t="str">
            <v>Que hµn</v>
          </cell>
          <cell r="C40" t="str">
            <v>kg</v>
          </cell>
          <cell r="D40">
            <v>4426.36114</v>
          </cell>
          <cell r="E40">
            <v>8500</v>
          </cell>
          <cell r="F40">
            <v>37624070</v>
          </cell>
        </row>
        <row r="41">
          <cell r="A41" t="str">
            <v>313</v>
          </cell>
          <cell r="B41" t="str">
            <v>S¾t ®Öm</v>
          </cell>
          <cell r="C41" t="str">
            <v>kg</v>
          </cell>
          <cell r="D41">
            <v>2902</v>
          </cell>
          <cell r="E41">
            <v>5000</v>
          </cell>
          <cell r="F41">
            <v>14510000</v>
          </cell>
        </row>
        <row r="42">
          <cell r="A42" t="str">
            <v>385</v>
          </cell>
          <cell r="B42" t="str">
            <v>V÷a</v>
          </cell>
          <cell r="C42" t="str">
            <v>m3</v>
          </cell>
          <cell r="D42">
            <v>0.51382000000000005</v>
          </cell>
        </row>
        <row r="43">
          <cell r="A43" t="str">
            <v>234</v>
          </cell>
          <cell r="B43" t="str">
            <v>Gç v¸n khu«n (c¶ nÑp)</v>
          </cell>
          <cell r="C43" t="str">
            <v>m3</v>
          </cell>
          <cell r="D43">
            <v>40.070059999999998</v>
          </cell>
          <cell r="E43">
            <v>1454545</v>
          </cell>
          <cell r="F43">
            <v>58283705</v>
          </cell>
        </row>
        <row r="44">
          <cell r="A44" t="str">
            <v>136</v>
          </cell>
          <cell r="B44" t="str">
            <v>D©y thÐp</v>
          </cell>
          <cell r="C44" t="str">
            <v>kg</v>
          </cell>
          <cell r="D44">
            <v>7438.5787399999999</v>
          </cell>
          <cell r="E44">
            <v>5455</v>
          </cell>
          <cell r="F44">
            <v>40577447</v>
          </cell>
        </row>
        <row r="45">
          <cell r="A45" t="str">
            <v>344</v>
          </cell>
          <cell r="B45" t="str">
            <v>ThÐp trßn D&lt;=10mm</v>
          </cell>
          <cell r="C45" t="str">
            <v>kg</v>
          </cell>
          <cell r="D45">
            <v>325952.06205000001</v>
          </cell>
          <cell r="E45">
            <v>4100</v>
          </cell>
          <cell r="F45">
            <v>1336403454</v>
          </cell>
        </row>
        <row r="46">
          <cell r="A46" t="str">
            <v>0408</v>
          </cell>
          <cell r="B46" t="str">
            <v>èng bª t«ng ly t©m D600mm (èng dµi 2m)</v>
          </cell>
          <cell r="C46" t="str">
            <v>m</v>
          </cell>
          <cell r="D46">
            <v>24.36</v>
          </cell>
          <cell r="E46">
            <v>180952.38</v>
          </cell>
        </row>
        <row r="47">
          <cell r="A47" t="str">
            <v>079</v>
          </cell>
          <cell r="B47" t="str">
            <v>C¸t nÒn</v>
          </cell>
          <cell r="C47" t="str">
            <v>m3</v>
          </cell>
          <cell r="D47">
            <v>435.57659999999998</v>
          </cell>
          <cell r="E47">
            <v>40668.39</v>
          </cell>
          <cell r="F47">
            <v>7523279</v>
          </cell>
        </row>
        <row r="48">
          <cell r="A48" t="str">
            <v>126</v>
          </cell>
          <cell r="B48" t="str">
            <v>D©y</v>
          </cell>
          <cell r="C48" t="str">
            <v>kg</v>
          </cell>
          <cell r="D48">
            <v>620.90231000000006</v>
          </cell>
          <cell r="E48">
            <v>5500</v>
          </cell>
          <cell r="F48">
            <v>3414963</v>
          </cell>
        </row>
        <row r="49">
          <cell r="A49" t="str">
            <v>231</v>
          </cell>
          <cell r="B49" t="str">
            <v>Gç v¸n</v>
          </cell>
          <cell r="C49" t="str">
            <v>m3</v>
          </cell>
          <cell r="D49">
            <v>14.951700000000001</v>
          </cell>
          <cell r="E49">
            <v>1454545</v>
          </cell>
          <cell r="F49">
            <v>21747920</v>
          </cell>
        </row>
        <row r="50">
          <cell r="A50" t="str">
            <v>071</v>
          </cell>
          <cell r="B50" t="str">
            <v>C©y chèng</v>
          </cell>
          <cell r="C50" t="str">
            <v>c©y</v>
          </cell>
          <cell r="D50">
            <v>2358.3970300000001</v>
          </cell>
          <cell r="E50">
            <v>17142.86</v>
          </cell>
          <cell r="F50">
            <v>23583970</v>
          </cell>
        </row>
        <row r="51">
          <cell r="A51" t="str">
            <v>100</v>
          </cell>
          <cell r="B51" t="str">
            <v>Cäc tre</v>
          </cell>
          <cell r="C51" t="str">
            <v>m</v>
          </cell>
          <cell r="D51">
            <v>138712.21875</v>
          </cell>
          <cell r="E51">
            <v>1136</v>
          </cell>
          <cell r="F51">
            <v>157577080</v>
          </cell>
        </row>
        <row r="52">
          <cell r="A52" t="str">
            <v>141</v>
          </cell>
          <cell r="B52" t="str">
            <v>D©y thõng</v>
          </cell>
          <cell r="C52" t="str">
            <v>m</v>
          </cell>
          <cell r="D52">
            <v>6562.5420000000004</v>
          </cell>
          <cell r="E52">
            <v>1121</v>
          </cell>
          <cell r="F52">
            <v>7356610</v>
          </cell>
        </row>
        <row r="53">
          <cell r="A53" t="str">
            <v>272</v>
          </cell>
          <cell r="B53" t="str">
            <v>Nhùa bitum sè 4</v>
          </cell>
          <cell r="C53" t="str">
            <v>kg</v>
          </cell>
          <cell r="D53">
            <v>5889.5495199999996</v>
          </cell>
          <cell r="E53">
            <v>2747</v>
          </cell>
          <cell r="F53">
            <v>13545964</v>
          </cell>
        </row>
        <row r="54">
          <cell r="A54" t="str">
            <v>428</v>
          </cell>
          <cell r="B54" t="str">
            <v>§¸ d¨m 1x2</v>
          </cell>
          <cell r="C54" t="str">
            <v>m3</v>
          </cell>
          <cell r="D54">
            <v>5234.9716600000002</v>
          </cell>
          <cell r="E54">
            <v>107017.13</v>
          </cell>
          <cell r="F54">
            <v>385482373</v>
          </cell>
        </row>
        <row r="55">
          <cell r="A55" t="str">
            <v>119</v>
          </cell>
          <cell r="B55" t="str">
            <v>Cñi</v>
          </cell>
          <cell r="C55" t="str">
            <v>kg</v>
          </cell>
          <cell r="D55">
            <v>97185.240720000002</v>
          </cell>
          <cell r="E55">
            <v>400</v>
          </cell>
          <cell r="F55">
            <v>38874096</v>
          </cell>
        </row>
        <row r="56">
          <cell r="A56" t="str">
            <v>067</v>
          </cell>
          <cell r="B56" t="str">
            <v>Bét ®¸</v>
          </cell>
          <cell r="C56" t="str">
            <v>kg</v>
          </cell>
          <cell r="D56">
            <v>46573.931519999998</v>
          </cell>
          <cell r="E56">
            <v>266.66666666666663</v>
          </cell>
          <cell r="F56">
            <v>8476456</v>
          </cell>
        </row>
        <row r="57">
          <cell r="A57" t="str">
            <v>271</v>
          </cell>
          <cell r="B57" t="str">
            <v>Nhùa bitum</v>
          </cell>
          <cell r="C57" t="str">
            <v>kg</v>
          </cell>
          <cell r="D57">
            <v>80860.92</v>
          </cell>
          <cell r="E57">
            <v>2747</v>
          </cell>
          <cell r="F57">
            <v>185980116</v>
          </cell>
        </row>
        <row r="58">
          <cell r="A58" t="str">
            <v>401</v>
          </cell>
          <cell r="B58" t="str">
            <v>§inh</v>
          </cell>
          <cell r="C58" t="str">
            <v>kg</v>
          </cell>
          <cell r="D58">
            <v>2302.0592499999998</v>
          </cell>
          <cell r="E58">
            <v>5455</v>
          </cell>
          <cell r="F58">
            <v>12557733</v>
          </cell>
        </row>
        <row r="59">
          <cell r="A59" t="str">
            <v>221</v>
          </cell>
          <cell r="B59" t="str">
            <v>Gç chèng</v>
          </cell>
          <cell r="C59" t="str">
            <v>m3</v>
          </cell>
          <cell r="D59">
            <v>62.123640000000002</v>
          </cell>
          <cell r="E59">
            <v>1454545</v>
          </cell>
          <cell r="F59">
            <v>90361630</v>
          </cell>
        </row>
        <row r="60">
          <cell r="A60" t="str">
            <v>239</v>
          </cell>
          <cell r="B60" t="str">
            <v>Gç ®µ nÑp</v>
          </cell>
          <cell r="C60" t="str">
            <v>m3</v>
          </cell>
          <cell r="D60">
            <v>16.925940000000001</v>
          </cell>
          <cell r="E60">
            <v>1454545</v>
          </cell>
          <cell r="F60">
            <v>24619541</v>
          </cell>
        </row>
        <row r="61">
          <cell r="A61" t="str">
            <v>233</v>
          </cell>
          <cell r="B61" t="str">
            <v>Gç v¸n khu«n</v>
          </cell>
          <cell r="C61" t="str">
            <v>m3</v>
          </cell>
          <cell r="D61">
            <v>114.6778</v>
          </cell>
          <cell r="E61">
            <v>1454545</v>
          </cell>
          <cell r="F61">
            <v>166804021</v>
          </cell>
        </row>
        <row r="62">
          <cell r="A62" t="str">
            <v>275</v>
          </cell>
          <cell r="B62" t="str">
            <v>N­íc</v>
          </cell>
          <cell r="C62" t="str">
            <v>LÝt</v>
          </cell>
          <cell r="D62">
            <v>1213213.2553900001</v>
          </cell>
          <cell r="E62">
            <v>6</v>
          </cell>
          <cell r="F62">
            <v>2426427</v>
          </cell>
        </row>
        <row r="63">
          <cell r="A63" t="str">
            <v>429</v>
          </cell>
          <cell r="B63" t="str">
            <v>§¸ d¨m 2x4</v>
          </cell>
          <cell r="C63" t="str">
            <v>m3</v>
          </cell>
          <cell r="D63">
            <v>397.76119</v>
          </cell>
          <cell r="E63">
            <v>102899.04</v>
          </cell>
          <cell r="F63">
            <v>27843283</v>
          </cell>
        </row>
        <row r="64">
          <cell r="A64" t="str">
            <v>081</v>
          </cell>
          <cell r="B64" t="str">
            <v>C¸t vµng</v>
          </cell>
          <cell r="C64" t="str">
            <v>m3</v>
          </cell>
          <cell r="D64">
            <v>3098.9452200000001</v>
          </cell>
          <cell r="E64">
            <v>79716.009999999995</v>
          </cell>
          <cell r="F64">
            <v>163398085</v>
          </cell>
        </row>
        <row r="65">
          <cell r="A65" t="str">
            <v>0002</v>
          </cell>
          <cell r="B65" t="str">
            <v>C¸t vµng</v>
          </cell>
          <cell r="C65" t="str">
            <v>m3</v>
          </cell>
          <cell r="D65">
            <v>203.15798000000001</v>
          </cell>
          <cell r="E65">
            <v>79716.009999999995</v>
          </cell>
          <cell r="F65">
            <v>10711911</v>
          </cell>
        </row>
        <row r="66">
          <cell r="A66" t="str">
            <v>390</v>
          </cell>
          <cell r="B66" t="str">
            <v>Xi m¨ng PC30</v>
          </cell>
          <cell r="C66" t="str">
            <v>kg</v>
          </cell>
          <cell r="D66">
            <v>2379864.18872</v>
          </cell>
          <cell r="E66">
            <v>714.29</v>
          </cell>
          <cell r="F66">
            <v>1601648599</v>
          </cell>
        </row>
        <row r="67">
          <cell r="A67" t="str">
            <v>0192</v>
          </cell>
          <cell r="B67" t="str">
            <v>Cñi ®un</v>
          </cell>
          <cell r="C67" t="str">
            <v>kg</v>
          </cell>
          <cell r="D67">
            <v>6936.9691999999995</v>
          </cell>
          <cell r="E67">
            <v>400</v>
          </cell>
          <cell r="F67">
            <v>2774788</v>
          </cell>
        </row>
        <row r="68">
          <cell r="A68" t="str">
            <v>0191</v>
          </cell>
          <cell r="B68" t="str">
            <v>Nhùa bi tum</v>
          </cell>
          <cell r="C68" t="str">
            <v>kg</v>
          </cell>
          <cell r="D68">
            <v>6936.9691999999995</v>
          </cell>
          <cell r="E68">
            <v>2747</v>
          </cell>
          <cell r="F68">
            <v>20810908</v>
          </cell>
        </row>
        <row r="69">
          <cell r="A69" t="str">
            <v>0372</v>
          </cell>
          <cell r="B69" t="str">
            <v>D©y ®ay</v>
          </cell>
          <cell r="C69" t="str">
            <v>kg</v>
          </cell>
          <cell r="D69">
            <v>22048.333999999999</v>
          </cell>
          <cell r="E69">
            <v>2500</v>
          </cell>
        </row>
        <row r="70">
          <cell r="A70" t="str">
            <v>0406</v>
          </cell>
          <cell r="B70" t="str">
            <v>èng bª t«ng ly t©m D400mm (èng dµi 2m)</v>
          </cell>
          <cell r="C70" t="str">
            <v>m</v>
          </cell>
          <cell r="D70">
            <v>645.54</v>
          </cell>
          <cell r="E70">
            <v>104761.9</v>
          </cell>
        </row>
        <row r="71">
          <cell r="A71">
            <v>8001</v>
          </cell>
          <cell r="B71" t="str">
            <v>N¾p ga gang</v>
          </cell>
          <cell r="C71" t="str">
            <v>c¸i</v>
          </cell>
          <cell r="E71">
            <v>1800000</v>
          </cell>
        </row>
        <row r="72">
          <cell r="A72" t="str">
            <v>6125</v>
          </cell>
          <cell r="B72" t="str">
            <v>Nh©n c«ng 2,5/7</v>
          </cell>
          <cell r="C72" t="str">
            <v>c«ng</v>
          </cell>
          <cell r="D72">
            <v>2.5272000000000001</v>
          </cell>
          <cell r="E72">
            <v>11889</v>
          </cell>
          <cell r="F72">
            <v>30046</v>
          </cell>
        </row>
        <row r="73">
          <cell r="A73" t="str">
            <v>6140</v>
          </cell>
          <cell r="B73" t="str">
            <v>Nh©n c«ng 4/7</v>
          </cell>
          <cell r="C73" t="str">
            <v>c«ng</v>
          </cell>
          <cell r="D73">
            <v>7110.9864900000002</v>
          </cell>
          <cell r="E73">
            <v>13529</v>
          </cell>
          <cell r="F73">
            <v>96204536</v>
          </cell>
        </row>
        <row r="74">
          <cell r="A74" t="str">
            <v>6137</v>
          </cell>
          <cell r="B74" t="str">
            <v>Nh©n c«ng 3,7/7</v>
          </cell>
          <cell r="C74" t="str">
            <v>c«ng</v>
          </cell>
          <cell r="D74">
            <v>1330.2401199999999</v>
          </cell>
          <cell r="E74">
            <v>13194</v>
          </cell>
          <cell r="F74">
            <v>17551188</v>
          </cell>
        </row>
        <row r="75">
          <cell r="A75" t="str">
            <v>6006</v>
          </cell>
          <cell r="B75" t="str">
            <v>Nh©n c«ng bËc 4/7</v>
          </cell>
          <cell r="C75" t="str">
            <v>C«ng</v>
          </cell>
          <cell r="D75">
            <v>41484.468999999997</v>
          </cell>
          <cell r="E75">
            <v>14506</v>
          </cell>
          <cell r="F75">
            <v>601773707</v>
          </cell>
        </row>
        <row r="76">
          <cell r="A76" t="str">
            <v>6135</v>
          </cell>
          <cell r="B76" t="str">
            <v>Nh©n c«ng 3,5/7</v>
          </cell>
          <cell r="C76" t="str">
            <v>c«ng</v>
          </cell>
          <cell r="D76">
            <v>21174.588159999999</v>
          </cell>
          <cell r="E76">
            <v>12971</v>
          </cell>
          <cell r="F76">
            <v>274655583</v>
          </cell>
        </row>
        <row r="77">
          <cell r="A77" t="str">
            <v>6005</v>
          </cell>
          <cell r="B77" t="str">
            <v>Nh©n c«ng bËc 3,5/7</v>
          </cell>
          <cell r="C77" t="str">
            <v>C«ng</v>
          </cell>
          <cell r="D77">
            <v>796.27200000000005</v>
          </cell>
          <cell r="E77">
            <v>13809</v>
          </cell>
          <cell r="F77">
            <v>10995720</v>
          </cell>
        </row>
        <row r="78">
          <cell r="A78" t="str">
            <v>6127</v>
          </cell>
          <cell r="B78" t="str">
            <v>Nh©n c«ng 2,7/7</v>
          </cell>
          <cell r="C78" t="str">
            <v>c«ng</v>
          </cell>
          <cell r="D78">
            <v>28854.020789999999</v>
          </cell>
          <cell r="E78">
            <v>12099</v>
          </cell>
          <cell r="F78">
            <v>349104798</v>
          </cell>
        </row>
        <row r="79">
          <cell r="A79" t="str">
            <v>6130</v>
          </cell>
          <cell r="B79" t="str">
            <v>Nh©n c«ng 3/7</v>
          </cell>
          <cell r="C79" t="str">
            <v>c«ng</v>
          </cell>
          <cell r="D79">
            <v>24441.44425</v>
          </cell>
          <cell r="E79">
            <v>12413</v>
          </cell>
          <cell r="F79">
            <v>303391647</v>
          </cell>
        </row>
        <row r="80">
          <cell r="B80" t="str">
            <v>M¸y thi c«ng</v>
          </cell>
        </row>
        <row r="81">
          <cell r="A81" t="str">
            <v>7576</v>
          </cell>
          <cell r="B81" t="str">
            <v>M¸y ®Çm b¸nh lèp 16T</v>
          </cell>
          <cell r="C81" t="str">
            <v>ca</v>
          </cell>
          <cell r="D81">
            <v>4.6080000000000003E-2</v>
          </cell>
          <cell r="E81">
            <v>432053</v>
          </cell>
          <cell r="F81">
            <v>19909</v>
          </cell>
        </row>
        <row r="82">
          <cell r="A82" t="str">
            <v>7544</v>
          </cell>
          <cell r="B82" t="str">
            <v>M¸y lu 10T</v>
          </cell>
          <cell r="C82" t="str">
            <v>ca</v>
          </cell>
          <cell r="D82">
            <v>8.6400000000000005E-2</v>
          </cell>
          <cell r="E82">
            <v>288922</v>
          </cell>
          <cell r="F82">
            <v>24963</v>
          </cell>
        </row>
        <row r="83">
          <cell r="A83" t="str">
            <v>7555</v>
          </cell>
          <cell r="B83" t="str">
            <v>M¸y r¶i 20T/h</v>
          </cell>
          <cell r="C83" t="str">
            <v>ca</v>
          </cell>
          <cell r="D83">
            <v>7.1999999999999995E-2</v>
          </cell>
          <cell r="E83">
            <v>450000</v>
          </cell>
          <cell r="F83">
            <v>32400</v>
          </cell>
        </row>
        <row r="84">
          <cell r="A84" t="str">
            <v>7539</v>
          </cell>
          <cell r="B84" t="str">
            <v>M¸y khoan 4,5kw</v>
          </cell>
          <cell r="C84" t="str">
            <v>ca</v>
          </cell>
          <cell r="D84">
            <v>1.5854999999999999</v>
          </cell>
          <cell r="E84">
            <v>72334</v>
          </cell>
          <cell r="F84">
            <v>114686</v>
          </cell>
        </row>
        <row r="85">
          <cell r="A85" t="str">
            <v>7545</v>
          </cell>
          <cell r="B85" t="str">
            <v>M¸y lu 8,5T</v>
          </cell>
          <cell r="C85" t="str">
            <v>ca</v>
          </cell>
          <cell r="D85">
            <v>9.6975999999999996</v>
          </cell>
          <cell r="E85">
            <v>252823</v>
          </cell>
          <cell r="F85">
            <v>2451776</v>
          </cell>
        </row>
        <row r="86">
          <cell r="A86" t="str">
            <v>7561</v>
          </cell>
          <cell r="B86" t="str">
            <v>M¸y vËn th¨ng 0,8T</v>
          </cell>
          <cell r="C86" t="str">
            <v>ca</v>
          </cell>
          <cell r="D86">
            <v>64.078770000000006</v>
          </cell>
          <cell r="E86">
            <v>54495</v>
          </cell>
          <cell r="F86">
            <v>3491973</v>
          </cell>
        </row>
        <row r="87">
          <cell r="A87" t="str">
            <v>7538</v>
          </cell>
          <cell r="B87" t="str">
            <v>M¸y hµn 23kw</v>
          </cell>
          <cell r="C87" t="str">
            <v>ca</v>
          </cell>
          <cell r="D87">
            <v>634.41282999999999</v>
          </cell>
          <cell r="E87">
            <v>77338</v>
          </cell>
          <cell r="F87">
            <v>49064219</v>
          </cell>
        </row>
        <row r="88">
          <cell r="A88" t="str">
            <v>7506</v>
          </cell>
          <cell r="B88" t="str">
            <v>CÇn cÈu 10T</v>
          </cell>
          <cell r="C88" t="str">
            <v>ca</v>
          </cell>
          <cell r="D88">
            <v>105.922</v>
          </cell>
          <cell r="E88">
            <v>615511</v>
          </cell>
          <cell r="F88">
            <v>65196156</v>
          </cell>
        </row>
        <row r="89">
          <cell r="A89" t="str">
            <v>7559</v>
          </cell>
          <cell r="B89" t="str">
            <v>M¸y trén 80L</v>
          </cell>
          <cell r="C89" t="str">
            <v>ca</v>
          </cell>
          <cell r="D89">
            <v>0.78237000000000001</v>
          </cell>
          <cell r="E89">
            <v>45294</v>
          </cell>
          <cell r="F89">
            <v>35437</v>
          </cell>
        </row>
        <row r="90">
          <cell r="A90" t="str">
            <v>7536</v>
          </cell>
          <cell r="B90" t="str">
            <v>M¸y c¾t uèn</v>
          </cell>
          <cell r="C90" t="str">
            <v>ca</v>
          </cell>
          <cell r="D90">
            <v>140.30824000000001</v>
          </cell>
          <cell r="E90">
            <v>39789</v>
          </cell>
          <cell r="F90">
            <v>5582725</v>
          </cell>
        </row>
        <row r="91">
          <cell r="A91" t="str">
            <v>7573</v>
          </cell>
          <cell r="B91" t="str">
            <v>M¸y ®Çm 25T</v>
          </cell>
          <cell r="C91" t="str">
            <v>ca</v>
          </cell>
          <cell r="D91">
            <v>221.21337</v>
          </cell>
          <cell r="E91">
            <v>580000</v>
          </cell>
          <cell r="F91">
            <v>128303755</v>
          </cell>
        </row>
        <row r="92">
          <cell r="A92" t="str">
            <v>7579</v>
          </cell>
          <cell r="B92" t="str">
            <v>M¸y ®Çm dïi 1,5kw</v>
          </cell>
          <cell r="C92" t="str">
            <v>ca</v>
          </cell>
          <cell r="D92">
            <v>410.88961999999998</v>
          </cell>
          <cell r="E92">
            <v>37456</v>
          </cell>
          <cell r="F92">
            <v>15390282</v>
          </cell>
        </row>
        <row r="93">
          <cell r="A93" t="str">
            <v>7558</v>
          </cell>
          <cell r="B93" t="str">
            <v>M¸y trén 250L</v>
          </cell>
          <cell r="C93" t="str">
            <v>ca</v>
          </cell>
          <cell r="D93">
            <v>641.54966999999999</v>
          </cell>
          <cell r="E93">
            <v>96272</v>
          </cell>
          <cell r="F93">
            <v>61763270</v>
          </cell>
        </row>
        <row r="94">
          <cell r="A94" t="str">
            <v>6805</v>
          </cell>
          <cell r="B94" t="str">
            <v>CÈu b¸nh h¬i 6,0T</v>
          </cell>
          <cell r="C94" t="str">
            <v>ca</v>
          </cell>
          <cell r="D94">
            <v>250.79310000000001</v>
          </cell>
          <cell r="E94">
            <v>357174</v>
          </cell>
        </row>
        <row r="95">
          <cell r="A95" t="str">
            <v>7586</v>
          </cell>
          <cell r="B95" t="str">
            <v>M¸y ñi 110cv</v>
          </cell>
          <cell r="C95" t="str">
            <v>ca</v>
          </cell>
          <cell r="D95">
            <v>145.06644</v>
          </cell>
          <cell r="E95">
            <v>669348</v>
          </cell>
          <cell r="F95">
            <v>97099931</v>
          </cell>
        </row>
        <row r="96">
          <cell r="A96" t="str">
            <v>7616</v>
          </cell>
          <cell r="B96" t="str">
            <v>¤ t« &lt;=5T</v>
          </cell>
          <cell r="C96" t="str">
            <v>ca</v>
          </cell>
          <cell r="D96">
            <v>717.91236000000004</v>
          </cell>
          <cell r="E96">
            <v>309841</v>
          </cell>
          <cell r="F96">
            <v>222438684</v>
          </cell>
        </row>
        <row r="97">
          <cell r="A97" t="str">
            <v>7565</v>
          </cell>
          <cell r="B97" t="str">
            <v>M¸y ®µo &lt;= 0,4m3</v>
          </cell>
          <cell r="C97" t="str">
            <v>ca</v>
          </cell>
          <cell r="D97">
            <v>521.92228</v>
          </cell>
          <cell r="E97">
            <v>393549</v>
          </cell>
          <cell r="F97">
            <v>205401991</v>
          </cell>
        </row>
        <row r="98">
          <cell r="A98" t="str">
            <v>.</v>
          </cell>
          <cell r="B98" t="str">
            <v>VËt liÖu kh¸c</v>
          </cell>
          <cell r="F98">
            <v>50057508</v>
          </cell>
        </row>
        <row r="99">
          <cell r="A99" t="str">
            <v>.</v>
          </cell>
          <cell r="B99" t="str">
            <v>Nh©n c«ng kh¸c</v>
          </cell>
        </row>
        <row r="100">
          <cell r="A100" t="str">
            <v>.</v>
          </cell>
          <cell r="B100" t="str">
            <v>M¸y thi c«ng kh¸c</v>
          </cell>
          <cell r="F100">
            <v>84087</v>
          </cell>
        </row>
        <row r="101">
          <cell r="A101" t="str">
            <v>TT</v>
          </cell>
          <cell r="B101" t="str">
            <v>VËn chuyÓn èng cèng D=400</v>
          </cell>
          <cell r="C101" t="str">
            <v>m</v>
          </cell>
          <cell r="D101">
            <v>636</v>
          </cell>
        </row>
        <row r="102">
          <cell r="A102" t="str">
            <v>TT2</v>
          </cell>
          <cell r="B102" t="str">
            <v>VËn chuyÓn èng cèng D=600</v>
          </cell>
          <cell r="C102" t="str">
            <v>m</v>
          </cell>
          <cell r="D102">
            <v>24</v>
          </cell>
        </row>
        <row r="103">
          <cell r="A103" t="str">
            <v>TT3</v>
          </cell>
          <cell r="B103" t="str">
            <v>VËn chuyÓn vµ l¾p ®Æt tÊm ®an cèng D=600</v>
          </cell>
          <cell r="C103" t="str">
            <v>tÊm</v>
          </cell>
          <cell r="D103">
            <v>24</v>
          </cell>
        </row>
        <row r="104">
          <cell r="A104" t="str">
            <v>a</v>
          </cell>
          <cell r="B104" t="str">
            <v>ChÌn khe cèng</v>
          </cell>
        </row>
        <row r="105">
          <cell r="A105" t="str">
            <v>b</v>
          </cell>
          <cell r="B105" t="str">
            <v>§óc tÊm ®an mèi nèi</v>
          </cell>
          <cell r="C105" t="str">
            <v>tÊm</v>
          </cell>
          <cell r="D105">
            <v>44</v>
          </cell>
        </row>
        <row r="106">
          <cell r="A106" t="str">
            <v>TT4</v>
          </cell>
          <cell r="B106" t="str">
            <v>VËn chuyÓn mèi nèi</v>
          </cell>
          <cell r="C106" t="str">
            <v>tÊm</v>
          </cell>
          <cell r="D106">
            <v>44</v>
          </cell>
        </row>
        <row r="107">
          <cell r="A107" t="str">
            <v>TT5</v>
          </cell>
          <cell r="B107" t="str">
            <v>VËn chuyÓn èng cèng D800</v>
          </cell>
          <cell r="C107" t="str">
            <v>m</v>
          </cell>
          <cell r="D107">
            <v>452</v>
          </cell>
        </row>
        <row r="108">
          <cell r="A108" t="str">
            <v>TT3</v>
          </cell>
          <cell r="B108" t="str">
            <v>VËn chuyÓn vµ l¾p ®Æt tÊm ®an cèng D=600</v>
          </cell>
          <cell r="C108" t="str">
            <v>tÊm</v>
          </cell>
          <cell r="D108">
            <v>452</v>
          </cell>
        </row>
        <row r="109">
          <cell r="A109" t="str">
            <v>a</v>
          </cell>
          <cell r="B109" t="str">
            <v>ChÌn khe cèng</v>
          </cell>
        </row>
        <row r="110">
          <cell r="A110" t="str">
            <v>b</v>
          </cell>
          <cell r="B110" t="str">
            <v>§óc tÊm ®an mèi nèi</v>
          </cell>
          <cell r="C110" t="str">
            <v>tÊm</v>
          </cell>
          <cell r="D110">
            <v>1281</v>
          </cell>
        </row>
        <row r="111">
          <cell r="A111" t="str">
            <v>TT4</v>
          </cell>
          <cell r="B111" t="str">
            <v>VËn chuyÓn mèi nèi</v>
          </cell>
          <cell r="C111" t="str">
            <v>tÊm</v>
          </cell>
          <cell r="D111">
            <v>1281</v>
          </cell>
        </row>
        <row r="112">
          <cell r="A112" t="str">
            <v>TT5</v>
          </cell>
          <cell r="B112" t="str">
            <v>VËn chuyÓn èng cèng D1000</v>
          </cell>
          <cell r="C112" t="str">
            <v>m</v>
          </cell>
          <cell r="D112">
            <v>1502</v>
          </cell>
        </row>
        <row r="113">
          <cell r="A113" t="str">
            <v>TT3</v>
          </cell>
          <cell r="B113" t="str">
            <v>VËn chuyÓn vµ l¾p ®Æt tÊm ®an cèng D=600</v>
          </cell>
          <cell r="C113" t="str">
            <v>tÊm</v>
          </cell>
          <cell r="D113">
            <v>1502</v>
          </cell>
        </row>
        <row r="114">
          <cell r="A114" t="str">
            <v>a</v>
          </cell>
          <cell r="B114" t="str">
            <v>chÌn khe cèng</v>
          </cell>
        </row>
        <row r="115">
          <cell r="A115" t="str">
            <v>b</v>
          </cell>
          <cell r="B115" t="str">
            <v>§óc tÊm ®an mèi nèi</v>
          </cell>
          <cell r="C115" t="str">
            <v>tÊm</v>
          </cell>
          <cell r="D115">
            <v>4389</v>
          </cell>
        </row>
        <row r="116">
          <cell r="A116" t="str">
            <v>TT4</v>
          </cell>
          <cell r="B116" t="str">
            <v>VËn chuyÓn mèi nèi</v>
          </cell>
          <cell r="C116" t="str">
            <v>tÊm</v>
          </cell>
          <cell r="D116">
            <v>4389</v>
          </cell>
        </row>
        <row r="117">
          <cell r="A117" t="str">
            <v>TT5</v>
          </cell>
          <cell r="B117" t="str">
            <v>VËn chuyÓn èng cèng D1000</v>
          </cell>
          <cell r="C117" t="str">
            <v>m</v>
          </cell>
          <cell r="D117">
            <v>31</v>
          </cell>
        </row>
        <row r="118">
          <cell r="A118" t="str">
            <v>TT3</v>
          </cell>
          <cell r="B118" t="str">
            <v>VËn chuyÓn vµ l¾p ®Æt tÊm ®an cèng D=600</v>
          </cell>
          <cell r="C118" t="str">
            <v>tÊm</v>
          </cell>
          <cell r="D118">
            <v>31</v>
          </cell>
        </row>
        <row r="119">
          <cell r="A119" t="str">
            <v>a</v>
          </cell>
          <cell r="B119" t="str">
            <v>chÌn khe cèng</v>
          </cell>
        </row>
        <row r="120">
          <cell r="A120" t="str">
            <v>b</v>
          </cell>
          <cell r="B120" t="str">
            <v>§óc tÊm ®an mèi nèi</v>
          </cell>
          <cell r="C120" t="str">
            <v>tÊm</v>
          </cell>
          <cell r="D120">
            <v>90</v>
          </cell>
        </row>
        <row r="121">
          <cell r="A121" t="str">
            <v>TT4</v>
          </cell>
          <cell r="B121" t="str">
            <v>VËn chuyÓn mèi nèi</v>
          </cell>
          <cell r="C121" t="str">
            <v>tÊm</v>
          </cell>
          <cell r="D121">
            <v>90</v>
          </cell>
        </row>
        <row r="122">
          <cell r="A122" t="str">
            <v>TT5</v>
          </cell>
          <cell r="B122" t="str">
            <v>VËn chuyÓn èng cèng D1200</v>
          </cell>
          <cell r="C122" t="str">
            <v>m</v>
          </cell>
          <cell r="D122">
            <v>3334</v>
          </cell>
        </row>
        <row r="123">
          <cell r="A123" t="str">
            <v>TT3</v>
          </cell>
          <cell r="B123" t="str">
            <v>VËn chuyÓn vµ l¾p ®Æt tÊm ®an cèng D=600</v>
          </cell>
          <cell r="C123" t="str">
            <v>tÊm</v>
          </cell>
          <cell r="D123">
            <v>3334</v>
          </cell>
        </row>
        <row r="124">
          <cell r="A124" t="str">
            <v>a</v>
          </cell>
          <cell r="B124" t="str">
            <v>chÌn khe cèng</v>
          </cell>
        </row>
        <row r="125">
          <cell r="A125" t="str">
            <v>b</v>
          </cell>
          <cell r="B125" t="str">
            <v>§óc tÊm ®an mèi nèi</v>
          </cell>
          <cell r="D125">
            <v>9768</v>
          </cell>
        </row>
        <row r="126">
          <cell r="A126" t="str">
            <v>TT4</v>
          </cell>
          <cell r="B126" t="str">
            <v>VËn chuyÓn mèi nèi</v>
          </cell>
          <cell r="C126" t="str">
            <v>tÊm</v>
          </cell>
          <cell r="D126">
            <v>9768</v>
          </cell>
        </row>
        <row r="127">
          <cell r="A127" t="str">
            <v>TT5</v>
          </cell>
          <cell r="B127" t="str">
            <v>VËn chuyÓn èng cèng D1200</v>
          </cell>
          <cell r="C127" t="str">
            <v>m</v>
          </cell>
          <cell r="D127">
            <v>3307</v>
          </cell>
        </row>
        <row r="128">
          <cell r="A128" t="str">
            <v>TT3</v>
          </cell>
          <cell r="B128" t="str">
            <v>VËn chuyÓn vµ l¾p ®Æt tÊm ®an cèng D=600</v>
          </cell>
          <cell r="C128" t="str">
            <v>tÊm</v>
          </cell>
          <cell r="D128">
            <v>3307</v>
          </cell>
        </row>
        <row r="129">
          <cell r="A129" t="str">
            <v>a</v>
          </cell>
          <cell r="B129" t="str">
            <v>chÌn khe cèng</v>
          </cell>
        </row>
        <row r="130">
          <cell r="A130" t="str">
            <v>b</v>
          </cell>
          <cell r="B130" t="str">
            <v>§óc tÊm ®an mèi nèi</v>
          </cell>
          <cell r="D130">
            <v>9681</v>
          </cell>
        </row>
        <row r="131">
          <cell r="A131" t="str">
            <v>TT4</v>
          </cell>
          <cell r="B131" t="str">
            <v>VËn chuyÓn mèi nèi</v>
          </cell>
          <cell r="C131" t="str">
            <v>tÊm</v>
          </cell>
          <cell r="D131">
            <v>9681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M18">
            <v>1</v>
          </cell>
          <cell r="AN18">
            <v>8.44</v>
          </cell>
          <cell r="AO18">
            <v>9</v>
          </cell>
          <cell r="AQ18">
            <v>45</v>
          </cell>
          <cell r="AR18">
            <v>42.22</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M24">
            <v>1</v>
          </cell>
          <cell r="AN24">
            <v>11.8</v>
          </cell>
          <cell r="AO24">
            <v>9.4</v>
          </cell>
          <cell r="AQ24">
            <v>36.44</v>
          </cell>
          <cell r="AR24">
            <v>37.229999999999997</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L27" t="str">
            <v>800</v>
          </cell>
          <cell r="AM27">
            <v>1</v>
          </cell>
          <cell r="AN27">
            <v>19.16</v>
          </cell>
          <cell r="AP27">
            <v>17.8</v>
          </cell>
          <cell r="AQ27">
            <v>26.1</v>
          </cell>
          <cell r="AS27">
            <v>37.869999999999997</v>
          </cell>
          <cell r="AT27">
            <v>500</v>
          </cell>
          <cell r="AV27">
            <v>674</v>
          </cell>
        </row>
        <row r="28">
          <cell r="AH28" t="str">
            <v>GP</v>
          </cell>
          <cell r="AI28" t="str">
            <v xml:space="preserve">GALVAN. STEEL SHEET EHULSION PAINT </v>
          </cell>
          <cell r="AK28" t="str">
            <v>100(OM-12)</v>
          </cell>
          <cell r="AM28">
            <v>1</v>
          </cell>
          <cell r="AO28">
            <v>14.3</v>
          </cell>
          <cell r="AR28">
            <v>47.55</v>
          </cell>
          <cell r="AU28">
            <v>680</v>
          </cell>
        </row>
        <row r="29">
          <cell r="AI29" t="str">
            <v xml:space="preserve">EPOXY RESIN </v>
          </cell>
        </row>
        <row r="30">
          <cell r="AH30" t="str">
            <v>ERLP</v>
          </cell>
          <cell r="AI30" t="str">
            <v xml:space="preserve">EPOXY RED LEAD PRIMER </v>
          </cell>
          <cell r="AJ30" t="str">
            <v>0401</v>
          </cell>
          <cell r="AK30" t="str">
            <v>1007(EP-01)</v>
          </cell>
          <cell r="AM30">
            <v>1</v>
          </cell>
          <cell r="AN30">
            <v>13.7</v>
          </cell>
          <cell r="AO30">
            <v>11.9</v>
          </cell>
          <cell r="AQ30">
            <v>41.61</v>
          </cell>
          <cell r="AR30">
            <v>47.9</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Q36">
            <v>50.63</v>
          </cell>
          <cell r="AR36">
            <v>52.63</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M39">
            <v>1</v>
          </cell>
          <cell r="AN39">
            <v>27.3</v>
          </cell>
          <cell r="AO39">
            <v>15.7</v>
          </cell>
          <cell r="AQ39">
            <v>40.29</v>
          </cell>
          <cell r="AR39">
            <v>38.22</v>
          </cell>
          <cell r="AT39">
            <v>1100</v>
          </cell>
          <cell r="AU39">
            <v>600</v>
          </cell>
        </row>
        <row r="40">
          <cell r="AH40" t="str">
            <v>HBEP</v>
          </cell>
          <cell r="AI40" t="str">
            <v>HIGH BUILD EPOXY POLYAMINE CURED</v>
          </cell>
          <cell r="AJ40" t="str">
            <v>4418(A-418)</v>
          </cell>
          <cell r="AK40" t="str">
            <v>1015</v>
          </cell>
          <cell r="AM40">
            <v>1</v>
          </cell>
          <cell r="AN40">
            <v>18.3</v>
          </cell>
          <cell r="AO40">
            <v>13.1</v>
          </cell>
          <cell r="AQ40">
            <v>65.569999999999993</v>
          </cell>
          <cell r="AR40">
            <v>83.97</v>
          </cell>
          <cell r="AT40">
            <v>1200</v>
          </cell>
          <cell r="AU40">
            <v>1100</v>
          </cell>
        </row>
        <row r="41">
          <cell r="AH41" t="str">
            <v>HSCP</v>
          </cell>
          <cell r="AI41" t="str">
            <v>HIGH SOILD EPOXY POLYAMINE CURED PRIMER</v>
          </cell>
          <cell r="AJ41" t="str">
            <v>4418(A-448)</v>
          </cell>
          <cell r="AK41">
            <v>1017</v>
          </cell>
          <cell r="AM41">
            <v>1</v>
          </cell>
          <cell r="AN41">
            <v>20.309999999999999</v>
          </cell>
          <cell r="AO41">
            <v>13.1</v>
          </cell>
          <cell r="AQ41">
            <v>64</v>
          </cell>
          <cell r="AR41">
            <v>83.97</v>
          </cell>
          <cell r="AT41">
            <v>1300</v>
          </cell>
          <cell r="AU41">
            <v>1100</v>
          </cell>
        </row>
        <row r="42">
          <cell r="AH42" t="str">
            <v>EEA</v>
          </cell>
          <cell r="AI42" t="str">
            <v>EPOXY ENAMEL AMINE ADDUCT CURED</v>
          </cell>
          <cell r="AJ42" t="str">
            <v>4450(A-500)</v>
          </cell>
          <cell r="AK42" t="str">
            <v>1014</v>
          </cell>
          <cell r="AM42">
            <v>1</v>
          </cell>
          <cell r="AN42">
            <v>23.8</v>
          </cell>
          <cell r="AO42">
            <v>11.4</v>
          </cell>
          <cell r="AQ42">
            <v>37.82</v>
          </cell>
          <cell r="AR42">
            <v>83.33</v>
          </cell>
          <cell r="AT42">
            <v>900</v>
          </cell>
          <cell r="AU42">
            <v>950</v>
          </cell>
        </row>
        <row r="43">
          <cell r="AH43" t="str">
            <v>NEP</v>
          </cell>
          <cell r="AI43" t="str">
            <v>NON-REACTIVE EPOXY PRIMER</v>
          </cell>
          <cell r="AJ43" t="str">
            <v>4405(A-505)</v>
          </cell>
          <cell r="AM43">
            <v>1</v>
          </cell>
          <cell r="AN43">
            <v>19.2</v>
          </cell>
          <cell r="AQ43">
            <v>41.67</v>
          </cell>
          <cell r="AT43">
            <v>800</v>
          </cell>
        </row>
        <row r="44">
          <cell r="AH44" t="str">
            <v>ZCOP</v>
          </cell>
          <cell r="AI44" t="str">
            <v xml:space="preserve">ZINC CHROMATE-RED OXIDE/EPOXY PRIMER </v>
          </cell>
          <cell r="AJ44" t="str">
            <v>4451(A-510)</v>
          </cell>
          <cell r="AK44" t="str">
            <v>1016</v>
          </cell>
          <cell r="AM44">
            <v>1</v>
          </cell>
          <cell r="AN44">
            <v>18.2</v>
          </cell>
          <cell r="AO44">
            <v>8.1999999999999993</v>
          </cell>
          <cell r="AQ44">
            <v>42.86</v>
          </cell>
          <cell r="AR44">
            <v>85.37</v>
          </cell>
          <cell r="AT44">
            <v>780</v>
          </cell>
          <cell r="AU44">
            <v>700</v>
          </cell>
        </row>
        <row r="45">
          <cell r="AH45" t="str">
            <v>EPC</v>
          </cell>
          <cell r="AI45" t="str">
            <v xml:space="preserve">EPOXY ENAMEL/POLYAMIDE CURED </v>
          </cell>
          <cell r="AJ45" t="str">
            <v>4415(A-515)</v>
          </cell>
          <cell r="AM45">
            <v>1</v>
          </cell>
          <cell r="AN45">
            <v>19.8</v>
          </cell>
          <cell r="AQ45">
            <v>42.93</v>
          </cell>
          <cell r="AT45">
            <v>850</v>
          </cell>
        </row>
        <row r="46">
          <cell r="AI46" t="str">
            <v>EPOXY NON-SKID SURFACING</v>
          </cell>
          <cell r="AJ46" t="str">
            <v>4425(A-525)</v>
          </cell>
          <cell r="AK46" t="str">
            <v>1018</v>
          </cell>
          <cell r="AM46">
            <v>1</v>
          </cell>
          <cell r="AN46">
            <v>18</v>
          </cell>
          <cell r="AO46">
            <v>31.3</v>
          </cell>
          <cell r="AQ46">
            <v>37.78</v>
          </cell>
          <cell r="AR46">
            <v>47.92</v>
          </cell>
          <cell r="AT46">
            <v>680</v>
          </cell>
          <cell r="AU46">
            <v>1500</v>
          </cell>
        </row>
        <row r="47">
          <cell r="AH47" t="str">
            <v>EPAP</v>
          </cell>
          <cell r="AI47" t="str">
            <v>EPOXY-POLYAMIDE,ALLOY PRIMER.</v>
          </cell>
          <cell r="AJ47" t="str">
            <v>4465(A-650)</v>
          </cell>
          <cell r="AK47">
            <v>1020</v>
          </cell>
          <cell r="AM47">
            <v>1</v>
          </cell>
          <cell r="AN47">
            <v>21</v>
          </cell>
          <cell r="AO47">
            <v>26.92</v>
          </cell>
          <cell r="AQ47">
            <v>42.86</v>
          </cell>
          <cell r="AR47">
            <v>13</v>
          </cell>
          <cell r="AT47">
            <v>900</v>
          </cell>
          <cell r="AU47">
            <v>350</v>
          </cell>
        </row>
        <row r="48">
          <cell r="AI48" t="str">
            <v>LEAD SILICO CHROMATE EP.PRI./POLYAMIDE CURED</v>
          </cell>
          <cell r="AJ48" t="str">
            <v>4430(A-530)</v>
          </cell>
          <cell r="AM48">
            <v>1</v>
          </cell>
          <cell r="AN48">
            <v>21.97</v>
          </cell>
          <cell r="AQ48">
            <v>37.78</v>
          </cell>
          <cell r="AT48">
            <v>830</v>
          </cell>
        </row>
        <row r="49">
          <cell r="AH49" t="str">
            <v>ERLP</v>
          </cell>
          <cell r="AI49" t="str">
            <v>EPOXY RED LEAD POLYAMIDE CURED PRIMER</v>
          </cell>
          <cell r="AJ49" t="str">
            <v>4440(A-540)</v>
          </cell>
          <cell r="AK49" t="str">
            <v>1051</v>
          </cell>
          <cell r="AM49">
            <v>1</v>
          </cell>
          <cell r="AN49">
            <v>19.399999999999999</v>
          </cell>
          <cell r="AO49">
            <v>15.8</v>
          </cell>
          <cell r="AQ49">
            <v>42.78</v>
          </cell>
          <cell r="AR49">
            <v>43.04</v>
          </cell>
          <cell r="AT49">
            <v>830</v>
          </cell>
          <cell r="AU49">
            <v>680</v>
          </cell>
        </row>
        <row r="50">
          <cell r="AH50" t="str">
            <v>EROP</v>
          </cell>
          <cell r="AI50" t="str">
            <v>RED LEAD-RED OXIDE EP./POLYAMIDE CURED PRI.</v>
          </cell>
          <cell r="AJ50" t="str">
            <v>4445(A-545)</v>
          </cell>
          <cell r="AK50" t="str">
            <v>1060</v>
          </cell>
          <cell r="AM50">
            <v>1</v>
          </cell>
          <cell r="AN50">
            <v>18.7</v>
          </cell>
          <cell r="AO50">
            <v>20.9</v>
          </cell>
          <cell r="AQ50">
            <v>42.78</v>
          </cell>
          <cell r="AR50">
            <v>28.71</v>
          </cell>
          <cell r="AT50">
            <v>800</v>
          </cell>
          <cell r="AU50">
            <v>600</v>
          </cell>
        </row>
        <row r="51">
          <cell r="AH51" t="str">
            <v>ETC</v>
          </cell>
          <cell r="AI51" t="str">
            <v>TAR EPOXY COATING/AMINE CURED</v>
          </cell>
          <cell r="AJ51" t="str">
            <v>4460(A-560)</v>
          </cell>
          <cell r="AK51" t="str">
            <v>1070(EP-10)</v>
          </cell>
          <cell r="AM51">
            <v>1</v>
          </cell>
          <cell r="AN51">
            <v>11.69</v>
          </cell>
          <cell r="AO51">
            <v>12.2</v>
          </cell>
          <cell r="AQ51">
            <v>42.78</v>
          </cell>
          <cell r="AR51">
            <v>57.38</v>
          </cell>
          <cell r="AT51">
            <v>500</v>
          </cell>
          <cell r="AU51">
            <v>700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M53">
            <v>1</v>
          </cell>
          <cell r="AN53">
            <v>12.6</v>
          </cell>
          <cell r="AO53">
            <v>32.1</v>
          </cell>
          <cell r="AQ53">
            <v>55.56</v>
          </cell>
          <cell r="AR53">
            <v>42.37</v>
          </cell>
          <cell r="AT53">
            <v>700</v>
          </cell>
          <cell r="AU53">
            <v>1360</v>
          </cell>
        </row>
        <row r="54">
          <cell r="AH54" t="str">
            <v>EPF</v>
          </cell>
          <cell r="AI54" t="str">
            <v>EPOXY-POLYAMINE,FINISH</v>
          </cell>
          <cell r="AJ54" t="str">
            <v>4465(A-650)</v>
          </cell>
          <cell r="AK54" t="str">
            <v>SP-08</v>
          </cell>
          <cell r="AM54">
            <v>1</v>
          </cell>
          <cell r="AN54">
            <v>21</v>
          </cell>
          <cell r="AO54">
            <v>24.4</v>
          </cell>
          <cell r="AQ54">
            <v>42.86</v>
          </cell>
          <cell r="AR54">
            <v>25</v>
          </cell>
          <cell r="AT54">
            <v>900</v>
          </cell>
          <cell r="AU54">
            <v>610</v>
          </cell>
        </row>
        <row r="55">
          <cell r="AH55" t="str">
            <v>EPRLP</v>
          </cell>
          <cell r="AI55" t="str">
            <v>EPOXY/POLYAMINE,RED LEAD PRIMER</v>
          </cell>
          <cell r="AJ55" t="str">
            <v>4570(A-700)</v>
          </cell>
          <cell r="AK55" t="str">
            <v>SP-09</v>
          </cell>
          <cell r="AM55">
            <v>1</v>
          </cell>
          <cell r="AN55">
            <v>21</v>
          </cell>
          <cell r="AO55">
            <v>32</v>
          </cell>
          <cell r="AQ55">
            <v>42.86</v>
          </cell>
          <cell r="AR55">
            <v>23.75</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L64" t="str">
            <v>531</v>
          </cell>
          <cell r="AM64">
            <v>1</v>
          </cell>
          <cell r="AN64">
            <v>13.4</v>
          </cell>
          <cell r="AP64">
            <v>14.5</v>
          </cell>
          <cell r="AQ64">
            <v>37.31</v>
          </cell>
          <cell r="AS64">
            <v>36.409999999999997</v>
          </cell>
          <cell r="AT64">
            <v>500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L66" t="str">
            <v>500</v>
          </cell>
          <cell r="AM66">
            <v>1</v>
          </cell>
          <cell r="AN66">
            <v>17.2</v>
          </cell>
          <cell r="AP66">
            <v>15</v>
          </cell>
          <cell r="AQ66">
            <v>37.79</v>
          </cell>
          <cell r="AS66">
            <v>30.4</v>
          </cell>
          <cell r="AT66">
            <v>650</v>
          </cell>
          <cell r="AV66">
            <v>456</v>
          </cell>
        </row>
        <row r="67">
          <cell r="AH67" t="str">
            <v>CRROP</v>
          </cell>
          <cell r="AI67" t="str">
            <v xml:space="preserve">CHLORINATED RUBBER RED LEAD-RED OXIDE PRIMER </v>
          </cell>
          <cell r="AJ67" t="str">
            <v>4576(C-760)</v>
          </cell>
          <cell r="AL67" t="str">
            <v>550</v>
          </cell>
          <cell r="AM67">
            <v>1</v>
          </cell>
          <cell r="AN67">
            <v>15.9</v>
          </cell>
          <cell r="AP67">
            <v>14.8</v>
          </cell>
          <cell r="AQ67">
            <v>38.99</v>
          </cell>
          <cell r="AS67">
            <v>33.78</v>
          </cell>
          <cell r="AT67">
            <v>620</v>
          </cell>
          <cell r="AV67">
            <v>500</v>
          </cell>
        </row>
        <row r="68">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1">
          <cell r="AI71" t="str">
            <v xml:space="preserve">SILICONE RESIN </v>
          </cell>
        </row>
        <row r="72">
          <cell r="AH72" t="str">
            <v>HP200</v>
          </cell>
          <cell r="AI72" t="str">
            <v>HEAT-RESISTING PRIMER 200'C ,SILICONE SERIES.</v>
          </cell>
          <cell r="AJ72" t="str">
            <v>0631</v>
          </cell>
          <cell r="AK72" t="str">
            <v>1512</v>
          </cell>
          <cell r="AM72">
            <v>1</v>
          </cell>
          <cell r="AN72">
            <v>16.5</v>
          </cell>
          <cell r="AO72">
            <v>26.2</v>
          </cell>
          <cell r="AQ72">
            <v>36.36</v>
          </cell>
          <cell r="AR72">
            <v>38.17</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M74">
            <v>1</v>
          </cell>
          <cell r="AN74">
            <v>35.799999999999997</v>
          </cell>
          <cell r="AO74">
            <v>34.1</v>
          </cell>
          <cell r="AQ74">
            <v>36.31</v>
          </cell>
          <cell r="AR74">
            <v>38.119999999999997</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M76">
            <v>1</v>
          </cell>
          <cell r="AN76">
            <v>17.5</v>
          </cell>
          <cell r="AO76">
            <v>27.3</v>
          </cell>
          <cell r="AQ76">
            <v>30.29</v>
          </cell>
          <cell r="AR76">
            <v>28.57</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M78">
            <v>1</v>
          </cell>
          <cell r="AN78">
            <v>51.61</v>
          </cell>
          <cell r="AO78">
            <v>59.4</v>
          </cell>
          <cell r="AQ78">
            <v>25.19</v>
          </cell>
          <cell r="AR78">
            <v>28.62</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M80">
            <v>1</v>
          </cell>
          <cell r="AN80">
            <v>51.61</v>
          </cell>
          <cell r="AO80">
            <v>68</v>
          </cell>
          <cell r="AQ80">
            <v>25.19</v>
          </cell>
          <cell r="AR80">
            <v>10</v>
          </cell>
          <cell r="AT80">
            <v>1300</v>
          </cell>
          <cell r="AU80">
            <v>680</v>
          </cell>
        </row>
        <row r="82">
          <cell r="AI82" t="str">
            <v xml:space="preserve">POLY-VINYL BUTYRAL RESIN (PVB) </v>
          </cell>
          <cell r="AT82">
            <v>540</v>
          </cell>
          <cell r="AU82">
            <v>570</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M84">
            <v>1</v>
          </cell>
          <cell r="AN84">
            <v>24.5</v>
          </cell>
          <cell r="AO84">
            <v>28.8</v>
          </cell>
          <cell r="AQ84">
            <v>22.04</v>
          </cell>
          <cell r="AR84">
            <v>19.79</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M86">
            <v>1</v>
          </cell>
          <cell r="AN86">
            <v>29.1</v>
          </cell>
          <cell r="AO86">
            <v>26.21</v>
          </cell>
          <cell r="AQ86">
            <v>18.899999999999999</v>
          </cell>
          <cell r="AR86">
            <v>19.079999999999998</v>
          </cell>
          <cell r="AT86">
            <v>550</v>
          </cell>
          <cell r="AU86">
            <v>500</v>
          </cell>
        </row>
        <row r="87">
          <cell r="AI87" t="str">
            <v>PIGMENTED PVC VINYL FINISH</v>
          </cell>
          <cell r="AJ87" t="str">
            <v>4340(U-400)</v>
          </cell>
          <cell r="AK87" t="str">
            <v>SP34(VA-51)</v>
          </cell>
          <cell r="AM87">
            <v>1</v>
          </cell>
          <cell r="AN87">
            <v>21.2</v>
          </cell>
          <cell r="AO87">
            <v>27.3</v>
          </cell>
          <cell r="AQ87">
            <v>30.19</v>
          </cell>
          <cell r="AR87">
            <v>19.78</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M93">
            <v>1</v>
          </cell>
          <cell r="AN93">
            <v>46.3</v>
          </cell>
          <cell r="AO93">
            <v>56.2</v>
          </cell>
          <cell r="AQ93">
            <v>30.24</v>
          </cell>
          <cell r="AR93">
            <v>30.25</v>
          </cell>
          <cell r="AT93">
            <v>1400</v>
          </cell>
          <cell r="AU93">
            <v>1700</v>
          </cell>
        </row>
        <row r="94">
          <cell r="AI94" t="str">
            <v>POLYURETHANE TANK LINING</v>
          </cell>
          <cell r="AJ94" t="str">
            <v>4230(I-310)</v>
          </cell>
          <cell r="AK94" t="str">
            <v>733</v>
          </cell>
          <cell r="AM94">
            <v>1</v>
          </cell>
          <cell r="AN94">
            <v>37</v>
          </cell>
          <cell r="AO94">
            <v>19.8</v>
          </cell>
          <cell r="AQ94">
            <v>37.840000000000003</v>
          </cell>
          <cell r="AR94">
            <v>28.79</v>
          </cell>
          <cell r="AT94">
            <v>1400</v>
          </cell>
          <cell r="AU94">
            <v>570</v>
          </cell>
        </row>
        <row r="95">
          <cell r="AI95" t="str">
            <v>NON-REACTIVE POLYURETHANE PRIMER</v>
          </cell>
          <cell r="AJ95" t="str">
            <v>4239(I-350)</v>
          </cell>
          <cell r="AM95">
            <v>1</v>
          </cell>
          <cell r="AN95">
            <v>18</v>
          </cell>
          <cell r="AQ95">
            <v>55.56</v>
          </cell>
          <cell r="AT95">
            <v>1000</v>
          </cell>
        </row>
        <row r="96">
          <cell r="AI96" t="str">
            <v>CLEAR POLYURETHANE FINISH</v>
          </cell>
          <cell r="AJ96" t="str">
            <v>4235(I-390)</v>
          </cell>
          <cell r="AK96" t="str">
            <v>1101</v>
          </cell>
          <cell r="AM96">
            <v>1</v>
          </cell>
          <cell r="AN96">
            <v>31.7</v>
          </cell>
          <cell r="AO96">
            <v>17</v>
          </cell>
          <cell r="AQ96">
            <v>37.85</v>
          </cell>
          <cell r="AR96">
            <v>26.47</v>
          </cell>
          <cell r="AT96">
            <v>1200</v>
          </cell>
          <cell r="AU96">
            <v>450</v>
          </cell>
        </row>
        <row r="97">
          <cell r="AI97" t="str">
            <v>URETHANE CHROMATE PRIMER</v>
          </cell>
          <cell r="AJ97" t="str">
            <v>4420(A-200)</v>
          </cell>
          <cell r="AK97" t="str">
            <v>1106</v>
          </cell>
          <cell r="AM97">
            <v>1</v>
          </cell>
          <cell r="AN97">
            <v>21.6</v>
          </cell>
          <cell r="AO97">
            <v>12.5</v>
          </cell>
          <cell r="AQ97">
            <v>37.04</v>
          </cell>
          <cell r="AR97">
            <v>24</v>
          </cell>
          <cell r="AT97">
            <v>800</v>
          </cell>
          <cell r="AU97">
            <v>300</v>
          </cell>
        </row>
        <row r="98">
          <cell r="AI98" t="str">
            <v>ZINC TETROXYCHROMATE BUTYRAL ETCH PRIMER</v>
          </cell>
          <cell r="AJ98" t="str">
            <v>4322(U-220)</v>
          </cell>
          <cell r="AK98" t="str">
            <v>738</v>
          </cell>
          <cell r="AM98">
            <v>1</v>
          </cell>
          <cell r="AN98">
            <v>58.41</v>
          </cell>
          <cell r="AO98">
            <v>69.59</v>
          </cell>
          <cell r="AQ98">
            <v>8.56</v>
          </cell>
          <cell r="AR98">
            <v>28.74</v>
          </cell>
          <cell r="AT98">
            <v>500</v>
          </cell>
          <cell r="AU98">
            <v>2000</v>
          </cell>
        </row>
        <row r="100">
          <cell r="AI100" t="str">
            <v>MASONRY &amp; ACRYLIC PAINT</v>
          </cell>
        </row>
        <row r="101">
          <cell r="AI101" t="str">
            <v>SOLVENT BASE MASONRY PRIMER</v>
          </cell>
          <cell r="AJ101" t="str">
            <v>1541</v>
          </cell>
          <cell r="AL101" t="str">
            <v>140</v>
          </cell>
          <cell r="AM101">
            <v>1</v>
          </cell>
          <cell r="AN101">
            <v>9.6999999999999993</v>
          </cell>
          <cell r="AP101">
            <v>14</v>
          </cell>
          <cell r="AQ101">
            <v>40.21</v>
          </cell>
          <cell r="AS101">
            <v>30.36</v>
          </cell>
          <cell r="AT101">
            <v>390</v>
          </cell>
          <cell r="AV101">
            <v>425</v>
          </cell>
        </row>
        <row r="102">
          <cell r="AI102" t="str">
            <v>WATER BASE MASONRY PRIMER</v>
          </cell>
          <cell r="AJ102" t="str">
            <v>1546</v>
          </cell>
          <cell r="AL102" t="str">
            <v>140-1</v>
          </cell>
          <cell r="AM102">
            <v>1</v>
          </cell>
          <cell r="AN102">
            <v>8.1999999999999993</v>
          </cell>
          <cell r="AP102">
            <v>12</v>
          </cell>
          <cell r="AQ102">
            <v>40.24</v>
          </cell>
          <cell r="AS102">
            <v>33.83</v>
          </cell>
          <cell r="AT102">
            <v>330</v>
          </cell>
          <cell r="AV102">
            <v>406</v>
          </cell>
        </row>
        <row r="103">
          <cell r="AI103" t="str">
            <v>WATER BASE MASONRY PAINT</v>
          </cell>
          <cell r="AJ103" t="str">
            <v>1556</v>
          </cell>
          <cell r="AM103">
            <v>1</v>
          </cell>
          <cell r="AN103">
            <v>11.9</v>
          </cell>
          <cell r="AQ103">
            <v>36.97</v>
          </cell>
          <cell r="AT103">
            <v>440</v>
          </cell>
        </row>
        <row r="104">
          <cell r="AI104" t="str">
            <v xml:space="preserve">ACRYLIC EMULSION PAINT </v>
          </cell>
          <cell r="AJ104" t="str">
            <v>1656</v>
          </cell>
          <cell r="AM104">
            <v>1</v>
          </cell>
          <cell r="AN104">
            <v>9.4</v>
          </cell>
          <cell r="AP104">
            <v>25.8</v>
          </cell>
          <cell r="AQ104">
            <v>38.299999999999997</v>
          </cell>
          <cell r="AS104">
            <v>34.880000000000003</v>
          </cell>
          <cell r="AT104">
            <v>360</v>
          </cell>
          <cell r="AV104">
            <v>900</v>
          </cell>
        </row>
        <row r="105">
          <cell r="AI105" t="str">
            <v xml:space="preserve">EMULSION PAINT </v>
          </cell>
          <cell r="AJ105" t="str">
            <v>1657</v>
          </cell>
          <cell r="AL105" t="str">
            <v>130</v>
          </cell>
          <cell r="AM105">
            <v>1</v>
          </cell>
          <cell r="AN105">
            <v>6.4</v>
          </cell>
          <cell r="AP105">
            <v>5.8</v>
          </cell>
          <cell r="AQ105">
            <v>40.630000000000003</v>
          </cell>
          <cell r="AS105">
            <v>34.83</v>
          </cell>
          <cell r="AT105">
            <v>260</v>
          </cell>
          <cell r="AV105">
            <v>202</v>
          </cell>
        </row>
        <row r="107">
          <cell r="AI107" t="str">
            <v>OTHER PAINT</v>
          </cell>
        </row>
        <row r="108">
          <cell r="AH108" t="str">
            <v>AO</v>
          </cell>
          <cell r="AI108" t="str">
            <v>AMERLOCK-400 100,</v>
          </cell>
          <cell r="AM108">
            <v>1</v>
          </cell>
          <cell r="AO108">
            <v>35</v>
          </cell>
          <cell r="AR108">
            <v>21</v>
          </cell>
          <cell r="AU108">
            <v>735</v>
          </cell>
        </row>
        <row r="109">
          <cell r="AI109" t="str">
            <v>BLACK VARNISH</v>
          </cell>
          <cell r="AJ109" t="str">
            <v>1727</v>
          </cell>
          <cell r="AL109" t="str">
            <v>170</v>
          </cell>
          <cell r="AM109">
            <v>1</v>
          </cell>
          <cell r="AN109">
            <v>5.8</v>
          </cell>
          <cell r="AP109">
            <v>6.2</v>
          </cell>
          <cell r="AQ109">
            <v>34.479999999999997</v>
          </cell>
          <cell r="AS109">
            <v>26.94</v>
          </cell>
          <cell r="AT109">
            <v>200</v>
          </cell>
          <cell r="AV109">
            <v>167</v>
          </cell>
        </row>
        <row r="110">
          <cell r="AI110" t="str">
            <v>NEO WATER PROOF COATING</v>
          </cell>
          <cell r="AJ110" t="str">
            <v>1728</v>
          </cell>
          <cell r="AK110" t="str">
            <v>1018</v>
          </cell>
          <cell r="AL110" t="str">
            <v>160</v>
          </cell>
          <cell r="AM110">
            <v>1</v>
          </cell>
          <cell r="AN110">
            <v>4.4000000000000004</v>
          </cell>
          <cell r="AP110">
            <v>6.7</v>
          </cell>
          <cell r="AQ110">
            <v>227.27</v>
          </cell>
          <cell r="AS110">
            <v>28.81</v>
          </cell>
          <cell r="AT110">
            <v>1000</v>
          </cell>
          <cell r="AV110">
            <v>193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row r="3">
          <cell r="A3" t="str">
            <v>111</v>
          </cell>
          <cell r="B3" t="str">
            <v>TiÒn mÆt - VN§</v>
          </cell>
          <cell r="C3" t="str">
            <v>Nî</v>
          </cell>
        </row>
        <row r="4">
          <cell r="A4" t="str">
            <v>1121</v>
          </cell>
          <cell r="B4" t="str">
            <v>TiÒn göi ng©n hµng - VN§</v>
          </cell>
          <cell r="C4" t="str">
            <v>Nî</v>
          </cell>
        </row>
        <row r="5">
          <cell r="A5" t="str">
            <v>1122</v>
          </cell>
          <cell r="B5" t="str">
            <v>TiÒn göi ng©n hµng - ngo¹i tÖ</v>
          </cell>
          <cell r="C5" t="str">
            <v>Nî</v>
          </cell>
        </row>
        <row r="6">
          <cell r="A6" t="str">
            <v>131</v>
          </cell>
          <cell r="B6" t="str">
            <v>ph¶i thu kh¸ch hµng</v>
          </cell>
          <cell r="C6" t="str">
            <v>Nî</v>
          </cell>
        </row>
        <row r="7">
          <cell r="A7" t="str">
            <v>133</v>
          </cell>
          <cell r="B7" t="str">
            <v>ThuÕ GTGT ®­îc khÊu trõ</v>
          </cell>
          <cell r="C7" t="str">
            <v>Nî</v>
          </cell>
        </row>
        <row r="8">
          <cell r="A8" t="str">
            <v>136</v>
          </cell>
          <cell r="B8" t="str">
            <v xml:space="preserve">Ph¶i thu néi bé </v>
          </cell>
          <cell r="C8" t="str">
            <v>Nî</v>
          </cell>
        </row>
        <row r="9">
          <cell r="A9" t="str">
            <v>138</v>
          </cell>
          <cell r="B9" t="str">
            <v>Ph¶i thu kh¸c</v>
          </cell>
          <cell r="C9" t="str">
            <v>Nî</v>
          </cell>
        </row>
        <row r="10">
          <cell r="A10" t="str">
            <v>141</v>
          </cell>
          <cell r="B10" t="str">
            <v>T¹m øng</v>
          </cell>
          <cell r="C10" t="str">
            <v>Nî</v>
          </cell>
        </row>
        <row r="11">
          <cell r="A11" t="str">
            <v>142</v>
          </cell>
          <cell r="B11" t="str">
            <v>Chi phÝ chê ph©n bæ</v>
          </cell>
          <cell r="C11" t="str">
            <v>Nî</v>
          </cell>
        </row>
        <row r="12">
          <cell r="A12" t="str">
            <v>144</v>
          </cell>
          <cell r="B12" t="str">
            <v>ThÕ chÊp ký quü ký c­îc</v>
          </cell>
          <cell r="C12" t="str">
            <v>Nî</v>
          </cell>
        </row>
        <row r="13">
          <cell r="A13" t="str">
            <v>152</v>
          </cell>
          <cell r="B13" t="str">
            <v>Nguyªn liÖu, vËt liÖu</v>
          </cell>
          <cell r="C13" t="str">
            <v>Nî</v>
          </cell>
        </row>
        <row r="14">
          <cell r="A14" t="str">
            <v>153</v>
          </cell>
          <cell r="B14" t="str">
            <v>C«ng cô, dông cô</v>
          </cell>
          <cell r="C14" t="str">
            <v>Nî</v>
          </cell>
        </row>
        <row r="15">
          <cell r="A15" t="str">
            <v>154</v>
          </cell>
          <cell r="B15" t="str">
            <v xml:space="preserve">Chi phÝ SXKD dë dang </v>
          </cell>
          <cell r="C15" t="str">
            <v>Nî</v>
          </cell>
        </row>
        <row r="16">
          <cell r="A16" t="str">
            <v>155</v>
          </cell>
          <cell r="B16" t="str">
            <v>Thµnh phÈm</v>
          </cell>
          <cell r="C16" t="str">
            <v>Nî</v>
          </cell>
        </row>
        <row r="17">
          <cell r="A17" t="str">
            <v>156</v>
          </cell>
          <cell r="B17" t="str">
            <v>Hµng ho¸</v>
          </cell>
          <cell r="C17" t="str">
            <v>Nî</v>
          </cell>
        </row>
        <row r="18">
          <cell r="A18" t="str">
            <v>211</v>
          </cell>
          <cell r="B18" t="str">
            <v>Tµi s¶n cè ®Þnh h÷u h×nh</v>
          </cell>
          <cell r="C18" t="str">
            <v>Nî</v>
          </cell>
        </row>
        <row r="19">
          <cell r="A19" t="str">
            <v>214</v>
          </cell>
          <cell r="B19" t="str">
            <v xml:space="preserve">Hao mßn TSC§ </v>
          </cell>
          <cell r="C19" t="str">
            <v>Cã</v>
          </cell>
        </row>
        <row r="20">
          <cell r="A20" t="str">
            <v>311</v>
          </cell>
          <cell r="B20" t="str">
            <v>Vay ng¾n h¹n</v>
          </cell>
          <cell r="C20" t="str">
            <v>Cã</v>
          </cell>
        </row>
        <row r="21">
          <cell r="A21" t="str">
            <v>331</v>
          </cell>
          <cell r="B21" t="str">
            <v>Ph¶i tr¶ ng­êi b¸n</v>
          </cell>
          <cell r="C21" t="str">
            <v>Cã</v>
          </cell>
        </row>
        <row r="22">
          <cell r="A22" t="str">
            <v>133</v>
          </cell>
          <cell r="B22" t="str">
            <v>ThuÕ GTGT ®­îc khÊu trõ</v>
          </cell>
          <cell r="C22" t="str">
            <v>Nî</v>
          </cell>
        </row>
        <row r="23">
          <cell r="A23" t="str">
            <v>3331</v>
          </cell>
          <cell r="B23" t="str">
            <v>ThuÕ gi¸ trÞ gia t¨ng ph¶i nép</v>
          </cell>
          <cell r="C23" t="str">
            <v>Cã</v>
          </cell>
        </row>
        <row r="24">
          <cell r="A24" t="str">
            <v>3333</v>
          </cell>
          <cell r="B24" t="str">
            <v>ThuÕ nhËp khÈu</v>
          </cell>
          <cell r="C24" t="str">
            <v>Cã</v>
          </cell>
        </row>
        <row r="25">
          <cell r="A25" t="str">
            <v>3337</v>
          </cell>
          <cell r="B25" t="str">
            <v>ThuÕ nhµ ®Êt, tiÒn thuª ®Êt</v>
          </cell>
          <cell r="C25" t="str">
            <v>Cã</v>
          </cell>
        </row>
        <row r="26">
          <cell r="A26" t="str">
            <v>3338</v>
          </cell>
          <cell r="B26" t="str">
            <v>C¸c lo¹i thuÕ kh¸c</v>
          </cell>
          <cell r="C26" t="str">
            <v>Cã</v>
          </cell>
        </row>
        <row r="27">
          <cell r="A27" t="str">
            <v>334</v>
          </cell>
          <cell r="B27" t="str">
            <v>Ph¶i tr¶ c«ng nh©n viªn</v>
          </cell>
          <cell r="C27" t="str">
            <v>Cã</v>
          </cell>
        </row>
        <row r="28">
          <cell r="A28" t="str">
            <v>336</v>
          </cell>
          <cell r="B28" t="str">
            <v>Ph¶i tr¶ néi bé</v>
          </cell>
          <cell r="C28" t="str">
            <v>Cã</v>
          </cell>
        </row>
        <row r="29">
          <cell r="A29" t="str">
            <v>3382</v>
          </cell>
          <cell r="B29" t="str">
            <v>Kinh phÝ c«ng ®oµn</v>
          </cell>
          <cell r="C29" t="str">
            <v>Cã</v>
          </cell>
        </row>
        <row r="30">
          <cell r="A30" t="str">
            <v>3383</v>
          </cell>
          <cell r="B30" t="str">
            <v>B¶o hiÓm x· héi</v>
          </cell>
          <cell r="C30" t="str">
            <v>Cã</v>
          </cell>
        </row>
        <row r="31">
          <cell r="A31" t="str">
            <v>3384</v>
          </cell>
          <cell r="B31" t="str">
            <v>B¶o hiÓm YTÕ</v>
          </cell>
          <cell r="C31" t="str">
            <v>Cã</v>
          </cell>
        </row>
        <row r="32">
          <cell r="A32" t="str">
            <v>3388</v>
          </cell>
          <cell r="B32" t="str">
            <v>Ph¶i tr¶, ph¶i nép kh¸c</v>
          </cell>
          <cell r="C32" t="str">
            <v>Cã</v>
          </cell>
        </row>
        <row r="33">
          <cell r="A33" t="str">
            <v>341</v>
          </cell>
          <cell r="B33" t="str">
            <v>Vay dµi h¹n</v>
          </cell>
          <cell r="C33" t="str">
            <v>Cã</v>
          </cell>
        </row>
        <row r="34">
          <cell r="A34" t="str">
            <v>411</v>
          </cell>
          <cell r="B34" t="str">
            <v>Nguån vèn kinh doanh</v>
          </cell>
          <cell r="C34" t="str">
            <v>Cã</v>
          </cell>
        </row>
        <row r="35">
          <cell r="A35" t="str">
            <v>412</v>
          </cell>
          <cell r="B35" t="str">
            <v>chªnh lÖch ®¸nh gi¸ tµI s¶n</v>
          </cell>
          <cell r="C35" t="str">
            <v>L</v>
          </cell>
        </row>
        <row r="36">
          <cell r="A36" t="str">
            <v>413</v>
          </cell>
          <cell r="B36" t="str">
            <v>Chªnh lÖch tû gi¸</v>
          </cell>
          <cell r="C36" t="str">
            <v>L</v>
          </cell>
        </row>
        <row r="37">
          <cell r="A37" t="str">
            <v>421</v>
          </cell>
          <cell r="B37" t="str">
            <v xml:space="preserve">L·i /lç ch­a ph©n phèi </v>
          </cell>
          <cell r="C37" t="str">
            <v>L</v>
          </cell>
        </row>
        <row r="38">
          <cell r="A38" t="str">
            <v>511</v>
          </cell>
          <cell r="B38" t="str">
            <v>Doanh thu b¸n s¶n phÈm</v>
          </cell>
          <cell r="C38" t="str">
            <v>Cã</v>
          </cell>
        </row>
        <row r="39">
          <cell r="A39" t="str">
            <v>531</v>
          </cell>
          <cell r="B39" t="str">
            <v>Gi¶m gi¸ hµng b¸n</v>
          </cell>
          <cell r="C39" t="str">
            <v>Cã</v>
          </cell>
        </row>
        <row r="40">
          <cell r="A40" t="str">
            <v>532</v>
          </cell>
          <cell r="B40" t="str">
            <v>Hµng b¸n bÞ tr¶ l¹i</v>
          </cell>
          <cell r="C40" t="str">
            <v>Cã</v>
          </cell>
        </row>
        <row r="41">
          <cell r="A41" t="str">
            <v>621</v>
          </cell>
          <cell r="B41" t="str">
            <v>Chi phÝ NVLiÖu trùc tiÕp</v>
          </cell>
          <cell r="C41" t="str">
            <v>Nî</v>
          </cell>
        </row>
        <row r="42">
          <cell r="A42" t="str">
            <v>622</v>
          </cell>
          <cell r="B42" t="str">
            <v>Chi phÝ nh©n c«ng trùc tiÕp</v>
          </cell>
          <cell r="C42" t="str">
            <v>Nî</v>
          </cell>
        </row>
        <row r="43">
          <cell r="A43" t="str">
            <v>627</v>
          </cell>
          <cell r="B43" t="str">
            <v xml:space="preserve">Chi phÝ s¶n xuÊt chung </v>
          </cell>
          <cell r="C43" t="str">
            <v>Nî</v>
          </cell>
        </row>
        <row r="44">
          <cell r="A44" t="str">
            <v>632</v>
          </cell>
          <cell r="B44" t="str">
            <v>Gi¸ vèn b¸n hµng</v>
          </cell>
          <cell r="C44" t="str">
            <v>Nî</v>
          </cell>
        </row>
        <row r="45">
          <cell r="A45" t="str">
            <v>641</v>
          </cell>
          <cell r="B45" t="str">
            <v xml:space="preserve">Chi phÝ b¸n hµng </v>
          </cell>
          <cell r="C45" t="str">
            <v>Nî</v>
          </cell>
        </row>
        <row r="46">
          <cell r="A46" t="str">
            <v>642</v>
          </cell>
          <cell r="B46" t="str">
            <v>Chi phÝ qu¶n lý doanh nghiÖp</v>
          </cell>
          <cell r="C46" t="str">
            <v>Nî</v>
          </cell>
        </row>
        <row r="47">
          <cell r="A47" t="str">
            <v>711</v>
          </cell>
          <cell r="B47" t="str">
            <v>Thu nhËp ho¹t ®éng tµi chÝnh</v>
          </cell>
          <cell r="C47" t="str">
            <v>Cã</v>
          </cell>
        </row>
        <row r="48">
          <cell r="A48" t="str">
            <v>721</v>
          </cell>
          <cell r="B48" t="str">
            <v>Thu nhËp bÊt th­êng</v>
          </cell>
          <cell r="C48" t="str">
            <v>Cã</v>
          </cell>
        </row>
        <row r="49">
          <cell r="A49" t="str">
            <v>811</v>
          </cell>
          <cell r="B49" t="str">
            <v>Chi phÝ ho¹t ®éng tµi chÝnh</v>
          </cell>
          <cell r="C49" t="str">
            <v>Nî</v>
          </cell>
        </row>
        <row r="50">
          <cell r="A50" t="str">
            <v>821</v>
          </cell>
          <cell r="B50" t="str">
            <v>Chi phÝ ho¹t ®éng tµi chÝnh</v>
          </cell>
          <cell r="C50" t="str">
            <v>Nî</v>
          </cell>
        </row>
        <row r="51">
          <cell r="A51" t="str">
            <v>911</v>
          </cell>
          <cell r="B51" t="str">
            <v>X¸c ®Þnh kÕt qu¶ kinh doanh</v>
          </cell>
          <cell r="C51" t="str">
            <v>L</v>
          </cell>
        </row>
      </sheetData>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row r="29">
          <cell r="E29">
            <v>9566000</v>
          </cell>
        </row>
      </sheetData>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row r="10">
          <cell r="C10" t="str">
            <v>CÇu ®ång bôt km397+485.75</v>
          </cell>
          <cell r="J10">
            <v>1656805757.0816243</v>
          </cell>
        </row>
        <row r="11">
          <cell r="C11" t="str">
            <v>1. DÇm BTCT D¦L L=24m</v>
          </cell>
          <cell r="J11">
            <v>528800000</v>
          </cell>
        </row>
        <row r="12">
          <cell r="C12" t="str">
            <v>DÇm BTCT D¦L L=24m</v>
          </cell>
          <cell r="D12" t="str">
            <v>DÇm</v>
          </cell>
          <cell r="E12">
            <v>4</v>
          </cell>
          <cell r="F12" t="e">
            <v>#N/A</v>
          </cell>
          <cell r="G12" t="e">
            <v>#N/A</v>
          </cell>
          <cell r="H12" t="e">
            <v>#N/A</v>
          </cell>
          <cell r="I12">
            <v>100000000</v>
          </cell>
          <cell r="J12">
            <v>400000000</v>
          </cell>
        </row>
        <row r="13">
          <cell r="C13" t="str">
            <v>Lao l¾p dÇm BTCT D¦L L=24m</v>
          </cell>
          <cell r="D13" t="str">
            <v>DÇm</v>
          </cell>
          <cell r="E13">
            <v>4</v>
          </cell>
          <cell r="F13" t="e">
            <v>#N/A</v>
          </cell>
          <cell r="G13" t="e">
            <v>#N/A</v>
          </cell>
          <cell r="H13" t="e">
            <v>#N/A</v>
          </cell>
          <cell r="I13">
            <v>28000000</v>
          </cell>
          <cell r="J13">
            <v>112000000</v>
          </cell>
        </row>
        <row r="14">
          <cell r="C14" t="str">
            <v>Mua vµ l¾p ®Æt gèi cÇu b»ng cao su</v>
          </cell>
          <cell r="D14" t="str">
            <v>Gèi</v>
          </cell>
          <cell r="E14">
            <v>8</v>
          </cell>
          <cell r="F14">
            <v>1581785.4</v>
          </cell>
          <cell r="G14">
            <v>30683.100000000002</v>
          </cell>
          <cell r="H14">
            <v>0</v>
          </cell>
          <cell r="I14">
            <v>2100000</v>
          </cell>
          <cell r="J14">
            <v>16800000</v>
          </cell>
        </row>
        <row r="15">
          <cell r="C15" t="str">
            <v>2. Líp phñ mÆt cÇu</v>
          </cell>
          <cell r="J15">
            <v>43209530.30685392</v>
          </cell>
        </row>
        <row r="16">
          <cell r="C16" t="str">
            <v>Bª t«ng t¹o dèc M300</v>
          </cell>
          <cell r="D16" t="str">
            <v>m3</v>
          </cell>
          <cell r="E16">
            <v>19.2</v>
          </cell>
          <cell r="F16">
            <v>574369.22931885719</v>
          </cell>
          <cell r="G16">
            <v>40910.799999999996</v>
          </cell>
          <cell r="H16">
            <v>12642.59325</v>
          </cell>
          <cell r="I16">
            <v>983321.19550532626</v>
          </cell>
          <cell r="J16">
            <v>18879766.953702264</v>
          </cell>
        </row>
        <row r="17">
          <cell r="C17" t="str">
            <v>BTN h¹t mÞn dµy 5cm</v>
          </cell>
          <cell r="D17" t="str">
            <v>m2</v>
          </cell>
          <cell r="E17">
            <v>192</v>
          </cell>
          <cell r="F17">
            <v>42468.434871299731</v>
          </cell>
          <cell r="G17">
            <v>329.74254000000002</v>
          </cell>
          <cell r="H17">
            <v>2021.9958464000001</v>
          </cell>
          <cell r="I17">
            <v>57176.14270663201</v>
          </cell>
          <cell r="J17">
            <v>10977819.399673346</v>
          </cell>
        </row>
        <row r="18">
          <cell r="C18" t="str">
            <v>Cèt thÐp c¸c lo¹i</v>
          </cell>
          <cell r="D18" t="str">
            <v>TÊn</v>
          </cell>
          <cell r="E18">
            <v>1.92</v>
          </cell>
          <cell r="F18">
            <v>4911215.3371428577</v>
          </cell>
          <cell r="G18">
            <v>159406.01</v>
          </cell>
          <cell r="H18">
            <v>99583.053999999989</v>
          </cell>
          <cell r="I18">
            <v>6954137.4757699519</v>
          </cell>
          <cell r="J18">
            <v>13351943.953478307</v>
          </cell>
        </row>
        <row r="19">
          <cell r="C19" t="str">
            <v>3. Lan can tay vÞn b»ng BTCT</v>
          </cell>
          <cell r="D19" t="str">
            <v>md</v>
          </cell>
          <cell r="E19">
            <v>68.8</v>
          </cell>
          <cell r="I19">
            <v>450000</v>
          </cell>
          <cell r="J19">
            <v>30960000</v>
          </cell>
        </row>
        <row r="20">
          <cell r="C20" t="str">
            <v>4. B¶n dÉn KT(300x220x20)cm</v>
          </cell>
          <cell r="D20" t="str">
            <v>b¶n</v>
          </cell>
          <cell r="E20">
            <v>8</v>
          </cell>
          <cell r="I20">
            <v>2200000</v>
          </cell>
          <cell r="J20">
            <v>17600000</v>
          </cell>
        </row>
        <row r="21">
          <cell r="C21" t="str">
            <v>5. Khe co d·n cao su</v>
          </cell>
          <cell r="D21" t="str">
            <v>md</v>
          </cell>
          <cell r="E21">
            <v>16</v>
          </cell>
          <cell r="I21">
            <v>2500000</v>
          </cell>
          <cell r="J21">
            <v>40000000</v>
          </cell>
        </row>
        <row r="22">
          <cell r="C22" t="str">
            <v>6. T­êng hé lan mÒm</v>
          </cell>
          <cell r="D22" t="str">
            <v>md</v>
          </cell>
          <cell r="E22">
            <v>40</v>
          </cell>
          <cell r="I22">
            <v>450000</v>
          </cell>
          <cell r="J22">
            <v>18000000</v>
          </cell>
        </row>
        <row r="23">
          <cell r="C23" t="str">
            <v>7. Mè cÇu</v>
          </cell>
          <cell r="J23">
            <v>910628027.20978248</v>
          </cell>
        </row>
        <row r="24">
          <cell r="C24" t="str">
            <v>Bª t«ng M300</v>
          </cell>
          <cell r="D24" t="str">
            <v>m3</v>
          </cell>
          <cell r="E24">
            <v>1.23</v>
          </cell>
          <cell r="F24">
            <v>563323.6672165714</v>
          </cell>
          <cell r="G24">
            <v>83931.68</v>
          </cell>
          <cell r="H24">
            <v>50524.219980000002</v>
          </cell>
          <cell r="I24">
            <v>1211661.7359944407</v>
          </cell>
          <cell r="J24">
            <v>1490343.9352731621</v>
          </cell>
        </row>
        <row r="25">
          <cell r="C25" t="str">
            <v>Bª t«ng M250</v>
          </cell>
          <cell r="D25" t="str">
            <v>m3</v>
          </cell>
          <cell r="E25">
            <v>410.45</v>
          </cell>
          <cell r="F25">
            <v>467896.36724971433</v>
          </cell>
          <cell r="G25">
            <v>44651.040000000001</v>
          </cell>
          <cell r="H25">
            <v>50524.219980000002</v>
          </cell>
          <cell r="I25">
            <v>913830.47055423819</v>
          </cell>
          <cell r="J25">
            <v>375081716.63898706</v>
          </cell>
        </row>
        <row r="26">
          <cell r="C26" t="str">
            <v>Bª t«ng lãt mãng M100 ®¸ 4x6</v>
          </cell>
          <cell r="D26" t="str">
            <v>m3</v>
          </cell>
          <cell r="E26">
            <v>9</v>
          </cell>
          <cell r="F26">
            <v>261846.0050055357</v>
          </cell>
          <cell r="G26">
            <v>22898.699999999997</v>
          </cell>
          <cell r="H26">
            <v>12040.565000000001</v>
          </cell>
          <cell r="I26">
            <v>476409.41943829454</v>
          </cell>
          <cell r="J26">
            <v>4287684.7749446509</v>
          </cell>
        </row>
        <row r="27">
          <cell r="C27" t="str">
            <v>Cèt thÐp c¸c lo¹i</v>
          </cell>
          <cell r="D27" t="str">
            <v>TÊn</v>
          </cell>
          <cell r="E27">
            <v>28.82</v>
          </cell>
          <cell r="F27">
            <v>4932735.3371428577</v>
          </cell>
          <cell r="G27">
            <v>179831.68000000002</v>
          </cell>
          <cell r="H27">
            <v>210581.53</v>
          </cell>
          <cell r="I27">
            <v>7224454.8297665929</v>
          </cell>
          <cell r="J27">
            <v>208208788.1938732</v>
          </cell>
        </row>
        <row r="28">
          <cell r="C28" t="str">
            <v>§¸ héc x©y tø nãn M100</v>
          </cell>
          <cell r="D28" t="str">
            <v>m3</v>
          </cell>
          <cell r="E28">
            <v>46.5</v>
          </cell>
          <cell r="F28">
            <v>278810.8254982286</v>
          </cell>
          <cell r="G28">
            <v>35358.619999999995</v>
          </cell>
          <cell r="H28">
            <v>0</v>
          </cell>
          <cell r="I28">
            <v>488783.70716064883</v>
          </cell>
          <cell r="J28">
            <v>22728442.382970169</v>
          </cell>
        </row>
        <row r="29">
          <cell r="C29" t="str">
            <v>§¸ héc x©y taluy v÷a M100</v>
          </cell>
          <cell r="D29" t="str">
            <v>m3</v>
          </cell>
          <cell r="E29">
            <v>96</v>
          </cell>
          <cell r="F29">
            <v>248531.96105274287</v>
          </cell>
          <cell r="G29">
            <v>31998.09</v>
          </cell>
          <cell r="H29">
            <v>0</v>
          </cell>
          <cell r="I29">
            <v>437566.59880956577</v>
          </cell>
          <cell r="J29">
            <v>42006393.48571831</v>
          </cell>
        </row>
        <row r="30">
          <cell r="C30" t="str">
            <v>§¸ héc x©y mãng, ch©n khay M100</v>
          </cell>
          <cell r="D30" t="str">
            <v>m3</v>
          </cell>
          <cell r="E30">
            <v>98.74</v>
          </cell>
          <cell r="F30">
            <v>248531.96105274287</v>
          </cell>
          <cell r="G30">
            <v>27907.01</v>
          </cell>
          <cell r="H30">
            <v>0</v>
          </cell>
          <cell r="I30">
            <v>421653.28258626495</v>
          </cell>
          <cell r="J30">
            <v>41634045.122567795</v>
          </cell>
        </row>
        <row r="31">
          <cell r="C31" t="str">
            <v xml:space="preserve">D¨m s¹n ®Öm </v>
          </cell>
          <cell r="D31" t="str">
            <v>m3</v>
          </cell>
          <cell r="E31">
            <v>63.58</v>
          </cell>
          <cell r="F31">
            <v>135855.41509523807</v>
          </cell>
          <cell r="G31">
            <v>30115.26</v>
          </cell>
          <cell r="H31">
            <v>0</v>
          </cell>
          <cell r="I31">
            <v>288292.40124649595</v>
          </cell>
          <cell r="J31">
            <v>18329630.871252213</v>
          </cell>
        </row>
        <row r="32">
          <cell r="C32" t="str">
            <v xml:space="preserve">§µo mãng ®Êt cÊp 3 </v>
          </cell>
          <cell r="D32" t="str">
            <v>m3</v>
          </cell>
          <cell r="E32">
            <v>1142.2</v>
          </cell>
          <cell r="F32">
            <v>0</v>
          </cell>
          <cell r="G32">
            <v>5890.0582800000002</v>
          </cell>
          <cell r="H32">
            <v>2404.6233119999997</v>
          </cell>
          <cell r="I32">
            <v>26458.435658106639</v>
          </cell>
          <cell r="J32">
            <v>30220825.208689403</v>
          </cell>
        </row>
        <row r="33">
          <cell r="C33" t="str">
            <v>§¾p ®Êt cÊp 3</v>
          </cell>
          <cell r="D33" t="str">
            <v>m3</v>
          </cell>
          <cell r="E33">
            <v>2229.6</v>
          </cell>
          <cell r="F33">
            <v>0</v>
          </cell>
          <cell r="G33">
            <v>9298.26</v>
          </cell>
          <cell r="H33">
            <v>0</v>
          </cell>
          <cell r="I33">
            <v>36167.992732107356</v>
          </cell>
          <cell r="J33">
            <v>80640156.595506564</v>
          </cell>
        </row>
        <row r="34">
          <cell r="C34" t="str">
            <v>Thi c«ng mè</v>
          </cell>
          <cell r="D34" t="str">
            <v>TB</v>
          </cell>
          <cell r="J34">
            <v>86000000</v>
          </cell>
        </row>
        <row r="35">
          <cell r="C35" t="str">
            <v xml:space="preserve">8. Cäc BTCT (35x35)cm </v>
          </cell>
          <cell r="D35" t="str">
            <v>md</v>
          </cell>
          <cell r="I35">
            <v>400000</v>
          </cell>
          <cell r="J35">
            <v>0</v>
          </cell>
        </row>
        <row r="36">
          <cell r="C36" t="str">
            <v>9. Ph¸ dì cÇu cò</v>
          </cell>
          <cell r="J36">
            <v>21608199.564987957</v>
          </cell>
        </row>
        <row r="37">
          <cell r="C37" t="str">
            <v>§Ëp bá bª t«ng cÇu cò</v>
          </cell>
          <cell r="D37" t="str">
            <v>m3</v>
          </cell>
          <cell r="E37">
            <v>17.55</v>
          </cell>
          <cell r="F37">
            <v>0</v>
          </cell>
          <cell r="G37">
            <v>68671.7</v>
          </cell>
          <cell r="H37">
            <v>0</v>
          </cell>
          <cell r="I37">
            <v>267116.37946255063</v>
          </cell>
          <cell r="J37">
            <v>4687892.4595677638</v>
          </cell>
        </row>
        <row r="38">
          <cell r="C38" t="str">
            <v>§Ëp bá ®¸ héc x©y cò</v>
          </cell>
          <cell r="D38" t="str">
            <v>m3</v>
          </cell>
          <cell r="E38">
            <v>90.96</v>
          </cell>
          <cell r="F38">
            <v>0</v>
          </cell>
          <cell r="G38">
            <v>22208.720000000001</v>
          </cell>
          <cell r="H38">
            <v>0</v>
          </cell>
          <cell r="I38">
            <v>86386.573783633401</v>
          </cell>
          <cell r="J38">
            <v>7857722.7513592932</v>
          </cell>
        </row>
        <row r="39">
          <cell r="C39" t="str">
            <v>Th¸o dì thÐp cÇu cò</v>
          </cell>
          <cell r="D39" t="str">
            <v>TÊn</v>
          </cell>
          <cell r="E39">
            <v>4.71</v>
          </cell>
          <cell r="F39">
            <v>215999.99999999997</v>
          </cell>
          <cell r="G39">
            <v>218652</v>
          </cell>
          <cell r="H39">
            <v>543277.45000000007</v>
          </cell>
          <cell r="I39">
            <v>1924115.5741105948</v>
          </cell>
          <cell r="J39">
            <v>9062584.3540609013</v>
          </cell>
        </row>
        <row r="40">
          <cell r="C40" t="str">
            <v>10. H¹ng môc kh¸c</v>
          </cell>
          <cell r="D40" t="str">
            <v>TB</v>
          </cell>
          <cell r="J40">
            <v>46000000</v>
          </cell>
        </row>
        <row r="41">
          <cell r="C41" t="str">
            <v>§¾p ®Êt ®ª quai</v>
          </cell>
          <cell r="D41" t="str">
            <v>m3</v>
          </cell>
          <cell r="E41">
            <v>80</v>
          </cell>
          <cell r="F41">
            <v>0</v>
          </cell>
          <cell r="G41">
            <v>29528.04</v>
          </cell>
          <cell r="H41">
            <v>0</v>
          </cell>
          <cell r="I41">
            <v>137828.35964320746</v>
          </cell>
          <cell r="J41">
            <v>11026268.771456596</v>
          </cell>
        </row>
        <row r="42">
          <cell r="C42" t="str">
            <v>M¸y b¬m n­íc</v>
          </cell>
          <cell r="D42" t="str">
            <v>Ca</v>
          </cell>
          <cell r="E42">
            <v>50</v>
          </cell>
          <cell r="F42">
            <v>0</v>
          </cell>
          <cell r="G42">
            <v>0</v>
          </cell>
          <cell r="H42">
            <v>466499</v>
          </cell>
          <cell r="I42">
            <v>625657.55711489427</v>
          </cell>
          <cell r="J42">
            <v>31282877.855744712</v>
          </cell>
        </row>
        <row r="43">
          <cell r="C43" t="str">
            <v>Mua vµ l¾p ®Æt biÓn b¸o ®­êng bé</v>
          </cell>
          <cell r="D43" t="str">
            <v>Bé</v>
          </cell>
          <cell r="E43">
            <v>4</v>
          </cell>
          <cell r="F43">
            <v>594310.03418620001</v>
          </cell>
          <cell r="G43">
            <v>9170.9856</v>
          </cell>
          <cell r="H43">
            <v>2246.2963200000004</v>
          </cell>
          <cell r="I43">
            <v>860000</v>
          </cell>
          <cell r="J43">
            <v>3440000</v>
          </cell>
        </row>
        <row r="44">
          <cell r="C44" t="str">
            <v>10. TuyÕn tr¸nh</v>
          </cell>
          <cell r="J44">
            <v>0</v>
          </cell>
        </row>
        <row r="45">
          <cell r="C45" t="str">
            <v>DÇm I500 lµm cÇu t¹m</v>
          </cell>
          <cell r="D45" t="str">
            <v>TÊn</v>
          </cell>
          <cell r="F45">
            <v>999886.30761904758</v>
          </cell>
          <cell r="G45">
            <v>346912.49600000004</v>
          </cell>
          <cell r="H45">
            <v>446151.53</v>
          </cell>
          <cell r="I45">
            <v>3623924.8854130441</v>
          </cell>
          <cell r="J45">
            <v>0</v>
          </cell>
        </row>
        <row r="46">
          <cell r="C46" t="str">
            <v>L¾p dùng vµ th¸o dì cÇu t¹m</v>
          </cell>
          <cell r="D46" t="str">
            <v>TÊn</v>
          </cell>
          <cell r="E46">
            <v>0</v>
          </cell>
          <cell r="F46">
            <v>278999.99999999994</v>
          </cell>
          <cell r="G46">
            <v>218652</v>
          </cell>
          <cell r="H46">
            <v>543277.45000000007</v>
          </cell>
          <cell r="I46">
            <v>2200391.9957527202</v>
          </cell>
          <cell r="J46">
            <v>0</v>
          </cell>
        </row>
        <row r="47">
          <cell r="C47" t="str">
            <v>L¾p ®Æt vµ th¸o dì rä ®¸</v>
          </cell>
          <cell r="D47" t="str">
            <v>Rä</v>
          </cell>
          <cell r="F47">
            <v>167311.23357142857</v>
          </cell>
          <cell r="G47">
            <v>63119.520000000004</v>
          </cell>
          <cell r="H47">
            <v>0</v>
          </cell>
          <cell r="I47">
            <v>498735.7040999615</v>
          </cell>
          <cell r="J47">
            <v>0</v>
          </cell>
        </row>
        <row r="48">
          <cell r="C48" t="str">
            <v xml:space="preserve">§¾p ®Êt nÒn ®­êng </v>
          </cell>
          <cell r="D48" t="str">
            <v>m3</v>
          </cell>
          <cell r="F48">
            <v>5714.2857142857138</v>
          </cell>
          <cell r="G48">
            <v>6287.7246742857133</v>
          </cell>
          <cell r="H48">
            <v>16215.547368</v>
          </cell>
          <cell r="I48">
            <v>60797.097711059716</v>
          </cell>
          <cell r="J48">
            <v>0</v>
          </cell>
        </row>
        <row r="49">
          <cell r="C49" t="str">
            <v>Mãng cÊp phèi ®¸ d¨m lo¹i 1</v>
          </cell>
          <cell r="D49" t="str">
            <v>m3</v>
          </cell>
          <cell r="F49">
            <v>211603.89028571427</v>
          </cell>
          <cell r="G49">
            <v>675.13600000000008</v>
          </cell>
          <cell r="H49">
            <v>7602.8820839999989</v>
          </cell>
          <cell r="I49">
            <v>256047.42392078004</v>
          </cell>
          <cell r="J49">
            <v>0</v>
          </cell>
        </row>
        <row r="50">
          <cell r="C50" t="str">
            <v>cÇu chÌ rÐn km399+647.55</v>
          </cell>
          <cell r="J50">
            <v>1429621416.0456164</v>
          </cell>
        </row>
        <row r="51">
          <cell r="C51" t="str">
            <v>1. DÇm BTCT th­êng L=12m</v>
          </cell>
          <cell r="J51">
            <v>271000000</v>
          </cell>
        </row>
        <row r="52">
          <cell r="C52" t="str">
            <v>DÇm BTCT th­êng L=12m</v>
          </cell>
          <cell r="D52" t="str">
            <v>DÇm</v>
          </cell>
          <cell r="E52">
            <v>5</v>
          </cell>
          <cell r="F52" t="e">
            <v>#N/A</v>
          </cell>
          <cell r="G52" t="e">
            <v>#N/A</v>
          </cell>
          <cell r="H52" t="e">
            <v>#N/A</v>
          </cell>
          <cell r="I52">
            <v>35000000</v>
          </cell>
          <cell r="J52">
            <v>175000000</v>
          </cell>
        </row>
        <row r="53">
          <cell r="C53" t="str">
            <v>Lao l¾p dÇm BTCT L=12m</v>
          </cell>
          <cell r="D53" t="str">
            <v>DÇm</v>
          </cell>
          <cell r="E53">
            <v>5</v>
          </cell>
          <cell r="F53" t="e">
            <v>#N/A</v>
          </cell>
          <cell r="G53" t="e">
            <v>#N/A</v>
          </cell>
          <cell r="H53" t="e">
            <v>#N/A</v>
          </cell>
          <cell r="I53">
            <v>15000000</v>
          </cell>
          <cell r="J53">
            <v>75000000</v>
          </cell>
        </row>
        <row r="54">
          <cell r="C54" t="str">
            <v>Mua vµ l¾p ®Æt gèi cÇu b»ng cao su</v>
          </cell>
          <cell r="D54" t="str">
            <v>Gèi</v>
          </cell>
          <cell r="E54">
            <v>10</v>
          </cell>
          <cell r="F54">
            <v>1581785.4</v>
          </cell>
          <cell r="G54">
            <v>30683.100000000002</v>
          </cell>
          <cell r="H54">
            <v>0</v>
          </cell>
          <cell r="I54">
            <v>2100000</v>
          </cell>
          <cell r="J54">
            <v>21000000</v>
          </cell>
        </row>
        <row r="55">
          <cell r="C55" t="str">
            <v>2. Líp phñ mÆt cÇu</v>
          </cell>
          <cell r="I55">
            <v>0</v>
          </cell>
          <cell r="J55">
            <v>21604765.15342696</v>
          </cell>
        </row>
        <row r="56">
          <cell r="C56" t="str">
            <v>Bª t«ng t¹o dèc M300</v>
          </cell>
          <cell r="D56" t="str">
            <v>m3</v>
          </cell>
          <cell r="E56">
            <v>9.6</v>
          </cell>
          <cell r="F56">
            <v>574369.22931885719</v>
          </cell>
          <cell r="G56">
            <v>40910.799999999996</v>
          </cell>
          <cell r="H56">
            <v>12642.59325</v>
          </cell>
          <cell r="I56">
            <v>983321.19550532626</v>
          </cell>
          <cell r="J56">
            <v>9439883.4768511318</v>
          </cell>
        </row>
        <row r="57">
          <cell r="C57" t="str">
            <v>BTN h¹t mÞn dµy 5cm</v>
          </cell>
          <cell r="D57" t="str">
            <v>m2</v>
          </cell>
          <cell r="E57">
            <v>96</v>
          </cell>
          <cell r="F57">
            <v>42468.434871299731</v>
          </cell>
          <cell r="G57">
            <v>329.74254000000002</v>
          </cell>
          <cell r="H57">
            <v>2021.9958464000001</v>
          </cell>
          <cell r="I57">
            <v>57176.14270663201</v>
          </cell>
          <cell r="J57">
            <v>5488909.6998366732</v>
          </cell>
        </row>
        <row r="58">
          <cell r="C58" t="str">
            <v>Cèt thÐp c¸c lo¹i</v>
          </cell>
          <cell r="D58" t="str">
            <v>TÊn</v>
          </cell>
          <cell r="E58">
            <v>0.96</v>
          </cell>
          <cell r="F58">
            <v>4911215.3371428577</v>
          </cell>
          <cell r="G58">
            <v>159406.01</v>
          </cell>
          <cell r="H58">
            <v>99583.053999999989</v>
          </cell>
          <cell r="I58">
            <v>6954137.4757699519</v>
          </cell>
          <cell r="J58">
            <v>6675971.9767391533</v>
          </cell>
        </row>
        <row r="59">
          <cell r="C59" t="str">
            <v>3. Lan can tay vÞn b»ng BTCT</v>
          </cell>
          <cell r="D59" t="str">
            <v>md</v>
          </cell>
          <cell r="E59">
            <v>43.76</v>
          </cell>
          <cell r="I59">
            <v>450000</v>
          </cell>
          <cell r="J59">
            <v>19692000</v>
          </cell>
        </row>
        <row r="60">
          <cell r="C60" t="str">
            <v>4. B¶n dÉn KT(300x220x20)cm</v>
          </cell>
          <cell r="D60" t="str">
            <v>b¶n</v>
          </cell>
          <cell r="E60">
            <v>8</v>
          </cell>
          <cell r="I60">
            <v>2200000</v>
          </cell>
          <cell r="J60">
            <v>17600000</v>
          </cell>
        </row>
        <row r="61">
          <cell r="C61" t="str">
            <v>5. Khe co d·n cao su</v>
          </cell>
          <cell r="D61" t="str">
            <v>md</v>
          </cell>
          <cell r="E61">
            <v>16</v>
          </cell>
          <cell r="I61">
            <v>2500000</v>
          </cell>
          <cell r="J61">
            <v>40000000</v>
          </cell>
        </row>
        <row r="62">
          <cell r="C62" t="str">
            <v>6. T­êng hé lan mÒm</v>
          </cell>
          <cell r="D62" t="str">
            <v>md</v>
          </cell>
          <cell r="E62">
            <v>40</v>
          </cell>
          <cell r="I62">
            <v>450000</v>
          </cell>
          <cell r="J62">
            <v>18000000</v>
          </cell>
        </row>
        <row r="63">
          <cell r="C63" t="str">
            <v>7. Mè cÇu</v>
          </cell>
          <cell r="I63">
            <v>0</v>
          </cell>
          <cell r="J63">
            <v>951974066.90245414</v>
          </cell>
        </row>
        <row r="64">
          <cell r="C64" t="str">
            <v>Bª t«ng M300</v>
          </cell>
          <cell r="D64" t="str">
            <v>m3</v>
          </cell>
          <cell r="E64">
            <v>301.68</v>
          </cell>
          <cell r="F64">
            <v>563323.6672165714</v>
          </cell>
          <cell r="G64">
            <v>83931.68</v>
          </cell>
          <cell r="H64">
            <v>50524.219980000002</v>
          </cell>
          <cell r="I64">
            <v>1211661.7359944407</v>
          </cell>
          <cell r="J64">
            <v>365534112.51480287</v>
          </cell>
        </row>
        <row r="65">
          <cell r="C65" t="str">
            <v>Bª t«ng M250</v>
          </cell>
          <cell r="D65" t="str">
            <v>m3</v>
          </cell>
          <cell r="E65">
            <v>61.725000000000001</v>
          </cell>
          <cell r="F65">
            <v>467896.36724971433</v>
          </cell>
          <cell r="G65">
            <v>44651.040000000001</v>
          </cell>
          <cell r="H65">
            <v>50524.219980000002</v>
          </cell>
          <cell r="I65">
            <v>913830.47055423819</v>
          </cell>
          <cell r="J65">
            <v>56406185.79496035</v>
          </cell>
        </row>
        <row r="66">
          <cell r="C66" t="str">
            <v>Bª t«ng lãt mãng M100 ®¸ 4x6</v>
          </cell>
          <cell r="D66" t="str">
            <v>m3</v>
          </cell>
          <cell r="E66">
            <v>9</v>
          </cell>
          <cell r="F66">
            <v>261846.0050055357</v>
          </cell>
          <cell r="G66">
            <v>22898.699999999997</v>
          </cell>
          <cell r="H66">
            <v>12040.565000000001</v>
          </cell>
          <cell r="I66">
            <v>476409.41943829454</v>
          </cell>
          <cell r="J66">
            <v>4287684.7749446509</v>
          </cell>
        </row>
        <row r="67">
          <cell r="C67" t="str">
            <v>Cèt thÐp c¸c lo¹i</v>
          </cell>
          <cell r="D67" t="str">
            <v>TÊn</v>
          </cell>
          <cell r="E67">
            <v>25.437999999999999</v>
          </cell>
          <cell r="F67">
            <v>4932735.3371428577</v>
          </cell>
          <cell r="G67">
            <v>179831.68000000002</v>
          </cell>
          <cell r="H67">
            <v>210581.53</v>
          </cell>
          <cell r="I67">
            <v>7224454.8297665929</v>
          </cell>
          <cell r="J67">
            <v>183775681.95960259</v>
          </cell>
        </row>
        <row r="68">
          <cell r="C68" t="str">
            <v>§¸ héc x©y tø nãn M100</v>
          </cell>
          <cell r="D68" t="str">
            <v>m3</v>
          </cell>
          <cell r="E68">
            <v>16.96</v>
          </cell>
          <cell r="F68">
            <v>278810.8254982286</v>
          </cell>
          <cell r="G68">
            <v>35358.619999999995</v>
          </cell>
          <cell r="H68">
            <v>0</v>
          </cell>
          <cell r="I68">
            <v>488783.70716064883</v>
          </cell>
          <cell r="J68">
            <v>8289771.6734446045</v>
          </cell>
        </row>
        <row r="69">
          <cell r="C69" t="str">
            <v>§¸ héc x©y taluy v÷a M100</v>
          </cell>
          <cell r="D69" t="str">
            <v>m3</v>
          </cell>
          <cell r="E69">
            <v>45</v>
          </cell>
          <cell r="F69">
            <v>248531.96105274287</v>
          </cell>
          <cell r="G69">
            <v>31998.09</v>
          </cell>
          <cell r="H69">
            <v>0</v>
          </cell>
          <cell r="I69">
            <v>437566.59880956577</v>
          </cell>
          <cell r="J69">
            <v>19690496.94643046</v>
          </cell>
        </row>
        <row r="70">
          <cell r="C70" t="str">
            <v>§¸ héc x©y mãng, ch©n khay M100</v>
          </cell>
          <cell r="D70" t="str">
            <v>m3</v>
          </cell>
          <cell r="E70">
            <v>48.84</v>
          </cell>
          <cell r="F70">
            <v>248531.96105274287</v>
          </cell>
          <cell r="G70">
            <v>27907.01</v>
          </cell>
          <cell r="H70">
            <v>0</v>
          </cell>
          <cell r="I70">
            <v>421653.28258626495</v>
          </cell>
          <cell r="J70">
            <v>20593546.32151318</v>
          </cell>
        </row>
        <row r="71">
          <cell r="C71" t="str">
            <v xml:space="preserve">D¨m s¹n ®Öm </v>
          </cell>
          <cell r="D71" t="str">
            <v>m3</v>
          </cell>
          <cell r="E71">
            <v>38.79</v>
          </cell>
          <cell r="F71">
            <v>135855.41509523807</v>
          </cell>
          <cell r="G71">
            <v>30115.26</v>
          </cell>
          <cell r="H71">
            <v>0</v>
          </cell>
          <cell r="I71">
            <v>288292.40124649595</v>
          </cell>
          <cell r="J71">
            <v>11182862.244351577</v>
          </cell>
        </row>
        <row r="72">
          <cell r="C72" t="str">
            <v xml:space="preserve">§µo mãng ®Êt cÊp 3 </v>
          </cell>
          <cell r="D72" t="str">
            <v>m3</v>
          </cell>
          <cell r="E72">
            <v>3153.9</v>
          </cell>
          <cell r="F72">
            <v>0</v>
          </cell>
          <cell r="G72">
            <v>5890.0582800000002</v>
          </cell>
          <cell r="H72">
            <v>2404.6233119999997</v>
          </cell>
          <cell r="I72">
            <v>26458.435658106639</v>
          </cell>
          <cell r="J72">
            <v>83447260.222102523</v>
          </cell>
        </row>
        <row r="73">
          <cell r="C73" t="str">
            <v>§¾p ®Êt cÊp 3</v>
          </cell>
          <cell r="D73" t="str">
            <v>m3</v>
          </cell>
          <cell r="E73">
            <v>3394.34</v>
          </cell>
          <cell r="F73">
            <v>0</v>
          </cell>
          <cell r="G73">
            <v>9298.26</v>
          </cell>
          <cell r="H73">
            <v>0</v>
          </cell>
          <cell r="I73">
            <v>36167.992732107356</v>
          </cell>
          <cell r="J73">
            <v>122766464.45030129</v>
          </cell>
        </row>
        <row r="74">
          <cell r="C74" t="str">
            <v>Thi c«ng mè</v>
          </cell>
          <cell r="D74" t="str">
            <v>TB</v>
          </cell>
          <cell r="J74">
            <v>76000000</v>
          </cell>
        </row>
        <row r="75">
          <cell r="C75" t="str">
            <v>9. Ph¸ dì cÇu cò</v>
          </cell>
          <cell r="J75">
            <v>16750583.989735419</v>
          </cell>
        </row>
        <row r="76">
          <cell r="C76" t="str">
            <v>§Ëp bá bª t«ng cÇu cò</v>
          </cell>
          <cell r="D76" t="str">
            <v>m3</v>
          </cell>
          <cell r="E76">
            <v>31.08</v>
          </cell>
          <cell r="F76">
            <v>0</v>
          </cell>
          <cell r="G76">
            <v>68671.7</v>
          </cell>
          <cell r="H76">
            <v>0</v>
          </cell>
          <cell r="I76">
            <v>267116.37946255063</v>
          </cell>
          <cell r="J76">
            <v>8301977.0736960731</v>
          </cell>
        </row>
        <row r="77">
          <cell r="C77" t="str">
            <v>§Ëp bá ®¸ héc x©y cò</v>
          </cell>
          <cell r="D77" t="str">
            <v>m3</v>
          </cell>
          <cell r="E77">
            <v>97.8</v>
          </cell>
          <cell r="F77">
            <v>0</v>
          </cell>
          <cell r="G77">
            <v>22208.720000000001</v>
          </cell>
          <cell r="H77">
            <v>0</v>
          </cell>
          <cell r="I77">
            <v>86386.573783633401</v>
          </cell>
          <cell r="J77">
            <v>8448606.9160393458</v>
          </cell>
        </row>
        <row r="78">
          <cell r="C78" t="str">
            <v>Th¸o dì thÐp cÇu cò</v>
          </cell>
          <cell r="D78" t="str">
            <v>TÊn</v>
          </cell>
          <cell r="F78">
            <v>215999.99999999997</v>
          </cell>
          <cell r="G78">
            <v>218652</v>
          </cell>
          <cell r="H78">
            <v>543277.45000000007</v>
          </cell>
          <cell r="I78">
            <v>1924115.5741105948</v>
          </cell>
          <cell r="J78">
            <v>0</v>
          </cell>
        </row>
        <row r="79">
          <cell r="C79" t="str">
            <v>10. H¹ng môc kh¸c</v>
          </cell>
          <cell r="D79" t="str">
            <v>TB</v>
          </cell>
          <cell r="I79">
            <v>0</v>
          </cell>
          <cell r="J79">
            <v>73000000</v>
          </cell>
        </row>
        <row r="80">
          <cell r="C80" t="str">
            <v>§¾p ®Êt ®ª quai</v>
          </cell>
          <cell r="D80" t="str">
            <v>m3</v>
          </cell>
          <cell r="E80">
            <v>132</v>
          </cell>
          <cell r="F80">
            <v>0</v>
          </cell>
          <cell r="G80">
            <v>29528.04</v>
          </cell>
          <cell r="H80">
            <v>0</v>
          </cell>
          <cell r="I80">
            <v>137828.35964320746</v>
          </cell>
          <cell r="J80">
            <v>18193343.472903386</v>
          </cell>
        </row>
        <row r="81">
          <cell r="C81" t="str">
            <v>M¸y b¬m n­íc</v>
          </cell>
          <cell r="D81" t="str">
            <v>Ca</v>
          </cell>
          <cell r="E81">
            <v>62</v>
          </cell>
          <cell r="F81">
            <v>0</v>
          </cell>
          <cell r="G81">
            <v>0</v>
          </cell>
          <cell r="H81">
            <v>466499</v>
          </cell>
          <cell r="I81">
            <v>625657.55711489427</v>
          </cell>
          <cell r="J81">
            <v>38790768.541123442</v>
          </cell>
        </row>
        <row r="82">
          <cell r="C82" t="str">
            <v>Mua vµ l¾p ®Æt biÓn b¸o ®­êng bé</v>
          </cell>
          <cell r="D82" t="str">
            <v>Bé</v>
          </cell>
          <cell r="E82">
            <v>4</v>
          </cell>
          <cell r="F82">
            <v>594310.03418620001</v>
          </cell>
          <cell r="G82">
            <v>9170.9856</v>
          </cell>
          <cell r="H82">
            <v>2246.2963200000004</v>
          </cell>
          <cell r="I82">
            <v>860000</v>
          </cell>
          <cell r="J82">
            <v>3440000</v>
          </cell>
        </row>
        <row r="83">
          <cell r="C83" t="str">
            <v>cÇu khe chÑt km399+767.62</v>
          </cell>
          <cell r="J83">
            <v>1734440155.4768608</v>
          </cell>
        </row>
        <row r="84">
          <cell r="C84" t="str">
            <v>1. DÇm BTCT th­êng L=12m</v>
          </cell>
          <cell r="J84">
            <v>271000000</v>
          </cell>
        </row>
        <row r="85">
          <cell r="C85" t="str">
            <v>DÇm BTCT th­êng L=12m</v>
          </cell>
          <cell r="D85" t="str">
            <v>DÇm</v>
          </cell>
          <cell r="E85">
            <v>5</v>
          </cell>
          <cell r="F85" t="e">
            <v>#N/A</v>
          </cell>
          <cell r="G85" t="e">
            <v>#N/A</v>
          </cell>
          <cell r="H85" t="e">
            <v>#N/A</v>
          </cell>
          <cell r="I85">
            <v>35000000</v>
          </cell>
          <cell r="J85">
            <v>175000000</v>
          </cell>
        </row>
        <row r="86">
          <cell r="C86" t="str">
            <v>Lao l¾p dÇm BTCT L=12m</v>
          </cell>
          <cell r="D86" t="str">
            <v>DÇm</v>
          </cell>
          <cell r="E86">
            <v>5</v>
          </cell>
          <cell r="F86" t="e">
            <v>#N/A</v>
          </cell>
          <cell r="G86" t="e">
            <v>#N/A</v>
          </cell>
          <cell r="H86" t="e">
            <v>#N/A</v>
          </cell>
          <cell r="I86">
            <v>15000000</v>
          </cell>
          <cell r="J86">
            <v>75000000</v>
          </cell>
        </row>
        <row r="87">
          <cell r="C87" t="str">
            <v>Mua vµ l¾p ®Æt gèi cÇu b»ng cao su</v>
          </cell>
          <cell r="D87" t="str">
            <v>Gèi</v>
          </cell>
          <cell r="E87">
            <v>10</v>
          </cell>
          <cell r="F87">
            <v>1581785.4</v>
          </cell>
          <cell r="G87">
            <v>30683.100000000002</v>
          </cell>
          <cell r="H87">
            <v>0</v>
          </cell>
          <cell r="I87">
            <v>2100000</v>
          </cell>
          <cell r="J87">
            <v>21000000</v>
          </cell>
        </row>
        <row r="88">
          <cell r="C88" t="str">
            <v>2. Líp phñ mÆt cÇu</v>
          </cell>
          <cell r="I88">
            <v>0</v>
          </cell>
          <cell r="J88">
            <v>21604765.15342696</v>
          </cell>
        </row>
        <row r="89">
          <cell r="C89" t="str">
            <v>Bª t«ng t¹o dèc M300</v>
          </cell>
          <cell r="D89" t="str">
            <v>m3</v>
          </cell>
          <cell r="E89">
            <v>9.6</v>
          </cell>
          <cell r="F89">
            <v>574369.22931885719</v>
          </cell>
          <cell r="G89">
            <v>40910.799999999996</v>
          </cell>
          <cell r="H89">
            <v>12642.59325</v>
          </cell>
          <cell r="I89">
            <v>983321.19550532626</v>
          </cell>
          <cell r="J89">
            <v>9439883.4768511318</v>
          </cell>
        </row>
        <row r="90">
          <cell r="C90" t="str">
            <v>BTN h¹t mÞn dµy 5cm</v>
          </cell>
          <cell r="D90" t="str">
            <v>m2</v>
          </cell>
          <cell r="E90">
            <v>96</v>
          </cell>
          <cell r="F90">
            <v>42468.434871299731</v>
          </cell>
          <cell r="G90">
            <v>329.74254000000002</v>
          </cell>
          <cell r="H90">
            <v>2021.9958464000001</v>
          </cell>
          <cell r="I90">
            <v>57176.14270663201</v>
          </cell>
          <cell r="J90">
            <v>5488909.6998366732</v>
          </cell>
        </row>
        <row r="91">
          <cell r="C91" t="str">
            <v>Cèt thÐp c¸c lo¹i</v>
          </cell>
          <cell r="D91" t="str">
            <v>TÊn</v>
          </cell>
          <cell r="E91">
            <v>0.96</v>
          </cell>
          <cell r="F91">
            <v>4911215.3371428577</v>
          </cell>
          <cell r="G91">
            <v>159406.01</v>
          </cell>
          <cell r="H91">
            <v>99583.053999999989</v>
          </cell>
          <cell r="I91">
            <v>6954137.4757699519</v>
          </cell>
          <cell r="J91">
            <v>6675971.9767391533</v>
          </cell>
        </row>
        <row r="92">
          <cell r="C92" t="str">
            <v>3. Lan can tay vÞn b»ng BTCT</v>
          </cell>
          <cell r="D92" t="str">
            <v>md</v>
          </cell>
          <cell r="E92">
            <v>43.36</v>
          </cell>
          <cell r="I92">
            <v>450000</v>
          </cell>
          <cell r="J92">
            <v>19512000</v>
          </cell>
        </row>
        <row r="93">
          <cell r="C93" t="str">
            <v>4. B¶n dÉn KT(300x220x20)cm</v>
          </cell>
          <cell r="D93" t="str">
            <v>b¶n</v>
          </cell>
          <cell r="E93">
            <v>8</v>
          </cell>
          <cell r="I93">
            <v>2200000</v>
          </cell>
          <cell r="J93">
            <v>17600000</v>
          </cell>
        </row>
        <row r="94">
          <cell r="C94" t="str">
            <v>5. Khe co d·n cao su</v>
          </cell>
          <cell r="D94" t="str">
            <v>md</v>
          </cell>
          <cell r="E94">
            <v>16</v>
          </cell>
          <cell r="I94">
            <v>2500000</v>
          </cell>
          <cell r="J94">
            <v>40000000</v>
          </cell>
        </row>
        <row r="95">
          <cell r="C95" t="str">
            <v>6. T­êng hé lan mÒm</v>
          </cell>
          <cell r="D95" t="str">
            <v>md</v>
          </cell>
          <cell r="E95">
            <v>40</v>
          </cell>
          <cell r="I95">
            <v>450000</v>
          </cell>
          <cell r="J95">
            <v>18000000</v>
          </cell>
        </row>
        <row r="96">
          <cell r="C96" t="str">
            <v>7. Mè cÇu</v>
          </cell>
          <cell r="I96">
            <v>0</v>
          </cell>
          <cell r="J96">
            <v>1028767758.4093841</v>
          </cell>
        </row>
        <row r="97">
          <cell r="C97" t="str">
            <v>Bª t«ng M300</v>
          </cell>
          <cell r="D97" t="str">
            <v>m3</v>
          </cell>
          <cell r="E97">
            <v>299.88</v>
          </cell>
          <cell r="F97">
            <v>563323.6672165714</v>
          </cell>
          <cell r="G97">
            <v>83931.68</v>
          </cell>
          <cell r="H97">
            <v>50524.219980000002</v>
          </cell>
          <cell r="I97">
            <v>1211661.7359944407</v>
          </cell>
          <cell r="J97">
            <v>363353121.39001286</v>
          </cell>
        </row>
        <row r="98">
          <cell r="C98" t="str">
            <v>Bª t«ng M250</v>
          </cell>
          <cell r="D98" t="str">
            <v>m3</v>
          </cell>
          <cell r="E98">
            <v>60.77</v>
          </cell>
          <cell r="F98">
            <v>467896.36724971433</v>
          </cell>
          <cell r="G98">
            <v>44651.040000000001</v>
          </cell>
          <cell r="H98">
            <v>50524.219980000002</v>
          </cell>
          <cell r="I98">
            <v>913830.47055423819</v>
          </cell>
          <cell r="J98">
            <v>55533477.695581056</v>
          </cell>
        </row>
        <row r="99">
          <cell r="C99" t="str">
            <v>Bª t«ng lãt mãng M100 ®¸ 4x6</v>
          </cell>
          <cell r="D99" t="str">
            <v>m3</v>
          </cell>
          <cell r="E99">
            <v>9</v>
          </cell>
          <cell r="F99">
            <v>261846.0050055357</v>
          </cell>
          <cell r="G99">
            <v>22898.699999999997</v>
          </cell>
          <cell r="H99">
            <v>12040.565000000001</v>
          </cell>
          <cell r="I99">
            <v>476409.41943829454</v>
          </cell>
          <cell r="J99">
            <v>4287684.7749446509</v>
          </cell>
        </row>
        <row r="100">
          <cell r="C100" t="str">
            <v>Cèt thÐp c¸c lo¹i</v>
          </cell>
          <cell r="D100" t="str">
            <v>TÊn</v>
          </cell>
          <cell r="E100">
            <v>25.245000000000001</v>
          </cell>
          <cell r="F100">
            <v>4932735.3371428577</v>
          </cell>
          <cell r="G100">
            <v>179831.68000000002</v>
          </cell>
          <cell r="H100">
            <v>210581.53</v>
          </cell>
          <cell r="I100">
            <v>7224454.8297665929</v>
          </cell>
          <cell r="J100">
            <v>182381362.17745766</v>
          </cell>
        </row>
        <row r="101">
          <cell r="C101" t="str">
            <v>§¸ héc x©y tø nãn M100</v>
          </cell>
          <cell r="D101" t="str">
            <v>m3</v>
          </cell>
          <cell r="E101">
            <v>18.84</v>
          </cell>
          <cell r="F101">
            <v>278810.8254982286</v>
          </cell>
          <cell r="G101">
            <v>35358.619999999995</v>
          </cell>
          <cell r="H101">
            <v>0</v>
          </cell>
          <cell r="I101">
            <v>488783.70716064883</v>
          </cell>
          <cell r="J101">
            <v>9208685.0429066233</v>
          </cell>
        </row>
        <row r="102">
          <cell r="C102" t="str">
            <v>§¸ héc x©y taluy v÷a M100</v>
          </cell>
          <cell r="D102" t="str">
            <v>m3</v>
          </cell>
          <cell r="E102">
            <v>45</v>
          </cell>
          <cell r="F102">
            <v>248531.96105274287</v>
          </cell>
          <cell r="G102">
            <v>31998.09</v>
          </cell>
          <cell r="H102">
            <v>0</v>
          </cell>
          <cell r="I102">
            <v>437566.59880956577</v>
          </cell>
          <cell r="J102">
            <v>19690496.94643046</v>
          </cell>
        </row>
        <row r="103">
          <cell r="C103" t="str">
            <v>§¸ héc x©y mãng, ch©n khay M100</v>
          </cell>
          <cell r="D103" t="str">
            <v>m3</v>
          </cell>
          <cell r="E103">
            <v>51.2</v>
          </cell>
          <cell r="F103">
            <v>248531.96105274287</v>
          </cell>
          <cell r="G103">
            <v>27907.01</v>
          </cell>
          <cell r="H103">
            <v>0</v>
          </cell>
          <cell r="I103">
            <v>421653.28258626495</v>
          </cell>
          <cell r="J103">
            <v>21588648.068416767</v>
          </cell>
        </row>
        <row r="104">
          <cell r="C104" t="str">
            <v xml:space="preserve">D¨m s¹n ®Öm </v>
          </cell>
          <cell r="D104" t="str">
            <v>m3</v>
          </cell>
          <cell r="E104">
            <v>42.2</v>
          </cell>
          <cell r="F104">
            <v>135855.41509523807</v>
          </cell>
          <cell r="G104">
            <v>30115.26</v>
          </cell>
          <cell r="H104">
            <v>0</v>
          </cell>
          <cell r="I104">
            <v>288292.40124649595</v>
          </cell>
          <cell r="J104">
            <v>12165939.33260213</v>
          </cell>
        </row>
        <row r="105">
          <cell r="C105" t="str">
            <v xml:space="preserve">§µo mãng ®Êt cÊp 3 </v>
          </cell>
          <cell r="D105" t="str">
            <v>m3</v>
          </cell>
          <cell r="E105">
            <v>4314.8999999999996</v>
          </cell>
          <cell r="F105">
            <v>0</v>
          </cell>
          <cell r="G105">
            <v>5890.0582800000002</v>
          </cell>
          <cell r="H105">
            <v>2404.6233119999997</v>
          </cell>
          <cell r="I105">
            <v>26458.435658106639</v>
          </cell>
          <cell r="J105">
            <v>114165504.02116433</v>
          </cell>
        </row>
        <row r="106">
          <cell r="C106" t="str">
            <v>§¾p ®Êt cÊp 3</v>
          </cell>
          <cell r="D106" t="str">
            <v>m3</v>
          </cell>
          <cell r="E106">
            <v>4711.1499999999996</v>
          </cell>
          <cell r="F106">
            <v>0</v>
          </cell>
          <cell r="G106">
            <v>9298.26</v>
          </cell>
          <cell r="H106">
            <v>0</v>
          </cell>
          <cell r="I106">
            <v>36167.992732107356</v>
          </cell>
          <cell r="J106">
            <v>170392838.95986757</v>
          </cell>
        </row>
        <row r="107">
          <cell r="C107" t="str">
            <v>Thi c«ng mè</v>
          </cell>
          <cell r="D107" t="str">
            <v>TB</v>
          </cell>
          <cell r="J107">
            <v>76000000</v>
          </cell>
        </row>
        <row r="108">
          <cell r="C108" t="str">
            <v>9. H¹ng môc kh¸c</v>
          </cell>
          <cell r="D108" t="str">
            <v>TB</v>
          </cell>
          <cell r="I108">
            <v>0</v>
          </cell>
          <cell r="J108">
            <v>55000000</v>
          </cell>
        </row>
        <row r="109">
          <cell r="C109" t="str">
            <v>§¾p ®Êt ®ª quai</v>
          </cell>
          <cell r="D109" t="str">
            <v>m3</v>
          </cell>
          <cell r="E109">
            <v>145</v>
          </cell>
          <cell r="F109">
            <v>0</v>
          </cell>
          <cell r="G109">
            <v>29528.04</v>
          </cell>
          <cell r="H109">
            <v>0</v>
          </cell>
          <cell r="I109">
            <v>137828.35964320746</v>
          </cell>
          <cell r="J109">
            <v>19985112.148265082</v>
          </cell>
        </row>
        <row r="110">
          <cell r="C110" t="str">
            <v>M¸y b¬m n­íc</v>
          </cell>
          <cell r="D110" t="str">
            <v>Ca</v>
          </cell>
          <cell r="E110">
            <v>50</v>
          </cell>
          <cell r="F110">
            <v>0</v>
          </cell>
          <cell r="G110">
            <v>0</v>
          </cell>
          <cell r="H110">
            <v>466499</v>
          </cell>
          <cell r="I110">
            <v>625657.55711489427</v>
          </cell>
          <cell r="J110">
            <v>31282877.855744712</v>
          </cell>
        </row>
        <row r="111">
          <cell r="C111" t="str">
            <v>Mua vµ l¾p ®Æt biÓn b¸o ®­êng bé</v>
          </cell>
          <cell r="D111" t="str">
            <v>Bé</v>
          </cell>
          <cell r="E111">
            <v>4</v>
          </cell>
          <cell r="F111">
            <v>594310.03418620001</v>
          </cell>
          <cell r="G111">
            <v>9170.9856</v>
          </cell>
          <cell r="H111">
            <v>2246.2963200000004</v>
          </cell>
          <cell r="I111">
            <v>860000</v>
          </cell>
          <cell r="J111">
            <v>3440000</v>
          </cell>
        </row>
        <row r="112">
          <cell r="C112" t="str">
            <v>10. Ph¸ dì cÇu cò</v>
          </cell>
          <cell r="J112">
            <v>6037330.3086492335</v>
          </cell>
        </row>
        <row r="113">
          <cell r="C113" t="str">
            <v>§Ëp bá bª t«ng cÇu cò</v>
          </cell>
          <cell r="D113" t="str">
            <v>m3</v>
          </cell>
          <cell r="E113">
            <v>17.103999999999999</v>
          </cell>
          <cell r="F113">
            <v>0</v>
          </cell>
          <cell r="G113">
            <v>68671.7</v>
          </cell>
          <cell r="H113">
            <v>0</v>
          </cell>
          <cell r="I113">
            <v>267116.37946255063</v>
          </cell>
          <cell r="J113">
            <v>4568758.5543274656</v>
          </cell>
        </row>
        <row r="114">
          <cell r="C114" t="str">
            <v>§Ëp bá ®¸ héc x©y cò</v>
          </cell>
          <cell r="D114" t="str">
            <v>m3</v>
          </cell>
          <cell r="E114">
            <v>17</v>
          </cell>
          <cell r="F114">
            <v>0</v>
          </cell>
          <cell r="G114">
            <v>22208.720000000001</v>
          </cell>
          <cell r="H114">
            <v>0</v>
          </cell>
          <cell r="I114">
            <v>86386.573783633401</v>
          </cell>
          <cell r="J114">
            <v>1468571.7543217677</v>
          </cell>
        </row>
        <row r="115">
          <cell r="C115" t="str">
            <v>11. TuyÕn tr¸nh</v>
          </cell>
          <cell r="I115">
            <v>0</v>
          </cell>
          <cell r="J115">
            <v>256918301.60540026</v>
          </cell>
        </row>
        <row r="116">
          <cell r="C116" t="str">
            <v>DÇm I500 lµm cÇu t¹m</v>
          </cell>
          <cell r="D116" t="str">
            <v>TÊn</v>
          </cell>
          <cell r="E116">
            <v>7.5359999999999996</v>
          </cell>
          <cell r="F116">
            <v>999886.30761904758</v>
          </cell>
          <cell r="G116">
            <v>346912.49600000004</v>
          </cell>
          <cell r="H116">
            <v>446151.53</v>
          </cell>
          <cell r="I116">
            <v>3623924.8854130441</v>
          </cell>
          <cell r="J116">
            <v>27309897.936472699</v>
          </cell>
        </row>
        <row r="117">
          <cell r="C117" t="str">
            <v>L¾p dùng vµ th¸o dì cÇu t¹m</v>
          </cell>
          <cell r="D117" t="str">
            <v>TÊn</v>
          </cell>
          <cell r="E117">
            <v>7.5359999999999996</v>
          </cell>
          <cell r="F117">
            <v>278999.99999999994</v>
          </cell>
          <cell r="G117">
            <v>218652</v>
          </cell>
          <cell r="H117">
            <v>543277.45000000007</v>
          </cell>
          <cell r="I117">
            <v>2200391.9957527202</v>
          </cell>
          <cell r="J117">
            <v>16582154.079992497</v>
          </cell>
        </row>
        <row r="118">
          <cell r="C118" t="str">
            <v>L¾p ®Æt vµ th¸o dì rä ®¸</v>
          </cell>
          <cell r="D118" t="str">
            <v>Rä</v>
          </cell>
          <cell r="E118">
            <v>64</v>
          </cell>
          <cell r="F118">
            <v>167311.23357142857</v>
          </cell>
          <cell r="G118">
            <v>63119.520000000004</v>
          </cell>
          <cell r="H118">
            <v>0</v>
          </cell>
          <cell r="I118">
            <v>498735.7040999615</v>
          </cell>
          <cell r="J118">
            <v>31919085.062397536</v>
          </cell>
        </row>
        <row r="119">
          <cell r="C119" t="str">
            <v xml:space="preserve">§¾p ®Êt nÒn ®­êng </v>
          </cell>
          <cell r="D119" t="str">
            <v>m3</v>
          </cell>
          <cell r="E119">
            <v>2145</v>
          </cell>
          <cell r="F119">
            <v>5714.2857142857138</v>
          </cell>
          <cell r="G119">
            <v>6287.7246742857133</v>
          </cell>
          <cell r="H119">
            <v>16215.547368</v>
          </cell>
          <cell r="I119">
            <v>60797.097711059716</v>
          </cell>
          <cell r="J119">
            <v>130409774.59022309</v>
          </cell>
        </row>
        <row r="120">
          <cell r="C120" t="str">
            <v>Mãng cÊp phèi ®¸ d¨m lo¹i 1</v>
          </cell>
          <cell r="D120" t="str">
            <v>m3</v>
          </cell>
          <cell r="E120">
            <v>198</v>
          </cell>
          <cell r="F120">
            <v>211603.89028571427</v>
          </cell>
          <cell r="G120">
            <v>675.13600000000008</v>
          </cell>
          <cell r="H120">
            <v>7602.8820839999989</v>
          </cell>
          <cell r="I120">
            <v>256047.42392078004</v>
          </cell>
          <cell r="J120">
            <v>50697389.936314449</v>
          </cell>
        </row>
        <row r="121">
          <cell r="C121" t="str">
            <v>cÇu b¸nh r¸n km400+68.4</v>
          </cell>
          <cell r="J121">
            <v>1806954333.0773902</v>
          </cell>
        </row>
        <row r="122">
          <cell r="C122" t="str">
            <v>1. DÇm BTCT th­êng L=15m</v>
          </cell>
          <cell r="J122">
            <v>321000000</v>
          </cell>
        </row>
        <row r="123">
          <cell r="C123" t="str">
            <v>DÇm BTCT th­êng L=15m</v>
          </cell>
          <cell r="D123" t="str">
            <v>DÇm</v>
          </cell>
          <cell r="E123">
            <v>5</v>
          </cell>
          <cell r="F123" t="e">
            <v>#N/A</v>
          </cell>
          <cell r="G123" t="e">
            <v>#N/A</v>
          </cell>
          <cell r="H123" t="e">
            <v>#N/A</v>
          </cell>
          <cell r="I123">
            <v>42000000</v>
          </cell>
          <cell r="J123">
            <v>210000000</v>
          </cell>
        </row>
        <row r="124">
          <cell r="C124" t="str">
            <v>Lao l¾p dÇm BTCT L=15m</v>
          </cell>
          <cell r="D124" t="str">
            <v>DÇm</v>
          </cell>
          <cell r="E124">
            <v>5</v>
          </cell>
          <cell r="F124" t="e">
            <v>#N/A</v>
          </cell>
          <cell r="G124" t="e">
            <v>#N/A</v>
          </cell>
          <cell r="H124" t="e">
            <v>#N/A</v>
          </cell>
          <cell r="I124">
            <v>18000000</v>
          </cell>
          <cell r="J124">
            <v>90000000</v>
          </cell>
        </row>
        <row r="125">
          <cell r="C125" t="str">
            <v>Mua vµ l¾p ®Æt gèi cÇu b»ng cao su</v>
          </cell>
          <cell r="D125" t="str">
            <v>Gèi</v>
          </cell>
          <cell r="E125">
            <v>10</v>
          </cell>
          <cell r="F125">
            <v>1581785.4</v>
          </cell>
          <cell r="G125">
            <v>30683.100000000002</v>
          </cell>
          <cell r="H125">
            <v>0</v>
          </cell>
          <cell r="I125">
            <v>2100000</v>
          </cell>
          <cell r="J125">
            <v>21000000</v>
          </cell>
        </row>
        <row r="126">
          <cell r="C126" t="str">
            <v>2. Líp phñ mÆt cÇu</v>
          </cell>
          <cell r="I126">
            <v>0</v>
          </cell>
          <cell r="J126">
            <v>27005956.4417837</v>
          </cell>
        </row>
        <row r="127">
          <cell r="C127" t="str">
            <v>Bª t«ng t¹o dèc M300</v>
          </cell>
          <cell r="D127" t="str">
            <v>m3</v>
          </cell>
          <cell r="E127">
            <v>12</v>
          </cell>
          <cell r="F127">
            <v>574369.22931885719</v>
          </cell>
          <cell r="G127">
            <v>40910.799999999996</v>
          </cell>
          <cell r="H127">
            <v>12642.59325</v>
          </cell>
          <cell r="I127">
            <v>983321.19550532626</v>
          </cell>
          <cell r="J127">
            <v>11799854.346063916</v>
          </cell>
        </row>
        <row r="128">
          <cell r="C128" t="str">
            <v>BTN h¹t mÞn dµy 5cm</v>
          </cell>
          <cell r="D128" t="str">
            <v>m2</v>
          </cell>
          <cell r="E128">
            <v>120</v>
          </cell>
          <cell r="F128">
            <v>42468.434871299731</v>
          </cell>
          <cell r="G128">
            <v>329.74254000000002</v>
          </cell>
          <cell r="H128">
            <v>2021.9958464000001</v>
          </cell>
          <cell r="I128">
            <v>57176.14270663201</v>
          </cell>
          <cell r="J128">
            <v>6861137.1247958411</v>
          </cell>
        </row>
        <row r="129">
          <cell r="C129" t="str">
            <v>Cèt thÐp c¸c lo¹i</v>
          </cell>
          <cell r="D129" t="str">
            <v>TÊn</v>
          </cell>
          <cell r="E129">
            <v>1.2</v>
          </cell>
          <cell r="F129">
            <v>4911215.3371428577</v>
          </cell>
          <cell r="G129">
            <v>159406.01</v>
          </cell>
          <cell r="H129">
            <v>99583.053999999989</v>
          </cell>
          <cell r="I129">
            <v>6954137.4757699519</v>
          </cell>
          <cell r="J129">
            <v>8344964.9709239416</v>
          </cell>
        </row>
        <row r="130">
          <cell r="C130" t="str">
            <v>3. Lan can tay vÞn b»ng BTCT</v>
          </cell>
          <cell r="D130" t="str">
            <v>md</v>
          </cell>
          <cell r="E130">
            <v>56.36</v>
          </cell>
          <cell r="I130">
            <v>450000</v>
          </cell>
          <cell r="J130">
            <v>25362000</v>
          </cell>
        </row>
        <row r="131">
          <cell r="C131" t="str">
            <v>4. B¶n dÉn KT(300x220x20)cm</v>
          </cell>
          <cell r="D131" t="str">
            <v>b¶n</v>
          </cell>
          <cell r="E131">
            <v>8</v>
          </cell>
          <cell r="I131">
            <v>2200000</v>
          </cell>
          <cell r="J131">
            <v>17600000</v>
          </cell>
        </row>
        <row r="132">
          <cell r="C132" t="str">
            <v>5. Khe co d·n cao su</v>
          </cell>
          <cell r="D132" t="str">
            <v>md</v>
          </cell>
          <cell r="E132">
            <v>16</v>
          </cell>
          <cell r="I132">
            <v>2500000</v>
          </cell>
          <cell r="J132">
            <v>40000000</v>
          </cell>
        </row>
        <row r="133">
          <cell r="C133" t="str">
            <v>6. T­êng hé lan mÒm</v>
          </cell>
          <cell r="D133" t="str">
            <v>md</v>
          </cell>
          <cell r="E133">
            <v>40</v>
          </cell>
          <cell r="I133">
            <v>450000</v>
          </cell>
          <cell r="J133">
            <v>18000000</v>
          </cell>
        </row>
        <row r="134">
          <cell r="C134" t="str">
            <v>7. Mè cÇu</v>
          </cell>
          <cell r="I134">
            <v>0</v>
          </cell>
          <cell r="J134">
            <v>876493450.70468807</v>
          </cell>
        </row>
        <row r="135">
          <cell r="C135" t="str">
            <v>Bª t«ng M300</v>
          </cell>
          <cell r="D135" t="str">
            <v>m3</v>
          </cell>
          <cell r="E135">
            <v>248.58</v>
          </cell>
          <cell r="F135">
            <v>563323.6672165714</v>
          </cell>
          <cell r="G135">
            <v>83931.68</v>
          </cell>
          <cell r="H135">
            <v>50524.219980000002</v>
          </cell>
          <cell r="I135">
            <v>1211661.7359944407</v>
          </cell>
          <cell r="J135">
            <v>301194874.33349812</v>
          </cell>
        </row>
        <row r="136">
          <cell r="C136" t="str">
            <v>Bª t«ng M250</v>
          </cell>
          <cell r="D136" t="str">
            <v>m3</v>
          </cell>
          <cell r="E136">
            <v>56.58</v>
          </cell>
          <cell r="F136">
            <v>467896.36724971433</v>
          </cell>
          <cell r="G136">
            <v>44651.040000000001</v>
          </cell>
          <cell r="H136">
            <v>50524.219980000002</v>
          </cell>
          <cell r="I136">
            <v>913830.47055423819</v>
          </cell>
          <cell r="J136">
            <v>51704528.023958795</v>
          </cell>
        </row>
        <row r="137">
          <cell r="C137" t="str">
            <v>Bª t«ng lãt mãng M100 ®¸ 4x6</v>
          </cell>
          <cell r="D137" t="str">
            <v>m3</v>
          </cell>
          <cell r="E137">
            <v>7.2</v>
          </cell>
          <cell r="F137">
            <v>261846.0050055357</v>
          </cell>
          <cell r="G137">
            <v>22898.699999999997</v>
          </cell>
          <cell r="H137">
            <v>12040.565000000001</v>
          </cell>
          <cell r="I137">
            <v>476409.41943829454</v>
          </cell>
          <cell r="J137">
            <v>3430147.8199557206</v>
          </cell>
        </row>
        <row r="138">
          <cell r="C138" t="str">
            <v>Cèt thÐp c¸c lo¹i</v>
          </cell>
          <cell r="D138" t="str">
            <v>TÊn</v>
          </cell>
          <cell r="E138">
            <v>21.361000000000001</v>
          </cell>
          <cell r="F138">
            <v>4932735.3371428577</v>
          </cell>
          <cell r="G138">
            <v>179831.68000000002</v>
          </cell>
          <cell r="H138">
            <v>210581.53</v>
          </cell>
          <cell r="I138">
            <v>7224454.8297665929</v>
          </cell>
          <cell r="J138">
            <v>154321579.61864421</v>
          </cell>
        </row>
        <row r="139">
          <cell r="C139" t="str">
            <v>§¸ héc x©y tø nãn M100</v>
          </cell>
          <cell r="D139" t="str">
            <v>m3</v>
          </cell>
          <cell r="E139">
            <v>52.75</v>
          </cell>
          <cell r="F139">
            <v>278810.8254982286</v>
          </cell>
          <cell r="G139">
            <v>35358.619999999995</v>
          </cell>
          <cell r="H139">
            <v>0</v>
          </cell>
          <cell r="I139">
            <v>488783.70716064883</v>
          </cell>
          <cell r="J139">
            <v>25783340.552724227</v>
          </cell>
        </row>
        <row r="140">
          <cell r="C140" t="str">
            <v>§¸ héc x©y taluy v÷a M100</v>
          </cell>
          <cell r="D140" t="str">
            <v>m3</v>
          </cell>
          <cell r="E140">
            <v>75</v>
          </cell>
          <cell r="F140">
            <v>248531.96105274287</v>
          </cell>
          <cell r="G140">
            <v>31998.09</v>
          </cell>
          <cell r="H140">
            <v>0</v>
          </cell>
          <cell r="I140">
            <v>437566.59880956577</v>
          </cell>
          <cell r="J140">
            <v>32817494.910717431</v>
          </cell>
        </row>
        <row r="141">
          <cell r="C141" t="str">
            <v>§¸ héc x©y mãng, ch©n khay M100</v>
          </cell>
          <cell r="D141" t="str">
            <v>m3</v>
          </cell>
          <cell r="E141">
            <v>62.97</v>
          </cell>
          <cell r="F141">
            <v>248531.96105274287</v>
          </cell>
          <cell r="G141">
            <v>27907.01</v>
          </cell>
          <cell r="H141">
            <v>0</v>
          </cell>
          <cell r="I141">
            <v>421653.28258626495</v>
          </cell>
          <cell r="J141">
            <v>26551507.204457104</v>
          </cell>
        </row>
        <row r="142">
          <cell r="C142" t="str">
            <v xml:space="preserve">D¨m s¹n ®Öm </v>
          </cell>
          <cell r="D142" t="str">
            <v>m3</v>
          </cell>
          <cell r="E142">
            <v>68.55</v>
          </cell>
          <cell r="F142">
            <v>135855.41509523807</v>
          </cell>
          <cell r="G142">
            <v>30115.26</v>
          </cell>
          <cell r="H142">
            <v>0</v>
          </cell>
          <cell r="I142">
            <v>288292.40124649595</v>
          </cell>
          <cell r="J142">
            <v>19762444.105447296</v>
          </cell>
        </row>
        <row r="143">
          <cell r="C143" t="str">
            <v xml:space="preserve">§µo mãng ®Êt cÊp 3 </v>
          </cell>
          <cell r="D143" t="str">
            <v>m3</v>
          </cell>
          <cell r="E143">
            <v>3074.75</v>
          </cell>
          <cell r="F143">
            <v>0</v>
          </cell>
          <cell r="G143">
            <v>5890.0582800000002</v>
          </cell>
          <cell r="H143">
            <v>2404.6233119999997</v>
          </cell>
          <cell r="I143">
            <v>26458.435658106639</v>
          </cell>
          <cell r="J143">
            <v>81353075.039763391</v>
          </cell>
        </row>
        <row r="144">
          <cell r="C144" t="str">
            <v>§¾p ®Êt cÊp 3</v>
          </cell>
          <cell r="D144" t="str">
            <v>m3</v>
          </cell>
          <cell r="E144">
            <v>3195.49</v>
          </cell>
          <cell r="F144">
            <v>0</v>
          </cell>
          <cell r="G144">
            <v>9298.26</v>
          </cell>
          <cell r="H144">
            <v>0</v>
          </cell>
          <cell r="I144">
            <v>36167.992732107356</v>
          </cell>
          <cell r="J144">
            <v>115574459.09552172</v>
          </cell>
        </row>
        <row r="145">
          <cell r="C145" t="str">
            <v>Thi c«ng mè</v>
          </cell>
          <cell r="D145" t="str">
            <v>TB</v>
          </cell>
          <cell r="J145">
            <v>64000000</v>
          </cell>
        </row>
        <row r="146">
          <cell r="C146" t="str">
            <v xml:space="preserve">8. Cäc BTCT (35x35)cm </v>
          </cell>
          <cell r="D146" t="str">
            <v>md</v>
          </cell>
          <cell r="E146">
            <v>480</v>
          </cell>
          <cell r="I146">
            <v>400000</v>
          </cell>
          <cell r="J146">
            <v>192000000</v>
          </cell>
        </row>
        <row r="147">
          <cell r="C147" t="str">
            <v>9. Ph¸ dì cÇu cò</v>
          </cell>
          <cell r="J147">
            <v>27858183.286820337</v>
          </cell>
        </row>
        <row r="148">
          <cell r="C148" t="str">
            <v>§Ëp bá bª t«ng cÇu cò</v>
          </cell>
          <cell r="D148" t="str">
            <v>m3</v>
          </cell>
          <cell r="E148">
            <v>43.22</v>
          </cell>
          <cell r="F148">
            <v>0</v>
          </cell>
          <cell r="G148">
            <v>68671.7</v>
          </cell>
          <cell r="H148">
            <v>0</v>
          </cell>
          <cell r="I148">
            <v>267116.37946255063</v>
          </cell>
          <cell r="J148">
            <v>11544769.920371437</v>
          </cell>
        </row>
        <row r="149">
          <cell r="C149" t="str">
            <v>§Ëp bá ®¸ héc x©y cò</v>
          </cell>
          <cell r="D149" t="str">
            <v>m3</v>
          </cell>
          <cell r="E149">
            <v>188.84200000000001</v>
          </cell>
          <cell r="F149">
            <v>0</v>
          </cell>
          <cell r="G149">
            <v>22208.720000000001</v>
          </cell>
          <cell r="H149">
            <v>0</v>
          </cell>
          <cell r="I149">
            <v>86386.573783633401</v>
          </cell>
          <cell r="J149">
            <v>16313413.3664489</v>
          </cell>
        </row>
        <row r="150">
          <cell r="C150" t="str">
            <v>10. H¹ng môc kh¸c</v>
          </cell>
          <cell r="D150" t="str">
            <v>TB</v>
          </cell>
          <cell r="I150">
            <v>0</v>
          </cell>
          <cell r="J150">
            <v>52000000</v>
          </cell>
        </row>
        <row r="151">
          <cell r="C151" t="str">
            <v>§¾p ®Êt ®ª quai</v>
          </cell>
          <cell r="D151" t="str">
            <v>m3</v>
          </cell>
          <cell r="E151">
            <v>115</v>
          </cell>
          <cell r="F151">
            <v>0</v>
          </cell>
          <cell r="G151">
            <v>29528.04</v>
          </cell>
          <cell r="H151">
            <v>0</v>
          </cell>
          <cell r="I151">
            <v>137828.35964320746</v>
          </cell>
          <cell r="J151">
            <v>15850261.358968858</v>
          </cell>
        </row>
        <row r="152">
          <cell r="C152" t="str">
            <v>M¸y b¬m n­íc</v>
          </cell>
          <cell r="D152" t="str">
            <v>Ca</v>
          </cell>
          <cell r="E152">
            <v>52</v>
          </cell>
          <cell r="F152">
            <v>0</v>
          </cell>
          <cell r="G152">
            <v>0</v>
          </cell>
          <cell r="H152">
            <v>466499</v>
          </cell>
          <cell r="I152">
            <v>625657.55711489427</v>
          </cell>
          <cell r="J152">
            <v>32534192.969974503</v>
          </cell>
        </row>
        <row r="153">
          <cell r="C153" t="str">
            <v>Mua vµ l¾p ®Æt biÓn b¸o ®­êng bé</v>
          </cell>
          <cell r="D153" t="str">
            <v>Bé</v>
          </cell>
          <cell r="E153">
            <v>4</v>
          </cell>
          <cell r="F153">
            <v>594310.03418620001</v>
          </cell>
          <cell r="G153">
            <v>9170.9856</v>
          </cell>
          <cell r="H153">
            <v>2246.2963200000004</v>
          </cell>
          <cell r="I153">
            <v>860000</v>
          </cell>
          <cell r="J153">
            <v>3440000</v>
          </cell>
        </row>
        <row r="154">
          <cell r="C154" t="str">
            <v>11. TuyÕn tr¸nh</v>
          </cell>
          <cell r="I154">
            <v>0</v>
          </cell>
          <cell r="J154">
            <v>209634742.64409792</v>
          </cell>
        </row>
        <row r="155">
          <cell r="C155" t="str">
            <v>DÇm I500 lµm cÇu t¹m</v>
          </cell>
          <cell r="D155" t="str">
            <v>TÊn</v>
          </cell>
          <cell r="E155">
            <v>7.5359999999999996</v>
          </cell>
          <cell r="F155">
            <v>999886.30761904758</v>
          </cell>
          <cell r="G155">
            <v>346912.49600000004</v>
          </cell>
          <cell r="H155">
            <v>446151.53</v>
          </cell>
          <cell r="I155">
            <v>3623924.8854130441</v>
          </cell>
          <cell r="J155">
            <v>27309897.936472699</v>
          </cell>
        </row>
        <row r="156">
          <cell r="C156" t="str">
            <v>L¾p dùng vµ th¸o dì cÇu t¹m</v>
          </cell>
          <cell r="D156" t="str">
            <v>TÊn</v>
          </cell>
          <cell r="E156">
            <v>7.5359999999999996</v>
          </cell>
          <cell r="F156">
            <v>278999.99999999994</v>
          </cell>
          <cell r="G156">
            <v>218652</v>
          </cell>
          <cell r="H156">
            <v>543277.45000000007</v>
          </cell>
          <cell r="I156">
            <v>2200391.9957527202</v>
          </cell>
          <cell r="J156">
            <v>16582154.079992497</v>
          </cell>
        </row>
        <row r="157">
          <cell r="C157" t="str">
            <v>L¾p ®Æt vµ th¸o dì rä ®¸</v>
          </cell>
          <cell r="D157" t="str">
            <v>Rä</v>
          </cell>
          <cell r="E157">
            <v>80</v>
          </cell>
          <cell r="F157">
            <v>167311.23357142857</v>
          </cell>
          <cell r="G157">
            <v>63119.520000000004</v>
          </cell>
          <cell r="H157">
            <v>0</v>
          </cell>
          <cell r="I157">
            <v>498735.7040999615</v>
          </cell>
          <cell r="J157">
            <v>39898856.327996917</v>
          </cell>
        </row>
        <row r="158">
          <cell r="C158" t="str">
            <v xml:space="preserve">§¾p ®Êt nÒn ®­êng </v>
          </cell>
          <cell r="D158" t="str">
            <v>m3</v>
          </cell>
          <cell r="E158">
            <v>1375</v>
          </cell>
          <cell r="F158">
            <v>5714.2857142857138</v>
          </cell>
          <cell r="G158">
            <v>6287.7246742857133</v>
          </cell>
          <cell r="H158">
            <v>16215.547368</v>
          </cell>
          <cell r="I158">
            <v>60797.097711059716</v>
          </cell>
          <cell r="J158">
            <v>83596009.352707103</v>
          </cell>
        </row>
        <row r="159">
          <cell r="C159" t="str">
            <v>Mãng cÊp phèi ®¸ d¨m lo¹i 1</v>
          </cell>
          <cell r="D159" t="str">
            <v>m3</v>
          </cell>
          <cell r="E159">
            <v>165</v>
          </cell>
          <cell r="F159">
            <v>211603.89028571427</v>
          </cell>
          <cell r="G159">
            <v>675.13600000000008</v>
          </cell>
          <cell r="H159">
            <v>7602.8820839999989</v>
          </cell>
          <cell r="I159">
            <v>256047.42392078004</v>
          </cell>
          <cell r="J159">
            <v>42247824.94692871</v>
          </cell>
        </row>
        <row r="160">
          <cell r="C160" t="str">
            <v>cÇu c©y ng·i km401+18.63</v>
          </cell>
          <cell r="J160">
            <v>1511488655.496485</v>
          </cell>
        </row>
        <row r="161">
          <cell r="C161" t="str">
            <v>1. DÇm BTCT th­êng L=15m</v>
          </cell>
          <cell r="J161">
            <v>321000000</v>
          </cell>
        </row>
        <row r="162">
          <cell r="C162" t="str">
            <v>DÇm BTCT th­êng L=15m</v>
          </cell>
          <cell r="D162" t="str">
            <v>DÇm</v>
          </cell>
          <cell r="E162">
            <v>5</v>
          </cell>
          <cell r="F162" t="e">
            <v>#N/A</v>
          </cell>
          <cell r="G162" t="e">
            <v>#N/A</v>
          </cell>
          <cell r="H162" t="e">
            <v>#N/A</v>
          </cell>
          <cell r="I162">
            <v>42000000</v>
          </cell>
          <cell r="J162">
            <v>210000000</v>
          </cell>
        </row>
        <row r="163">
          <cell r="C163" t="str">
            <v>Lao l¾p dÇm BTCT L=15m</v>
          </cell>
          <cell r="D163" t="str">
            <v>DÇm</v>
          </cell>
          <cell r="E163">
            <v>5</v>
          </cell>
          <cell r="F163" t="e">
            <v>#N/A</v>
          </cell>
          <cell r="G163" t="e">
            <v>#N/A</v>
          </cell>
          <cell r="H163" t="e">
            <v>#N/A</v>
          </cell>
          <cell r="I163">
            <v>18000000</v>
          </cell>
          <cell r="J163">
            <v>90000000</v>
          </cell>
        </row>
        <row r="164">
          <cell r="C164" t="str">
            <v>Mua vµ l¾p ®Æt gèi cÇu b»ng cao su</v>
          </cell>
          <cell r="D164" t="str">
            <v>Gèi</v>
          </cell>
          <cell r="E164">
            <v>10</v>
          </cell>
          <cell r="F164">
            <v>1581785.4</v>
          </cell>
          <cell r="G164">
            <v>30683.100000000002</v>
          </cell>
          <cell r="H164">
            <v>0</v>
          </cell>
          <cell r="I164">
            <v>2100000</v>
          </cell>
          <cell r="J164">
            <v>21000000</v>
          </cell>
        </row>
        <row r="165">
          <cell r="C165" t="str">
            <v>2. Líp phñ mÆt cÇu</v>
          </cell>
          <cell r="I165">
            <v>0</v>
          </cell>
          <cell r="J165">
            <v>27005956.4417837</v>
          </cell>
        </row>
        <row r="166">
          <cell r="C166" t="str">
            <v>Bª t«ng t¹o dèc M300</v>
          </cell>
          <cell r="D166" t="str">
            <v>m3</v>
          </cell>
          <cell r="E166">
            <v>12</v>
          </cell>
          <cell r="F166">
            <v>574369.22931885719</v>
          </cell>
          <cell r="G166">
            <v>40910.799999999996</v>
          </cell>
          <cell r="H166">
            <v>12642.59325</v>
          </cell>
          <cell r="I166">
            <v>983321.19550532626</v>
          </cell>
          <cell r="J166">
            <v>11799854.346063916</v>
          </cell>
        </row>
        <row r="167">
          <cell r="C167" t="str">
            <v>BTN h¹t mÞn dµy 5cm</v>
          </cell>
          <cell r="D167" t="str">
            <v>m2</v>
          </cell>
          <cell r="E167">
            <v>120</v>
          </cell>
          <cell r="F167">
            <v>42468.434871299731</v>
          </cell>
          <cell r="G167">
            <v>329.74254000000002</v>
          </cell>
          <cell r="H167">
            <v>2021.9958464000001</v>
          </cell>
          <cell r="I167">
            <v>57176.14270663201</v>
          </cell>
          <cell r="J167">
            <v>6861137.1247958411</v>
          </cell>
        </row>
        <row r="168">
          <cell r="C168" t="str">
            <v>Cèt thÐp c¸c lo¹i</v>
          </cell>
          <cell r="D168" t="str">
            <v>TÊn</v>
          </cell>
          <cell r="E168">
            <v>1.2</v>
          </cell>
          <cell r="F168">
            <v>4911215.3371428577</v>
          </cell>
          <cell r="G168">
            <v>159406.01</v>
          </cell>
          <cell r="H168">
            <v>99583.053999999989</v>
          </cell>
          <cell r="I168">
            <v>6954137.4757699519</v>
          </cell>
          <cell r="J168">
            <v>8344964.9709239416</v>
          </cell>
        </row>
        <row r="169">
          <cell r="C169" t="str">
            <v>3. Lan can tay vÞn b»ng BTCT</v>
          </cell>
          <cell r="D169" t="str">
            <v>md</v>
          </cell>
          <cell r="E169">
            <v>44.04</v>
          </cell>
          <cell r="I169">
            <v>450000</v>
          </cell>
          <cell r="J169">
            <v>19818000</v>
          </cell>
        </row>
        <row r="170">
          <cell r="C170" t="str">
            <v>4. B¶n dÉn KT(300x220x20)cm</v>
          </cell>
          <cell r="D170" t="str">
            <v>b¶n</v>
          </cell>
          <cell r="E170">
            <v>8</v>
          </cell>
          <cell r="I170">
            <v>2200000</v>
          </cell>
          <cell r="J170">
            <v>17600000</v>
          </cell>
        </row>
        <row r="171">
          <cell r="C171" t="str">
            <v>5. Khe co d·n cao su</v>
          </cell>
          <cell r="D171" t="str">
            <v>md</v>
          </cell>
          <cell r="E171">
            <v>16</v>
          </cell>
          <cell r="I171">
            <v>2500000</v>
          </cell>
          <cell r="J171">
            <v>40000000</v>
          </cell>
        </row>
        <row r="172">
          <cell r="C172" t="str">
            <v>6. T­êng hé lan mÒm</v>
          </cell>
          <cell r="D172" t="str">
            <v>md</v>
          </cell>
          <cell r="E172">
            <v>40</v>
          </cell>
          <cell r="I172">
            <v>450000</v>
          </cell>
          <cell r="J172">
            <v>18000000</v>
          </cell>
        </row>
        <row r="173">
          <cell r="C173" t="str">
            <v>7. Mè cÇu</v>
          </cell>
          <cell r="I173">
            <v>0</v>
          </cell>
          <cell r="J173">
            <v>517250349.20303231</v>
          </cell>
        </row>
        <row r="174">
          <cell r="C174" t="str">
            <v>Bª t«ng M300</v>
          </cell>
          <cell r="D174" t="str">
            <v>m3</v>
          </cell>
          <cell r="E174">
            <v>146.88</v>
          </cell>
          <cell r="F174">
            <v>563323.6672165714</v>
          </cell>
          <cell r="G174">
            <v>83931.68</v>
          </cell>
          <cell r="H174">
            <v>50524.219980000002</v>
          </cell>
          <cell r="I174">
            <v>1211661.7359944407</v>
          </cell>
          <cell r="J174">
            <v>177968875.78286344</v>
          </cell>
        </row>
        <row r="175">
          <cell r="C175" t="str">
            <v>Bª t«ng M250</v>
          </cell>
          <cell r="D175" t="str">
            <v>m3</v>
          </cell>
          <cell r="E175">
            <v>18.32</v>
          </cell>
          <cell r="F175">
            <v>467896.36724971433</v>
          </cell>
          <cell r="G175">
            <v>44651.040000000001</v>
          </cell>
          <cell r="H175">
            <v>50524.219980000002</v>
          </cell>
          <cell r="I175">
            <v>913830.47055423819</v>
          </cell>
          <cell r="J175">
            <v>16741374.220553644</v>
          </cell>
        </row>
        <row r="176">
          <cell r="C176" t="str">
            <v>Bª t«ng lãt mãng M100 ®¸ 4x6</v>
          </cell>
          <cell r="D176" t="str">
            <v>m3</v>
          </cell>
          <cell r="E176">
            <v>6.3</v>
          </cell>
          <cell r="F176">
            <v>261846.0050055357</v>
          </cell>
          <cell r="G176">
            <v>22898.699999999997</v>
          </cell>
          <cell r="H176">
            <v>12040.565000000001</v>
          </cell>
          <cell r="I176">
            <v>476409.41943829454</v>
          </cell>
          <cell r="J176">
            <v>3001379.3424612554</v>
          </cell>
        </row>
        <row r="177">
          <cell r="C177" t="str">
            <v>Cèt thÐp c¸c lo¹i</v>
          </cell>
          <cell r="D177" t="str">
            <v>TÊn</v>
          </cell>
          <cell r="E177">
            <v>11.564</v>
          </cell>
          <cell r="F177">
            <v>4932735.3371428577</v>
          </cell>
          <cell r="G177">
            <v>179831.68000000002</v>
          </cell>
          <cell r="H177">
            <v>210581.53</v>
          </cell>
          <cell r="I177">
            <v>7224454.8297665929</v>
          </cell>
          <cell r="J177">
            <v>83543595.651420876</v>
          </cell>
        </row>
        <row r="178">
          <cell r="C178" t="str">
            <v>§¸ héc x©y tø nãn M100</v>
          </cell>
          <cell r="D178" t="str">
            <v>m3</v>
          </cell>
          <cell r="E178">
            <v>85.49</v>
          </cell>
          <cell r="F178">
            <v>278810.8254982286</v>
          </cell>
          <cell r="G178">
            <v>35358.619999999995</v>
          </cell>
          <cell r="H178">
            <v>0</v>
          </cell>
          <cell r="I178">
            <v>488783.70716064883</v>
          </cell>
          <cell r="J178">
            <v>41786119.125163868</v>
          </cell>
        </row>
        <row r="179">
          <cell r="C179" t="str">
            <v>§¸ héc x©y taluy v÷a M100</v>
          </cell>
          <cell r="D179" t="str">
            <v>m3</v>
          </cell>
          <cell r="E179">
            <v>81</v>
          </cell>
          <cell r="F179">
            <v>248531.96105274287</v>
          </cell>
          <cell r="G179">
            <v>31998.09</v>
          </cell>
          <cell r="H179">
            <v>0</v>
          </cell>
          <cell r="I179">
            <v>437566.59880956577</v>
          </cell>
          <cell r="J179">
            <v>35442894.503574826</v>
          </cell>
        </row>
        <row r="180">
          <cell r="C180" t="str">
            <v>§¸ héc x©y mãng, ch©n khay M100</v>
          </cell>
          <cell r="D180" t="str">
            <v>m3</v>
          </cell>
          <cell r="E180">
            <v>67.5</v>
          </cell>
          <cell r="F180">
            <v>248531.96105274287</v>
          </cell>
          <cell r="G180">
            <v>27907.01</v>
          </cell>
          <cell r="H180">
            <v>0</v>
          </cell>
          <cell r="I180">
            <v>421653.28258626495</v>
          </cell>
          <cell r="J180">
            <v>28461596.574572884</v>
          </cell>
        </row>
        <row r="181">
          <cell r="C181" t="str">
            <v xml:space="preserve">D¨m s¹n ®Öm </v>
          </cell>
          <cell r="D181" t="str">
            <v>m3</v>
          </cell>
          <cell r="E181">
            <v>71.09</v>
          </cell>
          <cell r="F181">
            <v>135855.41509523807</v>
          </cell>
          <cell r="G181">
            <v>30115.26</v>
          </cell>
          <cell r="H181">
            <v>0</v>
          </cell>
          <cell r="I181">
            <v>288292.40124649595</v>
          </cell>
          <cell r="J181">
            <v>20494706.804613397</v>
          </cell>
        </row>
        <row r="182">
          <cell r="C182" t="str">
            <v xml:space="preserve">§µo mãng ®Êt cÊp 3 </v>
          </cell>
          <cell r="D182" t="str">
            <v>m3</v>
          </cell>
          <cell r="E182">
            <v>708.5</v>
          </cell>
          <cell r="F182">
            <v>0</v>
          </cell>
          <cell r="G182">
            <v>5890.0582800000002</v>
          </cell>
          <cell r="H182">
            <v>2404.6233119999997</v>
          </cell>
          <cell r="I182">
            <v>26458.435658106639</v>
          </cell>
          <cell r="J182">
            <v>18745801.663768552</v>
          </cell>
        </row>
        <row r="183">
          <cell r="C183" t="str">
            <v>§¾p ®Êt cÊp 3</v>
          </cell>
          <cell r="D183" t="str">
            <v>m3</v>
          </cell>
          <cell r="E183">
            <v>1550.1</v>
          </cell>
          <cell r="F183">
            <v>0</v>
          </cell>
          <cell r="G183">
            <v>9298.26</v>
          </cell>
          <cell r="H183">
            <v>0</v>
          </cell>
          <cell r="I183">
            <v>36167.992732107356</v>
          </cell>
          <cell r="J183">
            <v>56064005.534039609</v>
          </cell>
        </row>
        <row r="184">
          <cell r="C184" t="str">
            <v>Thi c«ng mè</v>
          </cell>
          <cell r="D184" t="str">
            <v>TB</v>
          </cell>
          <cell r="J184">
            <v>35000000</v>
          </cell>
        </row>
        <row r="185">
          <cell r="C185" t="str">
            <v xml:space="preserve">8. Cäc BTCT (35x35)cm </v>
          </cell>
          <cell r="D185" t="str">
            <v>md</v>
          </cell>
          <cell r="E185">
            <v>360</v>
          </cell>
          <cell r="I185">
            <v>400000</v>
          </cell>
          <cell r="J185">
            <v>144000000</v>
          </cell>
        </row>
        <row r="186">
          <cell r="C186" t="str">
            <v>9. H¹ng môc kh¸c</v>
          </cell>
          <cell r="D186" t="str">
            <v>TB</v>
          </cell>
          <cell r="I186">
            <v>0</v>
          </cell>
          <cell r="J186">
            <v>30000000</v>
          </cell>
        </row>
        <row r="187">
          <cell r="C187" t="str">
            <v>§¾p ®Êt ®ª quai</v>
          </cell>
          <cell r="D187" t="str">
            <v>m3</v>
          </cell>
          <cell r="E187">
            <v>54.32</v>
          </cell>
          <cell r="F187">
            <v>0</v>
          </cell>
          <cell r="G187">
            <v>29528.04</v>
          </cell>
          <cell r="H187">
            <v>0</v>
          </cell>
          <cell r="I187">
            <v>137828.35964320746</v>
          </cell>
          <cell r="J187">
            <v>7486836.4958190294</v>
          </cell>
        </row>
        <row r="188">
          <cell r="C188" t="str">
            <v>M¸y b¬m n­íc</v>
          </cell>
          <cell r="D188" t="str">
            <v>Ca</v>
          </cell>
          <cell r="E188">
            <v>30</v>
          </cell>
          <cell r="F188">
            <v>0</v>
          </cell>
          <cell r="G188">
            <v>0</v>
          </cell>
          <cell r="H188">
            <v>466499</v>
          </cell>
          <cell r="I188">
            <v>625657.55711489427</v>
          </cell>
          <cell r="J188">
            <v>18769726.713446829</v>
          </cell>
        </row>
        <row r="189">
          <cell r="C189" t="str">
            <v>Mua vµ l¾p ®Æt biÓn b¸o ®­êng bé</v>
          </cell>
          <cell r="D189" t="str">
            <v>Bé</v>
          </cell>
          <cell r="E189">
            <v>4</v>
          </cell>
          <cell r="F189">
            <v>594310.03418620001</v>
          </cell>
          <cell r="G189">
            <v>9170.9856</v>
          </cell>
          <cell r="H189">
            <v>2246.2963200000004</v>
          </cell>
          <cell r="I189">
            <v>860000</v>
          </cell>
          <cell r="J189">
            <v>3440000</v>
          </cell>
        </row>
        <row r="190">
          <cell r="C190" t="str">
            <v>10. Ph¸ dì cÇu cò</v>
          </cell>
          <cell r="J190">
            <v>28093660.225139789</v>
          </cell>
        </row>
        <row r="191">
          <cell r="C191" t="str">
            <v>§Ëp bá bª t«ng cÇu cò</v>
          </cell>
          <cell r="D191" t="str">
            <v>m3</v>
          </cell>
          <cell r="E191">
            <v>28.46</v>
          </cell>
          <cell r="F191">
            <v>0</v>
          </cell>
          <cell r="G191">
            <v>68671.7</v>
          </cell>
          <cell r="H191">
            <v>0</v>
          </cell>
          <cell r="I191">
            <v>267116.37946255063</v>
          </cell>
          <cell r="J191">
            <v>7602132.159504191</v>
          </cell>
        </row>
        <row r="192">
          <cell r="C192" t="str">
            <v>§Ëp bá ®¸ héc x©y cò</v>
          </cell>
          <cell r="D192" t="str">
            <v>m3</v>
          </cell>
          <cell r="E192">
            <v>132.30000000000001</v>
          </cell>
          <cell r="F192">
            <v>0</v>
          </cell>
          <cell r="G192">
            <v>22208.720000000001</v>
          </cell>
          <cell r="H192">
            <v>0</v>
          </cell>
          <cell r="I192">
            <v>86386.573783633401</v>
          </cell>
          <cell r="J192">
            <v>11428943.7115747</v>
          </cell>
        </row>
        <row r="193">
          <cell r="C193" t="str">
            <v>Th¸o dì thÐp cÇu cò</v>
          </cell>
          <cell r="D193" t="str">
            <v>TÊn</v>
          </cell>
          <cell r="E193">
            <v>4.71</v>
          </cell>
          <cell r="F193">
            <v>215999.99999999997</v>
          </cell>
          <cell r="G193">
            <v>218652</v>
          </cell>
          <cell r="H193">
            <v>543277.45000000007</v>
          </cell>
          <cell r="I193">
            <v>1924115.5741105948</v>
          </cell>
          <cell r="J193">
            <v>9062584.3540609013</v>
          </cell>
        </row>
        <row r="194">
          <cell r="C194" t="str">
            <v>11. TuyÕn tr¸nh</v>
          </cell>
          <cell r="I194">
            <v>0</v>
          </cell>
          <cell r="J194">
            <v>348720689.6265291</v>
          </cell>
        </row>
        <row r="195">
          <cell r="C195" t="str">
            <v>DÇm I500 lµm cÇu t¹m</v>
          </cell>
          <cell r="D195" t="str">
            <v>TÊn</v>
          </cell>
          <cell r="E195">
            <v>7.5359999999999996</v>
          </cell>
          <cell r="F195">
            <v>999886.30761904758</v>
          </cell>
          <cell r="G195">
            <v>346912.49600000004</v>
          </cell>
          <cell r="H195">
            <v>446151.53</v>
          </cell>
          <cell r="I195">
            <v>3623924.8854130441</v>
          </cell>
          <cell r="J195">
            <v>27309897.936472699</v>
          </cell>
        </row>
        <row r="196">
          <cell r="C196" t="str">
            <v>L¾p dùng vµ th¸o dì cÇu t¹m</v>
          </cell>
          <cell r="D196" t="str">
            <v>TÊn</v>
          </cell>
          <cell r="E196">
            <v>7.5359999999999996</v>
          </cell>
          <cell r="F196">
            <v>278999.99999999994</v>
          </cell>
          <cell r="G196">
            <v>218652</v>
          </cell>
          <cell r="H196">
            <v>543277.45000000007</v>
          </cell>
          <cell r="I196">
            <v>2200391.9957527202</v>
          </cell>
          <cell r="J196">
            <v>16582154.079992497</v>
          </cell>
        </row>
        <row r="197">
          <cell r="C197" t="str">
            <v>L¾p ®Æt vµ th¸o dì rä ®¸</v>
          </cell>
          <cell r="D197" t="str">
            <v>Rä</v>
          </cell>
          <cell r="E197">
            <v>140</v>
          </cell>
          <cell r="F197">
            <v>167311.23357142857</v>
          </cell>
          <cell r="G197">
            <v>63119.520000000004</v>
          </cell>
          <cell r="H197">
            <v>0</v>
          </cell>
          <cell r="I197">
            <v>498735.7040999615</v>
          </cell>
          <cell r="J197">
            <v>69822998.573994607</v>
          </cell>
        </row>
        <row r="198">
          <cell r="C198" t="str">
            <v xml:space="preserve">§¾p ®Êt nÒn ®­êng </v>
          </cell>
          <cell r="D198" t="str">
            <v>m3</v>
          </cell>
          <cell r="E198">
            <v>3240</v>
          </cell>
          <cell r="F198">
            <v>5714.2857142857138</v>
          </cell>
          <cell r="G198">
            <v>6287.7246742857133</v>
          </cell>
          <cell r="H198">
            <v>16215.547368</v>
          </cell>
          <cell r="I198">
            <v>60797.097711059716</v>
          </cell>
          <cell r="J198">
            <v>196982596.58383349</v>
          </cell>
        </row>
        <row r="199">
          <cell r="C199" t="str">
            <v>Mãng cÊp phèi ®¸ d¨m lo¹i 1</v>
          </cell>
          <cell r="D199" t="str">
            <v>m3</v>
          </cell>
          <cell r="E199">
            <v>148.5</v>
          </cell>
          <cell r="F199">
            <v>211603.89028571427</v>
          </cell>
          <cell r="G199">
            <v>675.13600000000008</v>
          </cell>
          <cell r="H199">
            <v>7602.8820839999989</v>
          </cell>
          <cell r="I199">
            <v>256047.42392078004</v>
          </cell>
          <cell r="J199">
            <v>38023042.452235833</v>
          </cell>
        </row>
        <row r="200">
          <cell r="C200" t="str">
            <v>cÇu khe thê km401+362.66</v>
          </cell>
          <cell r="J200">
            <v>1659700711.0894449</v>
          </cell>
        </row>
        <row r="201">
          <cell r="C201" t="str">
            <v>1. DÇm b¶n BTCT D¦L L=9m</v>
          </cell>
          <cell r="J201">
            <v>333000000</v>
          </cell>
        </row>
        <row r="202">
          <cell r="C202" t="str">
            <v>DÇm b¶n BTCT D¦L L=9m</v>
          </cell>
          <cell r="D202" t="str">
            <v>DÇm</v>
          </cell>
          <cell r="E202">
            <v>9</v>
          </cell>
          <cell r="F202" t="e">
            <v>#N/A</v>
          </cell>
          <cell r="G202" t="e">
            <v>#N/A</v>
          </cell>
          <cell r="H202" t="e">
            <v>#N/A</v>
          </cell>
          <cell r="I202">
            <v>25000000</v>
          </cell>
          <cell r="J202">
            <v>225000000</v>
          </cell>
        </row>
        <row r="203">
          <cell r="C203" t="str">
            <v>Lao l¾p dÇm b¶n BTCT D¦L L=9m</v>
          </cell>
          <cell r="D203" t="str">
            <v>DÇm</v>
          </cell>
          <cell r="E203">
            <v>9</v>
          </cell>
          <cell r="F203" t="e">
            <v>#N/A</v>
          </cell>
          <cell r="G203" t="e">
            <v>#N/A</v>
          </cell>
          <cell r="H203" t="e">
            <v>#N/A</v>
          </cell>
          <cell r="I203">
            <v>12000000</v>
          </cell>
          <cell r="J203">
            <v>108000000</v>
          </cell>
        </row>
        <row r="204">
          <cell r="C204" t="str">
            <v>2. Líp phñ mÆt cÇu</v>
          </cell>
          <cell r="I204">
            <v>0</v>
          </cell>
          <cell r="J204">
            <v>18106924.370404184</v>
          </cell>
        </row>
        <row r="205">
          <cell r="C205" t="str">
            <v>Bª t«ng t¹o dèc M300</v>
          </cell>
          <cell r="D205" t="str">
            <v>m3</v>
          </cell>
          <cell r="E205">
            <v>7.7</v>
          </cell>
          <cell r="F205">
            <v>574369.22931885719</v>
          </cell>
          <cell r="G205">
            <v>40910.799999999996</v>
          </cell>
          <cell r="H205">
            <v>12642.59325</v>
          </cell>
          <cell r="I205">
            <v>983321.19550532626</v>
          </cell>
          <cell r="J205">
            <v>7571573.2053910121</v>
          </cell>
        </row>
        <row r="206">
          <cell r="C206" t="str">
            <v>BTN h¹t mÞn dµy 5cm</v>
          </cell>
          <cell r="D206" t="str">
            <v>m2</v>
          </cell>
          <cell r="E206">
            <v>72</v>
          </cell>
          <cell r="F206">
            <v>42468.434871299731</v>
          </cell>
          <cell r="G206">
            <v>329.74254000000002</v>
          </cell>
          <cell r="H206">
            <v>2021.9958464000001</v>
          </cell>
          <cell r="I206">
            <v>57176.14270663201</v>
          </cell>
          <cell r="J206">
            <v>4116682.2748775049</v>
          </cell>
        </row>
        <row r="207">
          <cell r="C207" t="str">
            <v>Cèt thÐp c¸c lo¹i</v>
          </cell>
          <cell r="D207" t="str">
            <v>TÊn</v>
          </cell>
          <cell r="E207">
            <v>0.92300000000000004</v>
          </cell>
          <cell r="F207">
            <v>4911215.3371428577</v>
          </cell>
          <cell r="G207">
            <v>159406.01</v>
          </cell>
          <cell r="H207">
            <v>99583.053999999989</v>
          </cell>
          <cell r="I207">
            <v>6954137.4757699519</v>
          </cell>
          <cell r="J207">
            <v>6418668.8901356664</v>
          </cell>
        </row>
        <row r="208">
          <cell r="C208" t="str">
            <v>3. Lan can tay vÞn b»ng BTCT</v>
          </cell>
          <cell r="D208" t="str">
            <v>md</v>
          </cell>
          <cell r="E208">
            <v>41.88</v>
          </cell>
          <cell r="I208">
            <v>450000</v>
          </cell>
          <cell r="J208">
            <v>18846000</v>
          </cell>
        </row>
        <row r="209">
          <cell r="C209" t="str">
            <v>4. B¶n dÉn KT(300x220x20)cm</v>
          </cell>
          <cell r="D209" t="str">
            <v>b¶n</v>
          </cell>
          <cell r="E209">
            <v>8</v>
          </cell>
          <cell r="I209">
            <v>2200000</v>
          </cell>
          <cell r="J209">
            <v>17600000</v>
          </cell>
        </row>
        <row r="210">
          <cell r="C210" t="str">
            <v>5. MatÝt tÈm nhùa ®­êng</v>
          </cell>
          <cell r="D210" t="str">
            <v>m3</v>
          </cell>
          <cell r="E210">
            <v>0.18</v>
          </cell>
          <cell r="I210">
            <v>150000</v>
          </cell>
          <cell r="J210">
            <v>27000</v>
          </cell>
        </row>
        <row r="211">
          <cell r="C211" t="str">
            <v>6. T­êng hé lan mÒm</v>
          </cell>
          <cell r="D211" t="str">
            <v>md</v>
          </cell>
          <cell r="E211">
            <v>40</v>
          </cell>
          <cell r="I211">
            <v>450000</v>
          </cell>
          <cell r="J211">
            <v>18000000</v>
          </cell>
        </row>
        <row r="212">
          <cell r="C212" t="str">
            <v>7. Mè cÇu</v>
          </cell>
          <cell r="I212">
            <v>0</v>
          </cell>
          <cell r="J212">
            <v>898913500.1734997</v>
          </cell>
        </row>
        <row r="213">
          <cell r="C213" t="str">
            <v>Bª t«ng M300</v>
          </cell>
          <cell r="D213" t="str">
            <v>m3</v>
          </cell>
          <cell r="E213">
            <v>254.56</v>
          </cell>
          <cell r="F213">
            <v>563323.6672165714</v>
          </cell>
          <cell r="G213">
            <v>83931.68</v>
          </cell>
          <cell r="H213">
            <v>50524.219980000002</v>
          </cell>
          <cell r="I213">
            <v>1211661.7359944407</v>
          </cell>
          <cell r="J213">
            <v>308440611.51474482</v>
          </cell>
        </row>
        <row r="214">
          <cell r="C214" t="str">
            <v>Bª t«ng M250</v>
          </cell>
          <cell r="D214" t="str">
            <v>m3</v>
          </cell>
          <cell r="E214">
            <v>48.58</v>
          </cell>
          <cell r="F214">
            <v>467896.36724971433</v>
          </cell>
          <cell r="G214">
            <v>44651.040000000001</v>
          </cell>
          <cell r="H214">
            <v>50524.219980000002</v>
          </cell>
          <cell r="I214">
            <v>913830.47055423819</v>
          </cell>
          <cell r="J214">
            <v>44393884.259524889</v>
          </cell>
        </row>
        <row r="215">
          <cell r="C215" t="str">
            <v>Bª t«ng lãt mãng M100 ®¸ 4x6</v>
          </cell>
          <cell r="D215" t="str">
            <v>m3</v>
          </cell>
          <cell r="E215">
            <v>7.2</v>
          </cell>
          <cell r="F215">
            <v>261846.0050055357</v>
          </cell>
          <cell r="G215">
            <v>22898.699999999997</v>
          </cell>
          <cell r="H215">
            <v>12040.565000000001</v>
          </cell>
          <cell r="I215">
            <v>476409.41943829454</v>
          </cell>
          <cell r="J215">
            <v>3430147.8199557206</v>
          </cell>
        </row>
        <row r="216">
          <cell r="C216" t="str">
            <v>Cèt thÐp c¸c lo¹i</v>
          </cell>
          <cell r="D216" t="str">
            <v>TÊn</v>
          </cell>
          <cell r="E216">
            <v>21.219000000000001</v>
          </cell>
          <cell r="F216">
            <v>4932735.3371428577</v>
          </cell>
          <cell r="G216">
            <v>179831.68000000002</v>
          </cell>
          <cell r="H216">
            <v>210581.53</v>
          </cell>
          <cell r="I216">
            <v>7224454.8297665929</v>
          </cell>
          <cell r="J216">
            <v>153295707.03281733</v>
          </cell>
        </row>
        <row r="217">
          <cell r="C217" t="str">
            <v>§¸ héc x©y tø nãn M100</v>
          </cell>
          <cell r="D217" t="str">
            <v>m3</v>
          </cell>
          <cell r="E217">
            <v>81</v>
          </cell>
          <cell r="F217">
            <v>278810.8254982286</v>
          </cell>
          <cell r="G217">
            <v>35358.619999999995</v>
          </cell>
          <cell r="H217">
            <v>0</v>
          </cell>
          <cell r="I217">
            <v>488783.70716064883</v>
          </cell>
          <cell r="J217">
            <v>39591480.280012555</v>
          </cell>
        </row>
        <row r="218">
          <cell r="C218" t="str">
            <v>§¸ héc x©y taluy v÷a M100</v>
          </cell>
          <cell r="D218" t="str">
            <v>m3</v>
          </cell>
          <cell r="E218">
            <v>37.5</v>
          </cell>
          <cell r="F218">
            <v>248531.96105274287</v>
          </cell>
          <cell r="G218">
            <v>31998.09</v>
          </cell>
          <cell r="H218">
            <v>0</v>
          </cell>
          <cell r="I218">
            <v>437566.59880956577</v>
          </cell>
          <cell r="J218">
            <v>16408747.455358716</v>
          </cell>
        </row>
        <row r="219">
          <cell r="C219" t="str">
            <v>§¸ héc x©y v÷a M100 gia cè lßng cÇu</v>
          </cell>
          <cell r="D219" t="str">
            <v>m3</v>
          </cell>
          <cell r="E219">
            <v>67.03</v>
          </cell>
          <cell r="F219">
            <v>248531.96105274287</v>
          </cell>
          <cell r="G219">
            <v>30390.880000000001</v>
          </cell>
          <cell r="H219">
            <v>0</v>
          </cell>
          <cell r="I219">
            <v>437566.59880956577</v>
          </cell>
          <cell r="J219">
            <v>29330089.118205193</v>
          </cell>
        </row>
        <row r="220">
          <cell r="C220" t="str">
            <v>§¸ héc x©y mãng, ch©n khay M100</v>
          </cell>
          <cell r="D220" t="str">
            <v>m3</v>
          </cell>
          <cell r="E220">
            <v>84.54</v>
          </cell>
          <cell r="F220">
            <v>248531.96105274287</v>
          </cell>
          <cell r="G220">
            <v>27907.01</v>
          </cell>
          <cell r="H220">
            <v>0</v>
          </cell>
          <cell r="I220">
            <v>421653.28258626495</v>
          </cell>
          <cell r="J220">
            <v>35646568.509842843</v>
          </cell>
        </row>
        <row r="221">
          <cell r="C221" t="str">
            <v xml:space="preserve">D¨m s¹n ®Öm </v>
          </cell>
          <cell r="D221" t="str">
            <v>m3</v>
          </cell>
          <cell r="E221">
            <v>79.849999999999994</v>
          </cell>
          <cell r="F221">
            <v>135855.41509523807</v>
          </cell>
          <cell r="G221">
            <v>30115.26</v>
          </cell>
          <cell r="H221">
            <v>0</v>
          </cell>
          <cell r="I221">
            <v>288292.40124649595</v>
          </cell>
          <cell r="J221">
            <v>23020148.239532702</v>
          </cell>
        </row>
        <row r="222">
          <cell r="C222" t="str">
            <v xml:space="preserve">§µo mãng ®Êt cÊp 3 </v>
          </cell>
          <cell r="D222" t="str">
            <v>m3</v>
          </cell>
          <cell r="E222">
            <v>2658.67</v>
          </cell>
          <cell r="F222">
            <v>0</v>
          </cell>
          <cell r="G222">
            <v>5890.0582800000002</v>
          </cell>
          <cell r="H222">
            <v>2404.6233119999997</v>
          </cell>
          <cell r="I222">
            <v>26458.435658106639</v>
          </cell>
          <cell r="J222">
            <v>70344249.131138384</v>
          </cell>
        </row>
        <row r="223">
          <cell r="C223" t="str">
            <v>§¾p ®Êt cÊp 3</v>
          </cell>
          <cell r="D223" t="str">
            <v>m3</v>
          </cell>
          <cell r="E223">
            <v>3069.34</v>
          </cell>
          <cell r="F223">
            <v>0</v>
          </cell>
          <cell r="G223">
            <v>9298.26</v>
          </cell>
          <cell r="H223">
            <v>0</v>
          </cell>
          <cell r="I223">
            <v>36167.992732107356</v>
          </cell>
          <cell r="J223">
            <v>111011866.8123664</v>
          </cell>
        </row>
        <row r="224">
          <cell r="C224" t="str">
            <v>Thi c«ng mè</v>
          </cell>
          <cell r="D224" t="str">
            <v>TB</v>
          </cell>
          <cell r="J224">
            <v>64000000</v>
          </cell>
        </row>
        <row r="225">
          <cell r="C225" t="str">
            <v xml:space="preserve">8. Cäc BTCT (35x35)cm </v>
          </cell>
          <cell r="D225" t="str">
            <v>md</v>
          </cell>
          <cell r="E225">
            <v>288</v>
          </cell>
          <cell r="I225">
            <v>400000</v>
          </cell>
          <cell r="J225">
            <v>115200000</v>
          </cell>
        </row>
        <row r="226">
          <cell r="C226" t="str">
            <v>9. H¹ng môc kh¸c</v>
          </cell>
          <cell r="D226" t="str">
            <v>TB</v>
          </cell>
          <cell r="I226">
            <v>0</v>
          </cell>
          <cell r="J226">
            <v>44000000</v>
          </cell>
        </row>
        <row r="227">
          <cell r="C227" t="str">
            <v>§¾p ®Êt ®ª quai</v>
          </cell>
          <cell r="D227" t="str">
            <v>m3</v>
          </cell>
          <cell r="E227">
            <v>85.6</v>
          </cell>
          <cell r="F227">
            <v>0</v>
          </cell>
          <cell r="G227">
            <v>29528.04</v>
          </cell>
          <cell r="H227">
            <v>0</v>
          </cell>
          <cell r="I227">
            <v>137828.35964320746</v>
          </cell>
          <cell r="J227">
            <v>11798107.585458558</v>
          </cell>
        </row>
        <row r="228">
          <cell r="C228" t="str">
            <v>M¸y b¬m n­íc</v>
          </cell>
          <cell r="D228" t="str">
            <v>Ca</v>
          </cell>
          <cell r="E228">
            <v>45</v>
          </cell>
          <cell r="F228">
            <v>0</v>
          </cell>
          <cell r="G228">
            <v>0</v>
          </cell>
          <cell r="H228">
            <v>466499</v>
          </cell>
          <cell r="I228">
            <v>625657.55711489427</v>
          </cell>
          <cell r="J228">
            <v>28154590.070170242</v>
          </cell>
        </row>
        <row r="229">
          <cell r="C229" t="str">
            <v>Mua vµ l¾p ®Æt biÓn b¸o ®­êng bé</v>
          </cell>
          <cell r="D229" t="str">
            <v>Bé</v>
          </cell>
          <cell r="E229">
            <v>4</v>
          </cell>
          <cell r="F229">
            <v>594310.03418620001</v>
          </cell>
          <cell r="G229">
            <v>9170.9856</v>
          </cell>
          <cell r="H229">
            <v>2246.2963200000004</v>
          </cell>
          <cell r="I229">
            <v>860000</v>
          </cell>
          <cell r="J229">
            <v>3440000</v>
          </cell>
        </row>
        <row r="230">
          <cell r="C230" t="str">
            <v>10. Ph¸ dì cÇu cò</v>
          </cell>
          <cell r="J230">
            <v>24667345.144283161</v>
          </cell>
        </row>
        <row r="231">
          <cell r="C231" t="str">
            <v>§Ëp bá bª t«ng cÇu cò</v>
          </cell>
          <cell r="D231" t="str">
            <v>m3</v>
          </cell>
          <cell r="E231">
            <v>43.06</v>
          </cell>
          <cell r="F231">
            <v>0</v>
          </cell>
          <cell r="G231">
            <v>68671.7</v>
          </cell>
          <cell r="H231">
            <v>0</v>
          </cell>
          <cell r="I231">
            <v>267116.37946255063</v>
          </cell>
          <cell r="J231">
            <v>11502031.29965743</v>
          </cell>
        </row>
        <row r="232">
          <cell r="C232" t="str">
            <v>§Ëp bá ®¸ héc x©y cò</v>
          </cell>
          <cell r="D232" t="str">
            <v>m3</v>
          </cell>
          <cell r="E232">
            <v>152.4</v>
          </cell>
          <cell r="F232">
            <v>0</v>
          </cell>
          <cell r="G232">
            <v>22208.720000000001</v>
          </cell>
          <cell r="H232">
            <v>0</v>
          </cell>
          <cell r="I232">
            <v>86386.573783633401</v>
          </cell>
          <cell r="J232">
            <v>13165313.84462573</v>
          </cell>
        </row>
        <row r="233">
          <cell r="C233" t="str">
            <v>11. TuyÕn tr¸nh</v>
          </cell>
          <cell r="I233">
            <v>0</v>
          </cell>
          <cell r="J233">
            <v>171339941.4012579</v>
          </cell>
        </row>
        <row r="234">
          <cell r="C234" t="str">
            <v>DÇm I500 lµm cÇu t¹m</v>
          </cell>
          <cell r="D234" t="str">
            <v>TÊn</v>
          </cell>
          <cell r="E234">
            <v>7.5359999999999996</v>
          </cell>
          <cell r="F234">
            <v>999886.30761904758</v>
          </cell>
          <cell r="G234">
            <v>346912.49600000004</v>
          </cell>
          <cell r="H234">
            <v>446151.53</v>
          </cell>
          <cell r="I234">
            <v>3623924.8854130441</v>
          </cell>
          <cell r="J234">
            <v>27309897.936472699</v>
          </cell>
        </row>
        <row r="235">
          <cell r="C235" t="str">
            <v>L¾p dùng vµ th¸o dì cÇu t¹m</v>
          </cell>
          <cell r="D235" t="str">
            <v>TÊn</v>
          </cell>
          <cell r="E235">
            <v>7.5359999999999996</v>
          </cell>
          <cell r="F235">
            <v>278999.99999999994</v>
          </cell>
          <cell r="G235">
            <v>218652</v>
          </cell>
          <cell r="H235">
            <v>543277.45000000007</v>
          </cell>
          <cell r="I235">
            <v>2200391.9957527202</v>
          </cell>
          <cell r="J235">
            <v>16582154.079992497</v>
          </cell>
        </row>
        <row r="236">
          <cell r="C236" t="str">
            <v>L¾p ®Æt vµ th¸o dì rä ®¸</v>
          </cell>
          <cell r="D236" t="str">
            <v>Rä</v>
          </cell>
          <cell r="E236">
            <v>80</v>
          </cell>
          <cell r="F236">
            <v>167311.23357142857</v>
          </cell>
          <cell r="G236">
            <v>63119.520000000004</v>
          </cell>
          <cell r="H236">
            <v>0</v>
          </cell>
          <cell r="I236">
            <v>498735.7040999615</v>
          </cell>
          <cell r="J236">
            <v>39898856.327996917</v>
          </cell>
        </row>
        <row r="237">
          <cell r="C237" t="str">
            <v xml:space="preserve">§¾p ®Êt nÒn ®­êng </v>
          </cell>
          <cell r="D237" t="str">
            <v>m3</v>
          </cell>
          <cell r="E237">
            <v>1015.5</v>
          </cell>
          <cell r="F237">
            <v>5714.2857142857138</v>
          </cell>
          <cell r="G237">
            <v>6287.7246742857133</v>
          </cell>
          <cell r="H237">
            <v>16215.547368</v>
          </cell>
          <cell r="I237">
            <v>60797.097711059716</v>
          </cell>
          <cell r="J237">
            <v>61739452.725581139</v>
          </cell>
        </row>
        <row r="238">
          <cell r="C238" t="str">
            <v>Mãng cÊp phèi ®¸ d¨m lo¹i 1</v>
          </cell>
          <cell r="D238" t="str">
            <v>m3</v>
          </cell>
          <cell r="E238">
            <v>100.8</v>
          </cell>
          <cell r="F238">
            <v>211603.89028571427</v>
          </cell>
          <cell r="G238">
            <v>675.13600000000008</v>
          </cell>
          <cell r="H238">
            <v>7602.8820839999989</v>
          </cell>
          <cell r="I238">
            <v>256047.42392078004</v>
          </cell>
          <cell r="J238">
            <v>25809580.331214629</v>
          </cell>
        </row>
        <row r="239">
          <cell r="C239" t="str">
            <v>cÇu ®µ g©n km401+714.2</v>
          </cell>
          <cell r="J239">
            <v>1732650642.6747282</v>
          </cell>
        </row>
        <row r="240">
          <cell r="C240" t="str">
            <v>1. DÇm BTCT th­êng L=18m</v>
          </cell>
          <cell r="J240">
            <v>371000000</v>
          </cell>
        </row>
        <row r="241">
          <cell r="C241" t="str">
            <v>DÇm BTCT th­êng L=18m</v>
          </cell>
          <cell r="D241" t="str">
            <v>DÇm</v>
          </cell>
          <cell r="E241">
            <v>5</v>
          </cell>
          <cell r="F241" t="e">
            <v>#N/A</v>
          </cell>
          <cell r="G241" t="e">
            <v>#N/A</v>
          </cell>
          <cell r="H241" t="e">
            <v>#N/A</v>
          </cell>
          <cell r="I241">
            <v>50000000</v>
          </cell>
          <cell r="J241">
            <v>250000000</v>
          </cell>
        </row>
        <row r="242">
          <cell r="C242" t="str">
            <v>Lao l¾p dÇm BTCT th­êng  L=18m</v>
          </cell>
          <cell r="D242" t="str">
            <v>DÇm</v>
          </cell>
          <cell r="E242">
            <v>5</v>
          </cell>
          <cell r="F242" t="e">
            <v>#N/A</v>
          </cell>
          <cell r="G242" t="e">
            <v>#N/A</v>
          </cell>
          <cell r="H242" t="e">
            <v>#N/A</v>
          </cell>
          <cell r="I242">
            <v>20000000</v>
          </cell>
          <cell r="J242">
            <v>100000000</v>
          </cell>
        </row>
        <row r="243">
          <cell r="C243" t="str">
            <v>Mua vµ l¾p ®Æt gèi cÇu b»ng cao su</v>
          </cell>
          <cell r="D243" t="str">
            <v>Gèi</v>
          </cell>
          <cell r="E243">
            <v>10</v>
          </cell>
          <cell r="F243">
            <v>1581785.4</v>
          </cell>
          <cell r="G243">
            <v>30683.100000000002</v>
          </cell>
          <cell r="H243">
            <v>0</v>
          </cell>
          <cell r="I243">
            <v>2100000</v>
          </cell>
          <cell r="J243">
            <v>21000000</v>
          </cell>
        </row>
        <row r="244">
          <cell r="C244" t="str">
            <v>2. Líp phñ mÆt cÇu</v>
          </cell>
          <cell r="I244">
            <v>0</v>
          </cell>
          <cell r="J244">
            <v>32407147.730140436</v>
          </cell>
        </row>
        <row r="245">
          <cell r="C245" t="str">
            <v>Bª t«ng t¹o dèc M300</v>
          </cell>
          <cell r="D245" t="str">
            <v>m3</v>
          </cell>
          <cell r="E245">
            <v>14.4</v>
          </cell>
          <cell r="F245">
            <v>574369.22931885719</v>
          </cell>
          <cell r="G245">
            <v>40910.799999999996</v>
          </cell>
          <cell r="H245">
            <v>12642.59325</v>
          </cell>
          <cell r="I245">
            <v>983321.19550532626</v>
          </cell>
          <cell r="J245">
            <v>14159825.215276698</v>
          </cell>
        </row>
        <row r="246">
          <cell r="C246" t="str">
            <v>BTN h¹t mÞn dµy 5cm</v>
          </cell>
          <cell r="D246" t="str">
            <v>m2</v>
          </cell>
          <cell r="E246">
            <v>144</v>
          </cell>
          <cell r="F246">
            <v>42468.434871299731</v>
          </cell>
          <cell r="G246">
            <v>329.74254000000002</v>
          </cell>
          <cell r="H246">
            <v>2021.9958464000001</v>
          </cell>
          <cell r="I246">
            <v>57176.14270663201</v>
          </cell>
          <cell r="J246">
            <v>8233364.5497550098</v>
          </cell>
        </row>
        <row r="247">
          <cell r="C247" t="str">
            <v>Cèt thÐp c¸c lo¹i</v>
          </cell>
          <cell r="D247" t="str">
            <v>TÊn</v>
          </cell>
          <cell r="E247">
            <v>1.44</v>
          </cell>
          <cell r="F247">
            <v>4911215.3371428577</v>
          </cell>
          <cell r="G247">
            <v>159406.01</v>
          </cell>
          <cell r="H247">
            <v>99583.053999999989</v>
          </cell>
          <cell r="I247">
            <v>6954137.4757699519</v>
          </cell>
          <cell r="J247">
            <v>10013957.96510873</v>
          </cell>
        </row>
        <row r="248">
          <cell r="C248" t="str">
            <v>3. Lan can tay vÞn b»ng BTCT</v>
          </cell>
          <cell r="D248" t="str">
            <v>md</v>
          </cell>
          <cell r="E248">
            <v>60.36</v>
          </cell>
          <cell r="I248">
            <v>450000</v>
          </cell>
          <cell r="J248">
            <v>27162000</v>
          </cell>
        </row>
        <row r="249">
          <cell r="C249" t="str">
            <v>4. B¶n dÉn KT(300x220x20)cm</v>
          </cell>
          <cell r="D249" t="str">
            <v>b¶n</v>
          </cell>
          <cell r="E249">
            <v>8</v>
          </cell>
          <cell r="I249">
            <v>2200000</v>
          </cell>
          <cell r="J249">
            <v>17600000</v>
          </cell>
        </row>
        <row r="250">
          <cell r="C250" t="str">
            <v>5. Khe co d·n cao su</v>
          </cell>
          <cell r="D250" t="str">
            <v>md</v>
          </cell>
          <cell r="E250">
            <v>16</v>
          </cell>
          <cell r="I250">
            <v>2500000</v>
          </cell>
          <cell r="J250">
            <v>40000000</v>
          </cell>
        </row>
        <row r="251">
          <cell r="C251" t="str">
            <v>6. T­êng hé lan mÒm</v>
          </cell>
          <cell r="D251" t="str">
            <v>md</v>
          </cell>
          <cell r="E251">
            <v>40</v>
          </cell>
          <cell r="I251">
            <v>450000</v>
          </cell>
          <cell r="J251">
            <v>18000000</v>
          </cell>
        </row>
        <row r="252">
          <cell r="C252" t="str">
            <v>7. Mè cÇu</v>
          </cell>
          <cell r="I252">
            <v>0</v>
          </cell>
          <cell r="J252">
            <v>908724718.61787379</v>
          </cell>
        </row>
        <row r="253">
          <cell r="C253" t="str">
            <v>Bª t«ng M300</v>
          </cell>
          <cell r="D253" t="str">
            <v>m3</v>
          </cell>
          <cell r="E253">
            <v>308.48</v>
          </cell>
          <cell r="F253">
            <v>563323.6672165714</v>
          </cell>
          <cell r="G253">
            <v>83931.68</v>
          </cell>
          <cell r="H253">
            <v>50524.219980000002</v>
          </cell>
          <cell r="I253">
            <v>1211661.7359944407</v>
          </cell>
          <cell r="J253">
            <v>373773412.31956512</v>
          </cell>
        </row>
        <row r="254">
          <cell r="C254" t="str">
            <v>Bª t«ng M250</v>
          </cell>
          <cell r="D254" t="str">
            <v>m3</v>
          </cell>
          <cell r="E254">
            <v>59.04</v>
          </cell>
          <cell r="F254">
            <v>467896.36724971433</v>
          </cell>
          <cell r="G254">
            <v>44651.040000000001</v>
          </cell>
          <cell r="H254">
            <v>50524.219980000002</v>
          </cell>
          <cell r="I254">
            <v>913830.47055423819</v>
          </cell>
          <cell r="J254">
            <v>53952550.981522225</v>
          </cell>
        </row>
        <row r="255">
          <cell r="C255" t="str">
            <v>Bª t«ng lãt mãng M100 ®¸ 4x6</v>
          </cell>
          <cell r="D255" t="str">
            <v>m3</v>
          </cell>
          <cell r="E255">
            <v>7.36</v>
          </cell>
          <cell r="F255">
            <v>261846.0050055357</v>
          </cell>
          <cell r="G255">
            <v>22898.699999999997</v>
          </cell>
          <cell r="H255">
            <v>12040.565000000001</v>
          </cell>
          <cell r="I255">
            <v>476409.41943829454</v>
          </cell>
          <cell r="J255">
            <v>3506373.3270658478</v>
          </cell>
        </row>
        <row r="256">
          <cell r="C256" t="str">
            <v>Cèt thÐp c¸c lo¹i</v>
          </cell>
          <cell r="D256" t="str">
            <v>TÊn</v>
          </cell>
          <cell r="E256">
            <v>25.73</v>
          </cell>
          <cell r="F256">
            <v>4932735.3371428577</v>
          </cell>
          <cell r="G256">
            <v>179831.68000000002</v>
          </cell>
          <cell r="H256">
            <v>210581.53</v>
          </cell>
          <cell r="I256">
            <v>7224454.8297665929</v>
          </cell>
          <cell r="J256">
            <v>185885222.76989445</v>
          </cell>
        </row>
        <row r="257">
          <cell r="C257" t="str">
            <v>§¸ héc x©y tø nãn M100</v>
          </cell>
          <cell r="D257" t="str">
            <v>m3</v>
          </cell>
          <cell r="E257">
            <v>59.35</v>
          </cell>
          <cell r="F257">
            <v>278810.8254982286</v>
          </cell>
          <cell r="G257">
            <v>35358.619999999995</v>
          </cell>
          <cell r="H257">
            <v>0</v>
          </cell>
          <cell r="I257">
            <v>488783.70716064883</v>
          </cell>
          <cell r="J257">
            <v>29009313.01998451</v>
          </cell>
        </row>
        <row r="258">
          <cell r="C258" t="str">
            <v>§¸ héc x©y taluy v÷a M100</v>
          </cell>
          <cell r="D258" t="str">
            <v>m3</v>
          </cell>
          <cell r="E258">
            <v>103.13</v>
          </cell>
          <cell r="F258">
            <v>248531.96105274287</v>
          </cell>
          <cell r="G258">
            <v>31998.09</v>
          </cell>
          <cell r="H258">
            <v>0</v>
          </cell>
          <cell r="I258">
            <v>437566.59880956577</v>
          </cell>
          <cell r="J258">
            <v>45126243.335230514</v>
          </cell>
        </row>
        <row r="259">
          <cell r="C259" t="str">
            <v>§¸ héc x©y mãng, ch©n khay M100</v>
          </cell>
          <cell r="D259" t="str">
            <v>m3</v>
          </cell>
          <cell r="E259">
            <v>74.22</v>
          </cell>
          <cell r="F259">
            <v>248531.96105274287</v>
          </cell>
          <cell r="G259">
            <v>27907.01</v>
          </cell>
          <cell r="H259">
            <v>0</v>
          </cell>
          <cell r="I259">
            <v>421653.28258626495</v>
          </cell>
          <cell r="J259">
            <v>31295106.633552585</v>
          </cell>
        </row>
        <row r="260">
          <cell r="C260" t="str">
            <v xml:space="preserve">D¨m s¹n ®Öm </v>
          </cell>
          <cell r="D260" t="str">
            <v>m3</v>
          </cell>
          <cell r="E260">
            <v>83.19</v>
          </cell>
          <cell r="F260">
            <v>135855.41509523807</v>
          </cell>
          <cell r="G260">
            <v>30115.26</v>
          </cell>
          <cell r="H260">
            <v>0</v>
          </cell>
          <cell r="I260">
            <v>288292.40124649595</v>
          </cell>
          <cell r="J260">
            <v>23983044.859695997</v>
          </cell>
        </row>
        <row r="261">
          <cell r="C261" t="str">
            <v xml:space="preserve">§µo mãng ®Êt cÊp 3 </v>
          </cell>
          <cell r="D261" t="str">
            <v>m3</v>
          </cell>
          <cell r="E261">
            <v>1201</v>
          </cell>
          <cell r="F261">
            <v>0</v>
          </cell>
          <cell r="G261">
            <v>5890.0582800000002</v>
          </cell>
          <cell r="H261">
            <v>2404.6233119999997</v>
          </cell>
          <cell r="I261">
            <v>26458.435658106639</v>
          </cell>
          <cell r="J261">
            <v>31776581.225386072</v>
          </cell>
        </row>
        <row r="262">
          <cell r="C262" t="str">
            <v>§¾p ®Êt cÊp 3</v>
          </cell>
          <cell r="D262" t="str">
            <v>m3</v>
          </cell>
          <cell r="E262">
            <v>1476.91</v>
          </cell>
          <cell r="F262">
            <v>0</v>
          </cell>
          <cell r="G262">
            <v>9298.26</v>
          </cell>
          <cell r="H262">
            <v>0</v>
          </cell>
          <cell r="I262">
            <v>36167.992732107356</v>
          </cell>
          <cell r="J262">
            <v>53416870.145976678</v>
          </cell>
        </row>
        <row r="263">
          <cell r="C263" t="str">
            <v>Thi c«ng mè</v>
          </cell>
          <cell r="D263" t="str">
            <v>TB</v>
          </cell>
          <cell r="J263">
            <v>77000000</v>
          </cell>
        </row>
        <row r="264">
          <cell r="C264" t="str">
            <v xml:space="preserve">8. Cäc BTCT (35x35)cm </v>
          </cell>
          <cell r="D264" t="str">
            <v>md</v>
          </cell>
          <cell r="E264">
            <v>0</v>
          </cell>
          <cell r="I264">
            <v>400000</v>
          </cell>
          <cell r="J264">
            <v>0</v>
          </cell>
        </row>
        <row r="265">
          <cell r="C265" t="str">
            <v>9. Ph¸ dì cÇu cò</v>
          </cell>
          <cell r="J265">
            <v>39762432.747345254</v>
          </cell>
        </row>
        <row r="266">
          <cell r="C266" t="str">
            <v>§Ëp bá bª t«ng cÇu cò</v>
          </cell>
          <cell r="D266" t="str">
            <v>m3</v>
          </cell>
          <cell r="E266">
            <v>96.03</v>
          </cell>
          <cell r="F266">
            <v>0</v>
          </cell>
          <cell r="G266">
            <v>68671.7</v>
          </cell>
          <cell r="H266">
            <v>0</v>
          </cell>
          <cell r="I266">
            <v>267116.37946255063</v>
          </cell>
          <cell r="J266">
            <v>25651185.919788737</v>
          </cell>
        </row>
        <row r="267">
          <cell r="C267" t="str">
            <v>§Ëp bá ®¸ héc x©y cò</v>
          </cell>
          <cell r="D267" t="str">
            <v>m3</v>
          </cell>
          <cell r="E267">
            <v>163.35</v>
          </cell>
          <cell r="F267">
            <v>0</v>
          </cell>
          <cell r="G267">
            <v>22208.720000000001</v>
          </cell>
          <cell r="H267">
            <v>0</v>
          </cell>
          <cell r="I267">
            <v>86386.573783633401</v>
          </cell>
          <cell r="J267">
            <v>14111246.827556515</v>
          </cell>
        </row>
        <row r="268">
          <cell r="C268" t="str">
            <v>10. H¹ng môc kh¸c</v>
          </cell>
          <cell r="D268" t="str">
            <v>TB</v>
          </cell>
          <cell r="I268">
            <v>0</v>
          </cell>
          <cell r="J268">
            <v>60000000</v>
          </cell>
        </row>
        <row r="269">
          <cell r="C269" t="str">
            <v>§¾p ®Êt ®ª quai</v>
          </cell>
          <cell r="D269" t="str">
            <v>m3</v>
          </cell>
          <cell r="E269">
            <v>120</v>
          </cell>
          <cell r="F269">
            <v>0</v>
          </cell>
          <cell r="G269">
            <v>29528.04</v>
          </cell>
          <cell r="H269">
            <v>0</v>
          </cell>
          <cell r="I269">
            <v>137828.35964320746</v>
          </cell>
          <cell r="J269">
            <v>16539403.157184895</v>
          </cell>
        </row>
        <row r="270">
          <cell r="C270" t="str">
            <v>M¸y b¬m n­íc</v>
          </cell>
          <cell r="D270" t="str">
            <v>Ca</v>
          </cell>
          <cell r="E270">
            <v>54</v>
          </cell>
          <cell r="F270">
            <v>0</v>
          </cell>
          <cell r="G270">
            <v>0</v>
          </cell>
          <cell r="H270">
            <v>466499</v>
          </cell>
          <cell r="I270">
            <v>625657.55711489427</v>
          </cell>
          <cell r="J270">
            <v>33785508.084204294</v>
          </cell>
        </row>
        <row r="271">
          <cell r="C271" t="str">
            <v>Mua vµ l¾p ®Æt biÓn b¸o ®­êng bé</v>
          </cell>
          <cell r="D271" t="str">
            <v>Bé</v>
          </cell>
          <cell r="E271">
            <v>4</v>
          </cell>
          <cell r="F271">
            <v>594310.03418620001</v>
          </cell>
          <cell r="G271">
            <v>9170.9856</v>
          </cell>
          <cell r="H271">
            <v>2246.2963200000004</v>
          </cell>
          <cell r="I271">
            <v>860000</v>
          </cell>
          <cell r="J271">
            <v>3440000</v>
          </cell>
        </row>
        <row r="272">
          <cell r="C272" t="str">
            <v>11. TuyÕn tr¸nh</v>
          </cell>
          <cell r="I272">
            <v>0</v>
          </cell>
          <cell r="J272">
            <v>217994343.57936862</v>
          </cell>
        </row>
        <row r="273">
          <cell r="C273" t="str">
            <v>DÇm I500 lµm cÇu t¹m</v>
          </cell>
          <cell r="D273" t="str">
            <v>TÊn</v>
          </cell>
          <cell r="E273">
            <v>7.5359999999999996</v>
          </cell>
          <cell r="F273">
            <v>999886.30761904758</v>
          </cell>
          <cell r="G273">
            <v>346912.49600000004</v>
          </cell>
          <cell r="H273">
            <v>446151.53</v>
          </cell>
          <cell r="I273">
            <v>3623924.8854130441</v>
          </cell>
          <cell r="J273">
            <v>27309897.936472699</v>
          </cell>
        </row>
        <row r="274">
          <cell r="C274" t="str">
            <v>L¾p dùng vµ th¸o dì cÇu t¹m</v>
          </cell>
          <cell r="D274" t="str">
            <v>TÊn</v>
          </cell>
          <cell r="E274">
            <v>7.5359999999999996</v>
          </cell>
          <cell r="F274">
            <v>278999.99999999994</v>
          </cell>
          <cell r="G274">
            <v>218652</v>
          </cell>
          <cell r="H274">
            <v>543277.45000000007</v>
          </cell>
          <cell r="I274">
            <v>2200391.9957527202</v>
          </cell>
          <cell r="J274">
            <v>16582154.079992497</v>
          </cell>
        </row>
        <row r="275">
          <cell r="C275" t="str">
            <v>L¾p ®Æt vµ th¸o dì rä ®¸</v>
          </cell>
          <cell r="D275" t="str">
            <v>Rä</v>
          </cell>
          <cell r="E275">
            <v>80</v>
          </cell>
          <cell r="F275">
            <v>167311.23357142857</v>
          </cell>
          <cell r="G275">
            <v>63119.520000000004</v>
          </cell>
          <cell r="H275">
            <v>0</v>
          </cell>
          <cell r="I275">
            <v>498735.7040999615</v>
          </cell>
          <cell r="J275">
            <v>39898856.327996917</v>
          </cell>
        </row>
        <row r="276">
          <cell r="C276" t="str">
            <v xml:space="preserve">§¾p ®Êt nÒn ®­êng </v>
          </cell>
          <cell r="D276" t="str">
            <v>m3</v>
          </cell>
          <cell r="E276">
            <v>1512.5</v>
          </cell>
          <cell r="F276">
            <v>5714.2857142857138</v>
          </cell>
          <cell r="G276">
            <v>6287.7246742857133</v>
          </cell>
          <cell r="H276">
            <v>16215.547368</v>
          </cell>
          <cell r="I276">
            <v>60797.097711059716</v>
          </cell>
          <cell r="J276">
            <v>91955610.287977815</v>
          </cell>
        </row>
        <row r="277">
          <cell r="C277" t="str">
            <v>Mãng cÊp phèi ®¸ d¨m lo¹i 1</v>
          </cell>
          <cell r="D277" t="str">
            <v>m3</v>
          </cell>
          <cell r="E277">
            <v>165</v>
          </cell>
          <cell r="F277">
            <v>211603.89028571427</v>
          </cell>
          <cell r="G277">
            <v>675.13600000000008</v>
          </cell>
          <cell r="H277">
            <v>7602.8820839999989</v>
          </cell>
          <cell r="I277">
            <v>256047.42392078004</v>
          </cell>
          <cell r="J277">
            <v>42247824.94692871</v>
          </cell>
        </row>
        <row r="278">
          <cell r="C278" t="str">
            <v>cÇu c©y b­ëi km402+955.62</v>
          </cell>
          <cell r="J278">
            <v>1687268738.1014953</v>
          </cell>
        </row>
        <row r="279">
          <cell r="C279" t="str">
            <v>1. DÇm BTCT th­êng L=12m</v>
          </cell>
          <cell r="J279">
            <v>271000000</v>
          </cell>
        </row>
        <row r="280">
          <cell r="C280" t="str">
            <v>DÇm BTCT th­êng L=12m</v>
          </cell>
          <cell r="D280" t="str">
            <v>DÇm</v>
          </cell>
          <cell r="E280">
            <v>5</v>
          </cell>
          <cell r="F280" t="e">
            <v>#N/A</v>
          </cell>
          <cell r="G280" t="e">
            <v>#N/A</v>
          </cell>
          <cell r="H280" t="e">
            <v>#N/A</v>
          </cell>
          <cell r="I280">
            <v>35000000</v>
          </cell>
          <cell r="J280">
            <v>175000000</v>
          </cell>
        </row>
        <row r="281">
          <cell r="C281" t="str">
            <v>Lao l¾p dÇm BTCT L=12m</v>
          </cell>
          <cell r="D281" t="str">
            <v>DÇm</v>
          </cell>
          <cell r="E281">
            <v>5</v>
          </cell>
          <cell r="F281" t="e">
            <v>#N/A</v>
          </cell>
          <cell r="G281" t="e">
            <v>#N/A</v>
          </cell>
          <cell r="H281" t="e">
            <v>#N/A</v>
          </cell>
          <cell r="I281">
            <v>15000000</v>
          </cell>
          <cell r="J281">
            <v>75000000</v>
          </cell>
        </row>
        <row r="282">
          <cell r="C282" t="str">
            <v>Mua vµ l¾p ®Æt gèi cÇu b»ng cao su</v>
          </cell>
          <cell r="D282" t="str">
            <v>Gèi</v>
          </cell>
          <cell r="E282">
            <v>10</v>
          </cell>
          <cell r="F282">
            <v>1581785.4</v>
          </cell>
          <cell r="G282">
            <v>30683.100000000002</v>
          </cell>
          <cell r="H282">
            <v>0</v>
          </cell>
          <cell r="I282">
            <v>2100000</v>
          </cell>
          <cell r="J282">
            <v>21000000</v>
          </cell>
        </row>
        <row r="283">
          <cell r="C283" t="str">
            <v>2. Líp phñ mÆt cÇu</v>
          </cell>
          <cell r="I283">
            <v>0</v>
          </cell>
          <cell r="J283">
            <v>21604765.15342696</v>
          </cell>
        </row>
        <row r="284">
          <cell r="C284" t="str">
            <v>Bª t«ng t¹o dèc M300</v>
          </cell>
          <cell r="D284" t="str">
            <v>m3</v>
          </cell>
          <cell r="E284">
            <v>9.6</v>
          </cell>
          <cell r="F284">
            <v>574369.22931885719</v>
          </cell>
          <cell r="G284">
            <v>40910.799999999996</v>
          </cell>
          <cell r="H284">
            <v>12642.59325</v>
          </cell>
          <cell r="I284">
            <v>983321.19550532626</v>
          </cell>
          <cell r="J284">
            <v>9439883.4768511318</v>
          </cell>
        </row>
        <row r="285">
          <cell r="C285" t="str">
            <v>BTN h¹t mÞn dµy 5cm</v>
          </cell>
          <cell r="D285" t="str">
            <v>m2</v>
          </cell>
          <cell r="E285">
            <v>96</v>
          </cell>
          <cell r="F285">
            <v>42468.434871299731</v>
          </cell>
          <cell r="G285">
            <v>329.74254000000002</v>
          </cell>
          <cell r="H285">
            <v>2021.9958464000001</v>
          </cell>
          <cell r="I285">
            <v>57176.14270663201</v>
          </cell>
          <cell r="J285">
            <v>5488909.6998366732</v>
          </cell>
        </row>
        <row r="286">
          <cell r="C286" t="str">
            <v>Cèt thÐp c¸c lo¹i</v>
          </cell>
          <cell r="D286" t="str">
            <v>TÊn</v>
          </cell>
          <cell r="E286">
            <v>0.96</v>
          </cell>
          <cell r="F286">
            <v>4911215.3371428577</v>
          </cell>
          <cell r="G286">
            <v>159406.01</v>
          </cell>
          <cell r="H286">
            <v>99583.053999999989</v>
          </cell>
          <cell r="I286">
            <v>6954137.4757699519</v>
          </cell>
          <cell r="J286">
            <v>6675971.9767391533</v>
          </cell>
        </row>
        <row r="287">
          <cell r="C287" t="str">
            <v>3. Lan can tay vÞn b»ng BTCT</v>
          </cell>
          <cell r="D287" t="str">
            <v>md</v>
          </cell>
          <cell r="E287">
            <v>39.6</v>
          </cell>
          <cell r="I287">
            <v>450000</v>
          </cell>
          <cell r="J287">
            <v>17820000</v>
          </cell>
        </row>
        <row r="288">
          <cell r="C288" t="str">
            <v>4. B¶n dÉn KT(300x220x20)cm</v>
          </cell>
          <cell r="D288" t="str">
            <v>b¶n</v>
          </cell>
          <cell r="E288">
            <v>8</v>
          </cell>
          <cell r="I288">
            <v>2200000</v>
          </cell>
          <cell r="J288">
            <v>17600000</v>
          </cell>
        </row>
        <row r="289">
          <cell r="C289" t="str">
            <v>5. Khe co d·n cao su</v>
          </cell>
          <cell r="D289" t="str">
            <v>md</v>
          </cell>
          <cell r="E289">
            <v>16</v>
          </cell>
          <cell r="I289">
            <v>2500000</v>
          </cell>
          <cell r="J289">
            <v>40000000</v>
          </cell>
        </row>
        <row r="290">
          <cell r="C290" t="str">
            <v>6. T­êng hé lan mÒm</v>
          </cell>
          <cell r="D290" t="str">
            <v>md</v>
          </cell>
          <cell r="E290">
            <v>40</v>
          </cell>
          <cell r="I290">
            <v>450000</v>
          </cell>
          <cell r="J290">
            <v>18000000</v>
          </cell>
        </row>
        <row r="291">
          <cell r="C291" t="str">
            <v>7. Mè cÇu</v>
          </cell>
          <cell r="I291">
            <v>0</v>
          </cell>
          <cell r="J291">
            <v>987945824.96535063</v>
          </cell>
        </row>
        <row r="292">
          <cell r="C292" t="str">
            <v>Bª t«ng M300</v>
          </cell>
          <cell r="D292" t="str">
            <v>m3</v>
          </cell>
          <cell r="E292">
            <v>336.57</v>
          </cell>
          <cell r="F292">
            <v>563323.6672165714</v>
          </cell>
          <cell r="G292">
            <v>83931.68</v>
          </cell>
          <cell r="H292">
            <v>50524.219980000002</v>
          </cell>
          <cell r="I292">
            <v>1211661.7359944407</v>
          </cell>
          <cell r="J292">
            <v>407808990.4836489</v>
          </cell>
        </row>
        <row r="293">
          <cell r="C293" t="str">
            <v>Bª t«ng M250</v>
          </cell>
          <cell r="D293" t="str">
            <v>m3</v>
          </cell>
          <cell r="E293">
            <v>64.44</v>
          </cell>
          <cell r="F293">
            <v>467896.36724971433</v>
          </cell>
          <cell r="G293">
            <v>44651.040000000001</v>
          </cell>
          <cell r="H293">
            <v>50524.219980000002</v>
          </cell>
          <cell r="I293">
            <v>913830.47055423819</v>
          </cell>
          <cell r="J293">
            <v>58887235.522515103</v>
          </cell>
        </row>
        <row r="294">
          <cell r="C294" t="str">
            <v>Bª t«ng lãt mãng M100 ®¸ 4x6</v>
          </cell>
          <cell r="D294" t="str">
            <v>m3</v>
          </cell>
          <cell r="E294">
            <v>9.9</v>
          </cell>
          <cell r="F294">
            <v>261846.0050055357</v>
          </cell>
          <cell r="G294">
            <v>22898.699999999997</v>
          </cell>
          <cell r="H294">
            <v>12040.565000000001</v>
          </cell>
          <cell r="I294">
            <v>476409.41943829454</v>
          </cell>
          <cell r="J294">
            <v>4716453.2524391161</v>
          </cell>
        </row>
        <row r="295">
          <cell r="C295" t="str">
            <v>Cèt thÐp c¸c lo¹i</v>
          </cell>
          <cell r="D295" t="str">
            <v>TÊn</v>
          </cell>
          <cell r="E295">
            <v>28.07</v>
          </cell>
          <cell r="F295">
            <v>4932735.3371428577</v>
          </cell>
          <cell r="G295">
            <v>179831.68000000002</v>
          </cell>
          <cell r="H295">
            <v>210581.53</v>
          </cell>
          <cell r="I295">
            <v>7224454.8297665929</v>
          </cell>
          <cell r="J295">
            <v>202790447.07154825</v>
          </cell>
        </row>
        <row r="296">
          <cell r="C296" t="str">
            <v>§¸ héc x©y tø nãn M100</v>
          </cell>
          <cell r="D296" t="str">
            <v>m3</v>
          </cell>
          <cell r="E296">
            <v>34.1</v>
          </cell>
          <cell r="F296">
            <v>278810.8254982286</v>
          </cell>
          <cell r="G296">
            <v>35358.619999999995</v>
          </cell>
          <cell r="H296">
            <v>0</v>
          </cell>
          <cell r="I296">
            <v>488783.70716064883</v>
          </cell>
          <cell r="J296">
            <v>16667524.414178126</v>
          </cell>
        </row>
        <row r="297">
          <cell r="C297" t="str">
            <v>§¸ héc x©y taluy v÷a M100</v>
          </cell>
          <cell r="D297" t="str">
            <v>m3</v>
          </cell>
          <cell r="E297">
            <v>64.5</v>
          </cell>
          <cell r="F297">
            <v>248531.96105274287</v>
          </cell>
          <cell r="G297">
            <v>31998.09</v>
          </cell>
          <cell r="H297">
            <v>0</v>
          </cell>
          <cell r="I297">
            <v>437566.59880956577</v>
          </cell>
          <cell r="J297">
            <v>28223045.62321699</v>
          </cell>
        </row>
        <row r="298">
          <cell r="C298" t="str">
            <v>§¸ héc x©y mãng, ch©n khay M100</v>
          </cell>
          <cell r="D298" t="str">
            <v>m3</v>
          </cell>
          <cell r="E298">
            <v>70.709999999999994</v>
          </cell>
          <cell r="F298">
            <v>248531.96105274287</v>
          </cell>
          <cell r="G298">
            <v>27907.01</v>
          </cell>
          <cell r="H298">
            <v>0</v>
          </cell>
          <cell r="I298">
            <v>421653.28258626495</v>
          </cell>
          <cell r="J298">
            <v>29815103.611674793</v>
          </cell>
        </row>
        <row r="299">
          <cell r="C299" t="str">
            <v xml:space="preserve">D¨m s¹n ®Öm </v>
          </cell>
          <cell r="D299" t="str">
            <v>m3</v>
          </cell>
          <cell r="E299">
            <v>44.15</v>
          </cell>
          <cell r="F299">
            <v>135855.41509523807</v>
          </cell>
          <cell r="G299">
            <v>30115.26</v>
          </cell>
          <cell r="H299">
            <v>0</v>
          </cell>
          <cell r="I299">
            <v>288292.40124649595</v>
          </cell>
          <cell r="J299">
            <v>12728109.515032796</v>
          </cell>
        </row>
        <row r="300">
          <cell r="C300" t="str">
            <v xml:space="preserve">§µo mãng ®Êt cÊp 3 </v>
          </cell>
          <cell r="D300" t="str">
            <v>m3</v>
          </cell>
          <cell r="E300">
            <v>2155.56</v>
          </cell>
          <cell r="F300">
            <v>0</v>
          </cell>
          <cell r="G300">
            <v>5890.0582800000002</v>
          </cell>
          <cell r="H300">
            <v>2404.6233119999997</v>
          </cell>
          <cell r="I300">
            <v>26458.435658106639</v>
          </cell>
          <cell r="J300">
            <v>57032745.567188345</v>
          </cell>
        </row>
        <row r="301">
          <cell r="C301" t="str">
            <v>§¾p ®Êt cÊp 3</v>
          </cell>
          <cell r="D301" t="str">
            <v>m3</v>
          </cell>
          <cell r="E301">
            <v>2357.7800000000002</v>
          </cell>
          <cell r="F301">
            <v>0</v>
          </cell>
          <cell r="G301">
            <v>9298.26</v>
          </cell>
          <cell r="H301">
            <v>0</v>
          </cell>
          <cell r="I301">
            <v>36167.992732107356</v>
          </cell>
          <cell r="J301">
            <v>85276169.903908089</v>
          </cell>
        </row>
        <row r="302">
          <cell r="C302" t="str">
            <v>Thi c«ng mè</v>
          </cell>
          <cell r="D302" t="str">
            <v>TB</v>
          </cell>
          <cell r="J302">
            <v>84000000</v>
          </cell>
        </row>
        <row r="303">
          <cell r="C303" t="str">
            <v xml:space="preserve">8. Cäc BTCT (35x35)cm </v>
          </cell>
          <cell r="D303" t="str">
            <v>md</v>
          </cell>
          <cell r="I303">
            <v>400000</v>
          </cell>
          <cell r="J303">
            <v>0</v>
          </cell>
        </row>
        <row r="304">
          <cell r="C304" t="str">
            <v>9. H¹ng môc kh¸c</v>
          </cell>
          <cell r="D304" t="str">
            <v>TB</v>
          </cell>
          <cell r="I304">
            <v>0</v>
          </cell>
          <cell r="J304">
            <v>21000000</v>
          </cell>
        </row>
        <row r="305">
          <cell r="C305" t="str">
            <v>§¾p ®Êt ®ª quai</v>
          </cell>
          <cell r="D305" t="str">
            <v>m3</v>
          </cell>
          <cell r="E305">
            <v>31.57</v>
          </cell>
          <cell r="F305">
            <v>0</v>
          </cell>
          <cell r="G305">
            <v>29528.04</v>
          </cell>
          <cell r="H305">
            <v>0</v>
          </cell>
          <cell r="I305">
            <v>137828.35964320746</v>
          </cell>
          <cell r="J305">
            <v>4351241.3139360594</v>
          </cell>
        </row>
        <row r="306">
          <cell r="C306" t="str">
            <v>M¸y b¬m n­íc</v>
          </cell>
          <cell r="D306" t="str">
            <v>Ca</v>
          </cell>
          <cell r="E306">
            <v>21</v>
          </cell>
          <cell r="F306">
            <v>0</v>
          </cell>
          <cell r="G306">
            <v>0</v>
          </cell>
          <cell r="H306">
            <v>466499</v>
          </cell>
          <cell r="I306">
            <v>625657.55711489427</v>
          </cell>
          <cell r="J306">
            <v>13138808.69941278</v>
          </cell>
        </row>
        <row r="307">
          <cell r="C307" t="str">
            <v>Mua vµ l¾p ®Æt biÓn b¸o ®­êng bé</v>
          </cell>
          <cell r="D307" t="str">
            <v>Bé</v>
          </cell>
          <cell r="E307">
            <v>4</v>
          </cell>
          <cell r="F307">
            <v>594310.03418620001</v>
          </cell>
          <cell r="G307">
            <v>9170.9856</v>
          </cell>
          <cell r="H307">
            <v>2246.2963200000004</v>
          </cell>
          <cell r="I307">
            <v>860000</v>
          </cell>
          <cell r="J307">
            <v>3440000</v>
          </cell>
        </row>
        <row r="308">
          <cell r="C308" t="str">
            <v>10. Ph¸ dì cÇu cò</v>
          </cell>
          <cell r="J308">
            <v>35379846.377317443</v>
          </cell>
        </row>
        <row r="309">
          <cell r="C309" t="str">
            <v>§Ëp bá bª t«ng cÇu cò</v>
          </cell>
          <cell r="D309" t="str">
            <v>m3</v>
          </cell>
          <cell r="E309">
            <v>38.909999999999997</v>
          </cell>
          <cell r="F309">
            <v>0</v>
          </cell>
          <cell r="G309">
            <v>68671.7</v>
          </cell>
          <cell r="H309">
            <v>0</v>
          </cell>
          <cell r="I309">
            <v>267116.37946255063</v>
          </cell>
          <cell r="J309">
            <v>10393498.324887844</v>
          </cell>
        </row>
        <row r="310">
          <cell r="C310" t="str">
            <v>§Ëp bá ®¸ héc x©y cò</v>
          </cell>
          <cell r="D310" t="str">
            <v>m3</v>
          </cell>
          <cell r="E310">
            <v>163.35</v>
          </cell>
          <cell r="F310">
            <v>0</v>
          </cell>
          <cell r="G310">
            <v>22208.720000000001</v>
          </cell>
          <cell r="H310">
            <v>0</v>
          </cell>
          <cell r="I310">
            <v>86386.573783633401</v>
          </cell>
          <cell r="J310">
            <v>14111246.827556515</v>
          </cell>
        </row>
        <row r="311">
          <cell r="C311" t="str">
            <v>Th¸o dì thÐp cÇu cò</v>
          </cell>
          <cell r="D311" t="str">
            <v>TÊn</v>
          </cell>
          <cell r="E311">
            <v>5.6519999999999992</v>
          </cell>
          <cell r="F311">
            <v>215999.99999999997</v>
          </cell>
          <cell r="G311">
            <v>218652</v>
          </cell>
          <cell r="H311">
            <v>543277.45000000007</v>
          </cell>
          <cell r="I311">
            <v>1924115.5741105948</v>
          </cell>
          <cell r="J311">
            <v>10875101.224873081</v>
          </cell>
        </row>
        <row r="312">
          <cell r="C312" t="str">
            <v>11. TuyÕn tr¸nh</v>
          </cell>
          <cell r="I312">
            <v>0</v>
          </cell>
          <cell r="J312">
            <v>256918301.60540026</v>
          </cell>
        </row>
        <row r="313">
          <cell r="C313" t="str">
            <v>DÇm I500 lµm cÇu t¹m</v>
          </cell>
          <cell r="D313" t="str">
            <v>TÊn</v>
          </cell>
          <cell r="E313">
            <v>7.5359999999999996</v>
          </cell>
          <cell r="F313">
            <v>999886.30761904758</v>
          </cell>
          <cell r="G313">
            <v>346912.49600000004</v>
          </cell>
          <cell r="H313">
            <v>446151.53</v>
          </cell>
          <cell r="I313">
            <v>3623924.8854130441</v>
          </cell>
          <cell r="J313">
            <v>27309897.936472699</v>
          </cell>
        </row>
        <row r="314">
          <cell r="C314" t="str">
            <v>L¾p dùng vµ th¸o dì cÇu t¹m</v>
          </cell>
          <cell r="D314" t="str">
            <v>TÊn</v>
          </cell>
          <cell r="E314">
            <v>7.5359999999999996</v>
          </cell>
          <cell r="F314">
            <v>278999.99999999994</v>
          </cell>
          <cell r="G314">
            <v>218652</v>
          </cell>
          <cell r="H314">
            <v>543277.45000000007</v>
          </cell>
          <cell r="I314">
            <v>2200391.9957527202</v>
          </cell>
          <cell r="J314">
            <v>16582154.079992497</v>
          </cell>
        </row>
        <row r="315">
          <cell r="C315" t="str">
            <v>L¾p ®Æt vµ th¸o dì rä ®¸</v>
          </cell>
          <cell r="D315" t="str">
            <v>Rä</v>
          </cell>
          <cell r="E315">
            <v>64</v>
          </cell>
          <cell r="F315">
            <v>167311.23357142857</v>
          </cell>
          <cell r="G315">
            <v>63119.520000000004</v>
          </cell>
          <cell r="H315">
            <v>0</v>
          </cell>
          <cell r="I315">
            <v>498735.7040999615</v>
          </cell>
          <cell r="J315">
            <v>31919085.062397536</v>
          </cell>
        </row>
        <row r="316">
          <cell r="C316" t="str">
            <v xml:space="preserve">§¾p ®Êt nÒn ®­êng </v>
          </cell>
          <cell r="D316" t="str">
            <v>m3</v>
          </cell>
          <cell r="E316">
            <v>2145</v>
          </cell>
          <cell r="F316">
            <v>5714.2857142857138</v>
          </cell>
          <cell r="G316">
            <v>6287.7246742857133</v>
          </cell>
          <cell r="H316">
            <v>16215.547368</v>
          </cell>
          <cell r="I316">
            <v>60797.097711059716</v>
          </cell>
          <cell r="J316">
            <v>130409774.59022309</v>
          </cell>
        </row>
        <row r="317">
          <cell r="C317" t="str">
            <v>Mãng cÊp phèi ®¸ d¨m lo¹i 1</v>
          </cell>
          <cell r="D317" t="str">
            <v>m3</v>
          </cell>
          <cell r="E317">
            <v>198</v>
          </cell>
          <cell r="F317">
            <v>211603.89028571427</v>
          </cell>
          <cell r="G317">
            <v>675.13600000000008</v>
          </cell>
          <cell r="H317">
            <v>7602.8820839999989</v>
          </cell>
          <cell r="I317">
            <v>256047.42392078004</v>
          </cell>
          <cell r="J317">
            <v>50697389.936314449</v>
          </cell>
        </row>
        <row r="318">
          <cell r="C318" t="str">
            <v>cÇu nghiªng km407+682.2</v>
          </cell>
          <cell r="J318">
            <v>2531392571.695261</v>
          </cell>
        </row>
        <row r="319">
          <cell r="C319" t="str">
            <v>1. DÇm BTCT D¦L L=24m</v>
          </cell>
          <cell r="J319">
            <v>528800000</v>
          </cell>
        </row>
        <row r="320">
          <cell r="C320" t="str">
            <v>DÇm BTCT D¦L L=24m</v>
          </cell>
          <cell r="D320" t="str">
            <v>DÇm</v>
          </cell>
          <cell r="E320">
            <v>4</v>
          </cell>
          <cell r="F320" t="e">
            <v>#N/A</v>
          </cell>
          <cell r="G320" t="e">
            <v>#N/A</v>
          </cell>
          <cell r="H320" t="e">
            <v>#N/A</v>
          </cell>
          <cell r="I320">
            <v>100000000</v>
          </cell>
          <cell r="J320">
            <v>400000000</v>
          </cell>
        </row>
        <row r="321">
          <cell r="C321" t="str">
            <v>Lao l¾p dÇm BTCT D¦L L=24m</v>
          </cell>
          <cell r="D321" t="str">
            <v>DÇm</v>
          </cell>
          <cell r="E321">
            <v>4</v>
          </cell>
          <cell r="F321" t="e">
            <v>#N/A</v>
          </cell>
          <cell r="G321" t="e">
            <v>#N/A</v>
          </cell>
          <cell r="H321" t="e">
            <v>#N/A</v>
          </cell>
          <cell r="I321">
            <v>28000000</v>
          </cell>
          <cell r="J321">
            <v>112000000</v>
          </cell>
        </row>
        <row r="322">
          <cell r="C322" t="str">
            <v>Mua vµ l¾p ®Æt gèi cÇu b»ng cao su</v>
          </cell>
          <cell r="D322" t="str">
            <v>Gèi</v>
          </cell>
          <cell r="E322">
            <v>8</v>
          </cell>
          <cell r="F322">
            <v>1581785.4</v>
          </cell>
          <cell r="G322">
            <v>30683.100000000002</v>
          </cell>
          <cell r="H322">
            <v>0</v>
          </cell>
          <cell r="I322">
            <v>2100000</v>
          </cell>
          <cell r="J322">
            <v>16800000</v>
          </cell>
        </row>
        <row r="323">
          <cell r="C323" t="str">
            <v>2. Líp phñ mÆt cÇu</v>
          </cell>
          <cell r="I323">
            <v>0</v>
          </cell>
          <cell r="J323">
            <v>43209530.30685392</v>
          </cell>
        </row>
        <row r="324">
          <cell r="C324" t="str">
            <v>Bª t«ng t¹o dèc M300</v>
          </cell>
          <cell r="D324" t="str">
            <v>m3</v>
          </cell>
          <cell r="E324">
            <v>19.2</v>
          </cell>
          <cell r="F324">
            <v>574369.22931885719</v>
          </cell>
          <cell r="G324">
            <v>40910.799999999996</v>
          </cell>
          <cell r="H324">
            <v>12642.59325</v>
          </cell>
          <cell r="I324">
            <v>983321.19550532626</v>
          </cell>
          <cell r="J324">
            <v>18879766.953702264</v>
          </cell>
        </row>
        <row r="325">
          <cell r="C325" t="str">
            <v>BTN h¹t mÞn dµy 5cm</v>
          </cell>
          <cell r="D325" t="str">
            <v>m2</v>
          </cell>
          <cell r="E325">
            <v>192</v>
          </cell>
          <cell r="F325">
            <v>42468.434871299731</v>
          </cell>
          <cell r="G325">
            <v>329.74254000000002</v>
          </cell>
          <cell r="H325">
            <v>2021.9958464000001</v>
          </cell>
          <cell r="I325">
            <v>57176.14270663201</v>
          </cell>
          <cell r="J325">
            <v>10977819.399673346</v>
          </cell>
        </row>
        <row r="326">
          <cell r="C326" t="str">
            <v>Cèt thÐp c¸c lo¹i</v>
          </cell>
          <cell r="D326" t="str">
            <v>TÊn</v>
          </cell>
          <cell r="E326">
            <v>1.92</v>
          </cell>
          <cell r="F326">
            <v>4911215.3371428577</v>
          </cell>
          <cell r="G326">
            <v>159406.01</v>
          </cell>
          <cell r="H326">
            <v>99583.053999999989</v>
          </cell>
          <cell r="I326">
            <v>6954137.4757699519</v>
          </cell>
          <cell r="J326">
            <v>13351943.953478307</v>
          </cell>
        </row>
        <row r="327">
          <cell r="C327" t="str">
            <v>3. Lan can tay vÞn b»ng BTCT</v>
          </cell>
          <cell r="D327" t="str">
            <v>md</v>
          </cell>
          <cell r="E327">
            <v>70.28</v>
          </cell>
          <cell r="I327">
            <v>450000</v>
          </cell>
          <cell r="J327">
            <v>31626000</v>
          </cell>
        </row>
        <row r="328">
          <cell r="C328" t="str">
            <v>4. B¶n dÉn KT(300x220x20)cm</v>
          </cell>
          <cell r="D328" t="str">
            <v>b¶n</v>
          </cell>
          <cell r="E328">
            <v>8</v>
          </cell>
          <cell r="I328">
            <v>2200000</v>
          </cell>
          <cell r="J328">
            <v>17600000</v>
          </cell>
        </row>
        <row r="329">
          <cell r="C329" t="str">
            <v>5. Khe co d·n cao su</v>
          </cell>
          <cell r="D329" t="str">
            <v>md</v>
          </cell>
          <cell r="E329">
            <v>16</v>
          </cell>
          <cell r="I329">
            <v>2500000</v>
          </cell>
          <cell r="J329">
            <v>40000000</v>
          </cell>
        </row>
        <row r="330">
          <cell r="C330" t="str">
            <v>6. T­êng hé lan mÒm</v>
          </cell>
          <cell r="D330" t="str">
            <v>md</v>
          </cell>
          <cell r="E330">
            <v>40</v>
          </cell>
          <cell r="I330">
            <v>450000</v>
          </cell>
          <cell r="J330">
            <v>18000000</v>
          </cell>
        </row>
        <row r="331">
          <cell r="C331" t="str">
            <v>7. Mè cÇu</v>
          </cell>
          <cell r="I331">
            <v>0</v>
          </cell>
          <cell r="J331">
            <v>998590960.21869349</v>
          </cell>
        </row>
        <row r="332">
          <cell r="C332" t="str">
            <v>Bª t«ng M300</v>
          </cell>
          <cell r="D332" t="str">
            <v>m3</v>
          </cell>
          <cell r="E332">
            <v>315.36</v>
          </cell>
          <cell r="F332">
            <v>563323.6672165714</v>
          </cell>
          <cell r="G332">
            <v>83931.68</v>
          </cell>
          <cell r="H332">
            <v>50524.219980000002</v>
          </cell>
          <cell r="I332">
            <v>1211661.7359944407</v>
          </cell>
          <cell r="J332">
            <v>382109645.06320685</v>
          </cell>
        </row>
        <row r="333">
          <cell r="C333" t="str">
            <v>Bª t«ng M250</v>
          </cell>
          <cell r="D333" t="str">
            <v>m3</v>
          </cell>
          <cell r="E333">
            <v>58.78</v>
          </cell>
          <cell r="F333">
            <v>467896.36724971433</v>
          </cell>
          <cell r="G333">
            <v>44651.040000000001</v>
          </cell>
          <cell r="H333">
            <v>50524.219980000002</v>
          </cell>
          <cell r="I333">
            <v>913830.47055423819</v>
          </cell>
          <cell r="J333">
            <v>53714955.059178121</v>
          </cell>
        </row>
        <row r="334">
          <cell r="C334" t="str">
            <v>Bª t«ng lãt mãng M100 ®¸ 4x6</v>
          </cell>
          <cell r="D334" t="str">
            <v>m3</v>
          </cell>
          <cell r="E334">
            <v>7.2</v>
          </cell>
          <cell r="F334">
            <v>261846.0050055357</v>
          </cell>
          <cell r="G334">
            <v>22898.699999999997</v>
          </cell>
          <cell r="H334">
            <v>12040.565000000001</v>
          </cell>
          <cell r="I334">
            <v>476409.41943829454</v>
          </cell>
          <cell r="J334">
            <v>3430147.8199557206</v>
          </cell>
        </row>
        <row r="335">
          <cell r="C335" t="str">
            <v>Cèt thÐp c¸c lo¹i</v>
          </cell>
          <cell r="D335" t="str">
            <v>TÊn</v>
          </cell>
          <cell r="E335">
            <v>26.189</v>
          </cell>
          <cell r="F335">
            <v>4932735.3371428577</v>
          </cell>
          <cell r="G335">
            <v>179831.68000000002</v>
          </cell>
          <cell r="H335">
            <v>210581.53</v>
          </cell>
          <cell r="I335">
            <v>7224454.8297665929</v>
          </cell>
          <cell r="J335">
            <v>189201247.53675729</v>
          </cell>
        </row>
        <row r="336">
          <cell r="C336" t="str">
            <v>§¸ héc x©y tø nãn M100</v>
          </cell>
          <cell r="D336" t="str">
            <v>m3</v>
          </cell>
          <cell r="E336">
            <v>71.44</v>
          </cell>
          <cell r="F336">
            <v>278810.8254982286</v>
          </cell>
          <cell r="G336">
            <v>35358.619999999995</v>
          </cell>
          <cell r="H336">
            <v>0</v>
          </cell>
          <cell r="I336">
            <v>488783.70716064883</v>
          </cell>
          <cell r="J336">
            <v>34918708.039556749</v>
          </cell>
        </row>
        <row r="337">
          <cell r="C337" t="str">
            <v>§¸ héc x©y taluy v÷a M100</v>
          </cell>
          <cell r="D337" t="str">
            <v>m3</v>
          </cell>
          <cell r="E337">
            <v>80</v>
          </cell>
          <cell r="F337">
            <v>248531.96105274287</v>
          </cell>
          <cell r="G337">
            <v>31998.09</v>
          </cell>
          <cell r="H337">
            <v>0</v>
          </cell>
          <cell r="I337">
            <v>437566.59880956577</v>
          </cell>
          <cell r="J337">
            <v>35005327.904765263</v>
          </cell>
        </row>
        <row r="338">
          <cell r="C338" t="str">
            <v>§¸ héc x©y mãng, ch©n khay M100</v>
          </cell>
          <cell r="D338" t="str">
            <v>m3</v>
          </cell>
          <cell r="E338">
            <v>61.79</v>
          </cell>
          <cell r="F338">
            <v>248531.96105274287</v>
          </cell>
          <cell r="G338">
            <v>27907.01</v>
          </cell>
          <cell r="H338">
            <v>0</v>
          </cell>
          <cell r="I338">
            <v>421653.28258626495</v>
          </cell>
          <cell r="J338">
            <v>26053956.331005313</v>
          </cell>
        </row>
        <row r="339">
          <cell r="C339" t="str">
            <v xml:space="preserve">D¨m s¹n ®Öm </v>
          </cell>
          <cell r="D339" t="str">
            <v>m3</v>
          </cell>
          <cell r="E339">
            <v>64.69</v>
          </cell>
          <cell r="F339">
            <v>135855.41509523807</v>
          </cell>
          <cell r="G339">
            <v>30115.26</v>
          </cell>
          <cell r="H339">
            <v>0</v>
          </cell>
          <cell r="I339">
            <v>288292.40124649595</v>
          </cell>
          <cell r="J339">
            <v>18649635.436635822</v>
          </cell>
        </row>
        <row r="340">
          <cell r="C340" t="str">
            <v xml:space="preserve">§µo mãng ®Êt cÊp 3 </v>
          </cell>
          <cell r="D340" t="str">
            <v>m3</v>
          </cell>
          <cell r="E340">
            <v>3357.19</v>
          </cell>
          <cell r="F340">
            <v>0</v>
          </cell>
          <cell r="G340">
            <v>5890.0582800000002</v>
          </cell>
          <cell r="H340">
            <v>2404.6233119999997</v>
          </cell>
          <cell r="I340">
            <v>26458.435658106639</v>
          </cell>
          <cell r="J340">
            <v>88825995.607039034</v>
          </cell>
        </row>
        <row r="341">
          <cell r="C341" t="str">
            <v>§¾p ®Êt cÊp 3</v>
          </cell>
          <cell r="D341" t="str">
            <v>m3</v>
          </cell>
          <cell r="E341">
            <v>2424.2800000000002</v>
          </cell>
          <cell r="F341">
            <v>0</v>
          </cell>
          <cell r="G341">
            <v>9298.26</v>
          </cell>
          <cell r="H341">
            <v>0</v>
          </cell>
          <cell r="I341">
            <v>36167.992732107356</v>
          </cell>
          <cell r="J341">
            <v>87681341.420593232</v>
          </cell>
        </row>
        <row r="342">
          <cell r="C342" t="str">
            <v>Thi c«ng mè</v>
          </cell>
          <cell r="D342" t="str">
            <v>TB</v>
          </cell>
          <cell r="J342">
            <v>79000000</v>
          </cell>
        </row>
        <row r="343">
          <cell r="C343" t="str">
            <v xml:space="preserve">8. Cäc BTCT (35x35)cm </v>
          </cell>
          <cell r="D343" t="str">
            <v>md</v>
          </cell>
          <cell r="E343">
            <v>704</v>
          </cell>
          <cell r="I343">
            <v>400000</v>
          </cell>
          <cell r="J343">
            <v>281600000</v>
          </cell>
        </row>
        <row r="344">
          <cell r="C344" t="str">
            <v>9. H¹ng môc kh¸c</v>
          </cell>
          <cell r="D344" t="str">
            <v>TB</v>
          </cell>
          <cell r="I344">
            <v>0</v>
          </cell>
          <cell r="J344">
            <v>56000000</v>
          </cell>
        </row>
        <row r="345">
          <cell r="C345" t="str">
            <v>§¾p ®Êt ®ª quai</v>
          </cell>
          <cell r="D345" t="str">
            <v>m3</v>
          </cell>
          <cell r="E345">
            <v>145</v>
          </cell>
          <cell r="F345">
            <v>0</v>
          </cell>
          <cell r="G345">
            <v>29528.04</v>
          </cell>
          <cell r="H345">
            <v>0</v>
          </cell>
          <cell r="I345">
            <v>137828.35964320746</v>
          </cell>
          <cell r="J345">
            <v>19985112.148265082</v>
          </cell>
        </row>
        <row r="346">
          <cell r="C346" t="str">
            <v>M¸y b¬m n­íc</v>
          </cell>
          <cell r="D346" t="str">
            <v>Ca</v>
          </cell>
          <cell r="E346">
            <v>52</v>
          </cell>
          <cell r="F346">
            <v>0</v>
          </cell>
          <cell r="G346">
            <v>0</v>
          </cell>
          <cell r="H346">
            <v>466499</v>
          </cell>
          <cell r="I346">
            <v>625657.55711489427</v>
          </cell>
          <cell r="J346">
            <v>32534192.969974503</v>
          </cell>
        </row>
        <row r="347">
          <cell r="C347" t="str">
            <v>Mua vµ l¾p ®Æt biÓn b¸o ®­êng bé</v>
          </cell>
          <cell r="D347" t="str">
            <v>Bé</v>
          </cell>
          <cell r="E347">
            <v>4</v>
          </cell>
          <cell r="F347">
            <v>594310.03418620001</v>
          </cell>
          <cell r="G347">
            <v>9170.9856</v>
          </cell>
          <cell r="H347">
            <v>2246.2963200000004</v>
          </cell>
          <cell r="I347">
            <v>860000</v>
          </cell>
          <cell r="J347">
            <v>3440000</v>
          </cell>
        </row>
        <row r="348">
          <cell r="C348" t="str">
            <v>10. Ph¸ dì cÇu cò</v>
          </cell>
          <cell r="J348">
            <v>42648581.675656386</v>
          </cell>
        </row>
        <row r="349">
          <cell r="C349" t="str">
            <v>§Ëp bá bª t«ng cÇu cò</v>
          </cell>
          <cell r="D349" t="str">
            <v>m3</v>
          </cell>
          <cell r="E349">
            <v>47.85</v>
          </cell>
          <cell r="F349">
            <v>0</v>
          </cell>
          <cell r="G349">
            <v>68671.7</v>
          </cell>
          <cell r="H349">
            <v>0</v>
          </cell>
          <cell r="I349">
            <v>267116.37946255063</v>
          </cell>
          <cell r="J349">
            <v>12781518.757283049</v>
          </cell>
        </row>
        <row r="350">
          <cell r="C350" t="str">
            <v>§Ëp bá ®¸ héc x©y cò</v>
          </cell>
          <cell r="D350" t="str">
            <v>m3</v>
          </cell>
          <cell r="E350">
            <v>240.83</v>
          </cell>
          <cell r="F350">
            <v>0</v>
          </cell>
          <cell r="G350">
            <v>22208.720000000001</v>
          </cell>
          <cell r="H350">
            <v>0</v>
          </cell>
          <cell r="I350">
            <v>86386.573783633401</v>
          </cell>
          <cell r="J350">
            <v>20804478.564312432</v>
          </cell>
        </row>
        <row r="351">
          <cell r="C351" t="str">
            <v>Th¸o dì thÐp cÇu cò</v>
          </cell>
          <cell r="D351" t="str">
            <v>TÊn</v>
          </cell>
          <cell r="E351">
            <v>4.71</v>
          </cell>
          <cell r="F351">
            <v>215999.99999999997</v>
          </cell>
          <cell r="G351">
            <v>218652</v>
          </cell>
          <cell r="H351">
            <v>543277.45000000007</v>
          </cell>
          <cell r="I351">
            <v>1924115.5741105948</v>
          </cell>
          <cell r="J351">
            <v>9062584.3540609013</v>
          </cell>
        </row>
        <row r="352">
          <cell r="C352" t="str">
            <v>11. TuyÕn tr¸nh</v>
          </cell>
          <cell r="I352">
            <v>0</v>
          </cell>
          <cell r="J352">
            <v>473317499.49405706</v>
          </cell>
        </row>
        <row r="353">
          <cell r="C353" t="str">
            <v>DÇm I500 lµm cÇu t¹m</v>
          </cell>
          <cell r="D353" t="str">
            <v>TÊn</v>
          </cell>
          <cell r="E353">
            <v>15.071999999999999</v>
          </cell>
          <cell r="F353">
            <v>999886.30761904758</v>
          </cell>
          <cell r="G353">
            <v>346912.49600000004</v>
          </cell>
          <cell r="H353">
            <v>446151.53</v>
          </cell>
          <cell r="I353">
            <v>3623924.8854130441</v>
          </cell>
          <cell r="J353">
            <v>54619795.872945398</v>
          </cell>
        </row>
        <row r="354">
          <cell r="C354" t="str">
            <v>L¾p dùng vµ th¸o dì cÇu t¹m</v>
          </cell>
          <cell r="D354" t="str">
            <v>TÊn</v>
          </cell>
          <cell r="E354">
            <v>15.071999999999999</v>
          </cell>
          <cell r="F354">
            <v>278999.99999999994</v>
          </cell>
          <cell r="G354">
            <v>218652</v>
          </cell>
          <cell r="H354">
            <v>543277.45000000007</v>
          </cell>
          <cell r="I354">
            <v>2200391.9957527202</v>
          </cell>
          <cell r="J354">
            <v>33164308.159984995</v>
          </cell>
        </row>
        <row r="355">
          <cell r="C355" t="str">
            <v>L¾p ®Æt vµ th¸o dì rä ®¸</v>
          </cell>
          <cell r="D355" t="str">
            <v>Rä</v>
          </cell>
          <cell r="E355">
            <v>210</v>
          </cell>
          <cell r="F355">
            <v>167311.23357142857</v>
          </cell>
          <cell r="G355">
            <v>63119.520000000004</v>
          </cell>
          <cell r="H355">
            <v>0</v>
          </cell>
          <cell r="I355">
            <v>498735.7040999615</v>
          </cell>
          <cell r="J355">
            <v>104734497.86099191</v>
          </cell>
        </row>
        <row r="356">
          <cell r="C356" t="str">
            <v xml:space="preserve">§¾p ®Êt nÒn ®­êng </v>
          </cell>
          <cell r="D356" t="str">
            <v>m3</v>
          </cell>
          <cell r="E356">
            <v>3750</v>
          </cell>
          <cell r="F356">
            <v>5714.2857142857138</v>
          </cell>
          <cell r="G356">
            <v>6287.7246742857133</v>
          </cell>
          <cell r="H356">
            <v>16215.547368</v>
          </cell>
          <cell r="I356">
            <v>60797.097711059716</v>
          </cell>
          <cell r="J356">
            <v>227989116.41647393</v>
          </cell>
        </row>
        <row r="357">
          <cell r="C357" t="str">
            <v>Mãng cÊp phèi ®¸ d¨m lo¹i 1</v>
          </cell>
          <cell r="D357" t="str">
            <v>m3</v>
          </cell>
          <cell r="E357">
            <v>206.25</v>
          </cell>
          <cell r="F357">
            <v>211603.89028571427</v>
          </cell>
          <cell r="G357">
            <v>675.13600000000008</v>
          </cell>
          <cell r="H357">
            <v>7602.8820839999989</v>
          </cell>
          <cell r="I357">
            <v>256047.42392078004</v>
          </cell>
          <cell r="J357">
            <v>52809781.183660887</v>
          </cell>
        </row>
        <row r="358">
          <cell r="C358" t="str">
            <v>cÇu s¾t km408+395.13</v>
          </cell>
          <cell r="J358">
            <v>2211272101.7826304</v>
          </cell>
        </row>
        <row r="359">
          <cell r="C359" t="str">
            <v>1. DÇm BTCT D¦L L=24m</v>
          </cell>
          <cell r="J359">
            <v>528800000</v>
          </cell>
        </row>
        <row r="360">
          <cell r="C360" t="str">
            <v>DÇm BTCT D¦L L=24m</v>
          </cell>
          <cell r="D360" t="str">
            <v>DÇm</v>
          </cell>
          <cell r="E360">
            <v>4</v>
          </cell>
          <cell r="F360" t="e">
            <v>#N/A</v>
          </cell>
          <cell r="G360" t="e">
            <v>#N/A</v>
          </cell>
          <cell r="H360" t="e">
            <v>#N/A</v>
          </cell>
          <cell r="I360">
            <v>100000000</v>
          </cell>
          <cell r="J360">
            <v>400000000</v>
          </cell>
        </row>
        <row r="361">
          <cell r="C361" t="str">
            <v>Lao l¾p dÇm BTCT D¦L L=24m</v>
          </cell>
          <cell r="D361" t="str">
            <v>DÇm</v>
          </cell>
          <cell r="E361">
            <v>4</v>
          </cell>
          <cell r="F361" t="e">
            <v>#N/A</v>
          </cell>
          <cell r="G361" t="e">
            <v>#N/A</v>
          </cell>
          <cell r="H361" t="e">
            <v>#N/A</v>
          </cell>
          <cell r="I361">
            <v>28000000</v>
          </cell>
          <cell r="J361">
            <v>112000000</v>
          </cell>
        </row>
        <row r="362">
          <cell r="C362" t="str">
            <v>Mua vµ l¾p ®Æt gèi cÇu b»ng cao su</v>
          </cell>
          <cell r="D362" t="str">
            <v>Gèi</v>
          </cell>
          <cell r="E362">
            <v>8</v>
          </cell>
          <cell r="F362">
            <v>1581785.4</v>
          </cell>
          <cell r="G362">
            <v>30683.100000000002</v>
          </cell>
          <cell r="H362">
            <v>0</v>
          </cell>
          <cell r="I362">
            <v>2100000</v>
          </cell>
          <cell r="J362">
            <v>16800000</v>
          </cell>
        </row>
        <row r="363">
          <cell r="C363" t="str">
            <v>2. Líp phñ mÆt cÇu</v>
          </cell>
          <cell r="I363">
            <v>0</v>
          </cell>
          <cell r="J363">
            <v>43209530.30685392</v>
          </cell>
        </row>
        <row r="364">
          <cell r="C364" t="str">
            <v>Bª t«ng t¹o dèc M300</v>
          </cell>
          <cell r="D364" t="str">
            <v>m3</v>
          </cell>
          <cell r="E364">
            <v>19.2</v>
          </cell>
          <cell r="F364">
            <v>574369.22931885719</v>
          </cell>
          <cell r="G364">
            <v>40910.799999999996</v>
          </cell>
          <cell r="H364">
            <v>12642.59325</v>
          </cell>
          <cell r="I364">
            <v>983321.19550532626</v>
          </cell>
          <cell r="J364">
            <v>18879766.953702264</v>
          </cell>
        </row>
        <row r="365">
          <cell r="C365" t="str">
            <v>BTN h¹t mÞn dµy 5cm</v>
          </cell>
          <cell r="D365" t="str">
            <v>m2</v>
          </cell>
          <cell r="E365">
            <v>192</v>
          </cell>
          <cell r="F365">
            <v>42468.434871299731</v>
          </cell>
          <cell r="G365">
            <v>329.74254000000002</v>
          </cell>
          <cell r="H365">
            <v>2021.9958464000001</v>
          </cell>
          <cell r="I365">
            <v>57176.14270663201</v>
          </cell>
          <cell r="J365">
            <v>10977819.399673346</v>
          </cell>
        </row>
        <row r="366">
          <cell r="C366" t="str">
            <v>Cèt thÐp c¸c lo¹i</v>
          </cell>
          <cell r="D366" t="str">
            <v>TÊn</v>
          </cell>
          <cell r="E366">
            <v>1.92</v>
          </cell>
          <cell r="F366">
            <v>4911215.3371428577</v>
          </cell>
          <cell r="G366">
            <v>159406.01</v>
          </cell>
          <cell r="H366">
            <v>99583.053999999989</v>
          </cell>
          <cell r="I366">
            <v>6954137.4757699519</v>
          </cell>
          <cell r="J366">
            <v>13351943.953478307</v>
          </cell>
        </row>
        <row r="367">
          <cell r="C367" t="str">
            <v>3. Lan can tay vÞn b»ng BTCT</v>
          </cell>
          <cell r="D367" t="str">
            <v>md</v>
          </cell>
          <cell r="E367">
            <v>67.08</v>
          </cell>
          <cell r="I367">
            <v>450000</v>
          </cell>
          <cell r="J367">
            <v>30186000</v>
          </cell>
        </row>
        <row r="368">
          <cell r="C368" t="str">
            <v>4. B¶n dÉn KT(300x220x20)cm</v>
          </cell>
          <cell r="D368" t="str">
            <v>b¶n</v>
          </cell>
          <cell r="E368">
            <v>8</v>
          </cell>
          <cell r="I368">
            <v>2200000</v>
          </cell>
          <cell r="J368">
            <v>17600000</v>
          </cell>
        </row>
        <row r="369">
          <cell r="C369" t="str">
            <v>5. Khe co d·n cao su</v>
          </cell>
          <cell r="D369" t="str">
            <v>md</v>
          </cell>
          <cell r="E369">
            <v>16</v>
          </cell>
          <cell r="I369">
            <v>2500000</v>
          </cell>
          <cell r="J369">
            <v>40000000</v>
          </cell>
        </row>
        <row r="370">
          <cell r="C370" t="str">
            <v>6. T­êng hé lan mÒm</v>
          </cell>
          <cell r="D370" t="str">
            <v>md</v>
          </cell>
          <cell r="E370">
            <v>40</v>
          </cell>
          <cell r="I370">
            <v>450000</v>
          </cell>
          <cell r="J370">
            <v>18000000</v>
          </cell>
        </row>
        <row r="371">
          <cell r="C371" t="str">
            <v>7. Mè cÇu</v>
          </cell>
          <cell r="I371">
            <v>0</v>
          </cell>
          <cell r="J371">
            <v>755522391.79937518</v>
          </cell>
        </row>
        <row r="372">
          <cell r="C372" t="str">
            <v>Bª t«ng M300</v>
          </cell>
          <cell r="D372" t="str">
            <v>m3</v>
          </cell>
          <cell r="E372">
            <v>228.56</v>
          </cell>
          <cell r="F372">
            <v>563323.6672165714</v>
          </cell>
          <cell r="G372">
            <v>83931.68</v>
          </cell>
          <cell r="H372">
            <v>50524.219980000002</v>
          </cell>
          <cell r="I372">
            <v>1211661.7359944407</v>
          </cell>
          <cell r="J372">
            <v>276937406.37888938</v>
          </cell>
        </row>
        <row r="373">
          <cell r="C373" t="str">
            <v>Bª t«ng M250</v>
          </cell>
          <cell r="D373" t="str">
            <v>m3</v>
          </cell>
          <cell r="E373">
            <v>52.61</v>
          </cell>
          <cell r="F373">
            <v>467896.36724971433</v>
          </cell>
          <cell r="G373">
            <v>44651.040000000001</v>
          </cell>
          <cell r="H373">
            <v>50524.219980000002</v>
          </cell>
          <cell r="I373">
            <v>913830.47055423819</v>
          </cell>
          <cell r="J373">
            <v>48076621.05585847</v>
          </cell>
        </row>
        <row r="374">
          <cell r="C374" t="str">
            <v>Bª t«ng lãt mãng M100 ®¸ 4x6</v>
          </cell>
          <cell r="D374" t="str">
            <v>m3</v>
          </cell>
          <cell r="E374">
            <v>7.2</v>
          </cell>
          <cell r="F374">
            <v>261846.0050055357</v>
          </cell>
          <cell r="G374">
            <v>22898.699999999997</v>
          </cell>
          <cell r="H374">
            <v>12040.565000000001</v>
          </cell>
          <cell r="I374">
            <v>476409.41943829454</v>
          </cell>
          <cell r="J374">
            <v>3430147.8199557206</v>
          </cell>
        </row>
        <row r="375">
          <cell r="C375" t="str">
            <v>Cèt thÐp c¸c lo¹i</v>
          </cell>
          <cell r="D375" t="str">
            <v>TÊn</v>
          </cell>
          <cell r="E375">
            <v>19.681999999999999</v>
          </cell>
          <cell r="F375">
            <v>4932735.3371428577</v>
          </cell>
          <cell r="G375">
            <v>179831.68000000002</v>
          </cell>
          <cell r="H375">
            <v>210581.53</v>
          </cell>
          <cell r="I375">
            <v>7224454.8297665929</v>
          </cell>
          <cell r="J375">
            <v>142191719.95946607</v>
          </cell>
        </row>
        <row r="376">
          <cell r="C376" t="str">
            <v>§¸ héc x©y tø nãn M100</v>
          </cell>
          <cell r="D376" t="str">
            <v>m3</v>
          </cell>
          <cell r="E376">
            <v>61.23</v>
          </cell>
          <cell r="F376">
            <v>278810.8254982286</v>
          </cell>
          <cell r="G376">
            <v>35358.619999999995</v>
          </cell>
          <cell r="H376">
            <v>0</v>
          </cell>
          <cell r="I376">
            <v>488783.70716064883</v>
          </cell>
          <cell r="J376">
            <v>29928226.389446527</v>
          </cell>
        </row>
        <row r="377">
          <cell r="C377" t="str">
            <v>§¸ héc x©y taluy v÷a M100</v>
          </cell>
          <cell r="D377" t="str">
            <v>m3</v>
          </cell>
          <cell r="E377">
            <v>80</v>
          </cell>
          <cell r="F377">
            <v>248531.96105274287</v>
          </cell>
          <cell r="G377">
            <v>31998.09</v>
          </cell>
          <cell r="H377">
            <v>0</v>
          </cell>
          <cell r="I377">
            <v>437566.59880956577</v>
          </cell>
          <cell r="J377">
            <v>35005327.904765263</v>
          </cell>
        </row>
        <row r="378">
          <cell r="C378" t="str">
            <v>§¸ héc x©y mãng, ch©n khay M100</v>
          </cell>
          <cell r="D378" t="str">
            <v>m3</v>
          </cell>
          <cell r="E378">
            <v>56.14</v>
          </cell>
          <cell r="F378">
            <v>248531.96105274287</v>
          </cell>
          <cell r="G378">
            <v>27907.01</v>
          </cell>
          <cell r="H378">
            <v>0</v>
          </cell>
          <cell r="I378">
            <v>421653.28258626495</v>
          </cell>
          <cell r="J378">
            <v>23671615.284392916</v>
          </cell>
        </row>
        <row r="379">
          <cell r="C379" t="str">
            <v xml:space="preserve">D¨m s¹n ®Öm </v>
          </cell>
          <cell r="D379" t="str">
            <v>m3</v>
          </cell>
          <cell r="E379">
            <v>60.23</v>
          </cell>
          <cell r="F379">
            <v>135855.41509523807</v>
          </cell>
          <cell r="G379">
            <v>30115.26</v>
          </cell>
          <cell r="H379">
            <v>0</v>
          </cell>
          <cell r="I379">
            <v>288292.40124649595</v>
          </cell>
          <cell r="J379">
            <v>17363851.32707645</v>
          </cell>
        </row>
        <row r="380">
          <cell r="C380" t="str">
            <v xml:space="preserve">§µo mãng ®Êt cÊp 3 </v>
          </cell>
          <cell r="D380" t="str">
            <v>m3</v>
          </cell>
          <cell r="E380">
            <v>2006.32</v>
          </cell>
          <cell r="F380">
            <v>0</v>
          </cell>
          <cell r="G380">
            <v>5890.0582800000002</v>
          </cell>
          <cell r="H380">
            <v>2404.6233119999997</v>
          </cell>
          <cell r="I380">
            <v>26458.435658106639</v>
          </cell>
          <cell r="J380">
            <v>53084088.629572511</v>
          </cell>
        </row>
        <row r="381">
          <cell r="C381" t="str">
            <v>§¾p ®Êt cÊp 3</v>
          </cell>
          <cell r="D381" t="str">
            <v>m3</v>
          </cell>
          <cell r="E381">
            <v>1847.86</v>
          </cell>
          <cell r="F381">
            <v>0</v>
          </cell>
          <cell r="G381">
            <v>9298.26</v>
          </cell>
          <cell r="H381">
            <v>0</v>
          </cell>
          <cell r="I381">
            <v>36167.992732107356</v>
          </cell>
          <cell r="J381">
            <v>66833387.049951896</v>
          </cell>
        </row>
        <row r="382">
          <cell r="C382" t="str">
            <v>Thi c«ng mè</v>
          </cell>
          <cell r="D382" t="str">
            <v>TB</v>
          </cell>
          <cell r="J382">
            <v>59000000</v>
          </cell>
        </row>
        <row r="383">
          <cell r="C383" t="str">
            <v xml:space="preserve">8. Cäc BTCT (35x35)cm </v>
          </cell>
          <cell r="D383" t="str">
            <v>md</v>
          </cell>
          <cell r="E383">
            <v>704</v>
          </cell>
          <cell r="I383">
            <v>400000</v>
          </cell>
          <cell r="J383">
            <v>281600000</v>
          </cell>
        </row>
        <row r="384">
          <cell r="C384" t="str">
            <v>9. H¹ng môc kh¸c</v>
          </cell>
          <cell r="D384" t="str">
            <v>TB</v>
          </cell>
          <cell r="I384">
            <v>0</v>
          </cell>
          <cell r="J384">
            <v>43000000</v>
          </cell>
        </row>
        <row r="385">
          <cell r="C385" t="str">
            <v>§¾p ®Êt ®ª quai</v>
          </cell>
          <cell r="D385" t="str">
            <v>m3</v>
          </cell>
          <cell r="E385">
            <v>150</v>
          </cell>
          <cell r="F385">
            <v>0</v>
          </cell>
          <cell r="G385">
            <v>29528.04</v>
          </cell>
          <cell r="H385">
            <v>0</v>
          </cell>
          <cell r="I385">
            <v>137828.35964320746</v>
          </cell>
          <cell r="J385">
            <v>20674253.94648112</v>
          </cell>
        </row>
        <row r="386">
          <cell r="C386" t="str">
            <v>M¸y b¬m n­íc</v>
          </cell>
          <cell r="D386" t="str">
            <v>Ca</v>
          </cell>
          <cell r="E386">
            <v>30</v>
          </cell>
          <cell r="F386">
            <v>0</v>
          </cell>
          <cell r="G386">
            <v>0</v>
          </cell>
          <cell r="H386">
            <v>466499</v>
          </cell>
          <cell r="I386">
            <v>625657.55711489427</v>
          </cell>
          <cell r="J386">
            <v>18769726.713446829</v>
          </cell>
        </row>
        <row r="387">
          <cell r="C387" t="str">
            <v>Mua vµ l¾p ®Æt biÓn b¸o ®­êng bé</v>
          </cell>
          <cell r="D387" t="str">
            <v>Bé</v>
          </cell>
          <cell r="E387">
            <v>4</v>
          </cell>
          <cell r="F387">
            <v>594310.03418620001</v>
          </cell>
          <cell r="G387">
            <v>9170.9856</v>
          </cell>
          <cell r="H387">
            <v>2246.2963200000004</v>
          </cell>
          <cell r="I387">
            <v>860000</v>
          </cell>
          <cell r="J387">
            <v>3440000</v>
          </cell>
        </row>
        <row r="388">
          <cell r="C388" t="str">
            <v>10. Ph¸ dì cÇu cò</v>
          </cell>
          <cell r="J388">
            <v>18627330.056326333</v>
          </cell>
        </row>
        <row r="389">
          <cell r="C389" t="str">
            <v>§Ëp bá bª t«ng cÇu cò</v>
          </cell>
          <cell r="D389" t="str">
            <v>m3</v>
          </cell>
          <cell r="E389">
            <v>20.29</v>
          </cell>
          <cell r="F389">
            <v>0</v>
          </cell>
          <cell r="G389">
            <v>68671.7</v>
          </cell>
          <cell r="H389">
            <v>0</v>
          </cell>
          <cell r="I389">
            <v>267116.37946255063</v>
          </cell>
          <cell r="J389">
            <v>5419791.3392951516</v>
          </cell>
        </row>
        <row r="390">
          <cell r="C390" t="str">
            <v>§Ëp bá ®¸ héc x©y cò</v>
          </cell>
          <cell r="D390" t="str">
            <v>m3</v>
          </cell>
          <cell r="E390">
            <v>27</v>
          </cell>
          <cell r="F390">
            <v>0</v>
          </cell>
          <cell r="G390">
            <v>22208.720000000001</v>
          </cell>
          <cell r="H390">
            <v>0</v>
          </cell>
          <cell r="I390">
            <v>86386.573783633401</v>
          </cell>
          <cell r="J390">
            <v>2332437.4921581019</v>
          </cell>
        </row>
        <row r="391">
          <cell r="C391" t="str">
            <v>Th¸o dì thÐp cÇu cò</v>
          </cell>
          <cell r="D391" t="str">
            <v>TÊn</v>
          </cell>
          <cell r="E391">
            <v>5.6519999999999992</v>
          </cell>
          <cell r="F391">
            <v>215999.99999999997</v>
          </cell>
          <cell r="G391">
            <v>218652</v>
          </cell>
          <cell r="H391">
            <v>543277.45000000007</v>
          </cell>
          <cell r="I391">
            <v>1924115.5741105948</v>
          </cell>
          <cell r="J391">
            <v>10875101.224873081</v>
          </cell>
        </row>
        <row r="392">
          <cell r="C392" t="str">
            <v>11. TuyÕn tr¸nh</v>
          </cell>
          <cell r="I392">
            <v>0</v>
          </cell>
          <cell r="J392">
            <v>434726849.62007487</v>
          </cell>
        </row>
        <row r="393">
          <cell r="C393" t="str">
            <v>DÇm I500 lµm cÇu t¹m</v>
          </cell>
          <cell r="D393" t="str">
            <v>TÊn</v>
          </cell>
          <cell r="E393">
            <v>15.071999999999999</v>
          </cell>
          <cell r="F393">
            <v>999886.30761904758</v>
          </cell>
          <cell r="G393">
            <v>346912.49600000004</v>
          </cell>
          <cell r="H393">
            <v>446151.53</v>
          </cell>
          <cell r="I393">
            <v>3623924.8854130441</v>
          </cell>
          <cell r="J393">
            <v>54619795.872945398</v>
          </cell>
        </row>
        <row r="394">
          <cell r="C394" t="str">
            <v>L¾p dùng vµ th¸o dì cÇu t¹m</v>
          </cell>
          <cell r="D394" t="str">
            <v>TÊn</v>
          </cell>
          <cell r="E394">
            <v>15.071999999999999</v>
          </cell>
          <cell r="F394">
            <v>278999.99999999994</v>
          </cell>
          <cell r="G394">
            <v>218652</v>
          </cell>
          <cell r="H394">
            <v>543277.45000000007</v>
          </cell>
          <cell r="I394">
            <v>2200391.9957527202</v>
          </cell>
          <cell r="J394">
            <v>33164308.159984995</v>
          </cell>
        </row>
        <row r="395">
          <cell r="C395" t="str">
            <v>L¾p ®Æt vµ th¸o dì rä ®¸</v>
          </cell>
          <cell r="D395" t="str">
            <v>Rä</v>
          </cell>
          <cell r="E395">
            <v>210</v>
          </cell>
          <cell r="F395">
            <v>167311.23357142857</v>
          </cell>
          <cell r="G395">
            <v>63119.520000000004</v>
          </cell>
          <cell r="H395">
            <v>0</v>
          </cell>
          <cell r="I395">
            <v>498735.7040999615</v>
          </cell>
          <cell r="J395">
            <v>104734497.86099191</v>
          </cell>
        </row>
        <row r="396">
          <cell r="C396" t="str">
            <v xml:space="preserve">§¾p ®Êt nÒn ®­êng </v>
          </cell>
          <cell r="D396" t="str">
            <v>m3</v>
          </cell>
          <cell r="E396">
            <v>3150</v>
          </cell>
          <cell r="F396">
            <v>5714.2857142857138</v>
          </cell>
          <cell r="G396">
            <v>6287.7246742857133</v>
          </cell>
          <cell r="H396">
            <v>16215.547368</v>
          </cell>
          <cell r="I396">
            <v>60797.097711059716</v>
          </cell>
          <cell r="J396">
            <v>191510857.78983811</v>
          </cell>
        </row>
        <row r="397">
          <cell r="C397" t="str">
            <v>Mãng cÊp phèi ®¸ d¨m lo¹i 1</v>
          </cell>
          <cell r="D397" t="str">
            <v>m3</v>
          </cell>
          <cell r="E397">
            <v>198</v>
          </cell>
          <cell r="F397">
            <v>211603.89028571427</v>
          </cell>
          <cell r="G397">
            <v>675.13600000000008</v>
          </cell>
          <cell r="H397">
            <v>7602.8820839999989</v>
          </cell>
          <cell r="I397">
            <v>256047.42392078004</v>
          </cell>
          <cell r="J397">
            <v>50697389.936314449</v>
          </cell>
        </row>
        <row r="398">
          <cell r="C398" t="str">
            <v>cÇu trµn km411+677.98</v>
          </cell>
          <cell r="J398">
            <v>3161853982.2899737</v>
          </cell>
        </row>
        <row r="399">
          <cell r="C399" t="str">
            <v>1. DÇm BTCT D¦L L=33m</v>
          </cell>
          <cell r="J399">
            <v>664800000</v>
          </cell>
        </row>
        <row r="400">
          <cell r="C400" t="str">
            <v>DÇm BTCT D¦L L=33m</v>
          </cell>
          <cell r="D400" t="str">
            <v>DÇm</v>
          </cell>
          <cell r="E400">
            <v>4</v>
          </cell>
          <cell r="F400" t="e">
            <v>#N/A</v>
          </cell>
          <cell r="G400" t="e">
            <v>#N/A</v>
          </cell>
          <cell r="H400" t="e">
            <v>#N/A</v>
          </cell>
          <cell r="I400">
            <v>130000000</v>
          </cell>
          <cell r="J400">
            <v>520000000</v>
          </cell>
        </row>
        <row r="401">
          <cell r="C401" t="str">
            <v>Lao l¾p dÇm BTCT L=33m</v>
          </cell>
          <cell r="D401" t="str">
            <v>DÇm</v>
          </cell>
          <cell r="E401">
            <v>4</v>
          </cell>
          <cell r="F401" t="e">
            <v>#N/A</v>
          </cell>
          <cell r="G401" t="e">
            <v>#N/A</v>
          </cell>
          <cell r="H401" t="e">
            <v>#N/A</v>
          </cell>
          <cell r="I401">
            <v>32000000</v>
          </cell>
          <cell r="J401">
            <v>128000000</v>
          </cell>
        </row>
        <row r="402">
          <cell r="C402" t="str">
            <v>Mua vµ l¾p ®Æt gèi cÇu b»ng cao su</v>
          </cell>
          <cell r="D402" t="str">
            <v>Gèi</v>
          </cell>
          <cell r="E402">
            <v>8</v>
          </cell>
          <cell r="F402">
            <v>1581785.4</v>
          </cell>
          <cell r="G402">
            <v>30683.100000000002</v>
          </cell>
          <cell r="H402">
            <v>0</v>
          </cell>
          <cell r="I402">
            <v>2100000</v>
          </cell>
          <cell r="J402">
            <v>16800000</v>
          </cell>
        </row>
        <row r="403">
          <cell r="C403" t="str">
            <v>2. Líp phñ mÆt cÇu</v>
          </cell>
          <cell r="I403">
            <v>0</v>
          </cell>
          <cell r="J403">
            <v>59413104.171924137</v>
          </cell>
        </row>
        <row r="404">
          <cell r="C404" t="str">
            <v>Bª t«ng t¹o dèc M300</v>
          </cell>
          <cell r="D404" t="str">
            <v>m3</v>
          </cell>
          <cell r="E404">
            <v>26.4</v>
          </cell>
          <cell r="F404">
            <v>574369.22931885719</v>
          </cell>
          <cell r="G404">
            <v>40910.799999999996</v>
          </cell>
          <cell r="H404">
            <v>12642.59325</v>
          </cell>
          <cell r="I404">
            <v>983321.19550532626</v>
          </cell>
          <cell r="J404">
            <v>25959679.561340611</v>
          </cell>
        </row>
        <row r="405">
          <cell r="C405" t="str">
            <v>BTN h¹t mÞn dµy 5cm</v>
          </cell>
          <cell r="D405" t="str">
            <v>m2</v>
          </cell>
          <cell r="E405">
            <v>264</v>
          </cell>
          <cell r="F405">
            <v>42468.434871299731</v>
          </cell>
          <cell r="G405">
            <v>329.74254000000002</v>
          </cell>
          <cell r="H405">
            <v>2021.9958464000001</v>
          </cell>
          <cell r="I405">
            <v>57176.14270663201</v>
          </cell>
          <cell r="J405">
            <v>15094501.67455085</v>
          </cell>
        </row>
        <row r="406">
          <cell r="C406" t="str">
            <v>Cèt thÐp c¸c lo¹i</v>
          </cell>
          <cell r="D406" t="str">
            <v>TÊn</v>
          </cell>
          <cell r="E406">
            <v>2.64</v>
          </cell>
          <cell r="F406">
            <v>4911215.3371428577</v>
          </cell>
          <cell r="G406">
            <v>159406.01</v>
          </cell>
          <cell r="H406">
            <v>99583.053999999989</v>
          </cell>
          <cell r="I406">
            <v>6954137.4757699519</v>
          </cell>
          <cell r="J406">
            <v>18358922.936032675</v>
          </cell>
        </row>
        <row r="407">
          <cell r="C407" t="str">
            <v>3. Lan can tay vÞn b»ng BTCT</v>
          </cell>
          <cell r="D407" t="str">
            <v>md</v>
          </cell>
          <cell r="E407">
            <v>91.88</v>
          </cell>
          <cell r="I407">
            <v>450000</v>
          </cell>
          <cell r="J407">
            <v>41346000</v>
          </cell>
        </row>
        <row r="408">
          <cell r="C408" t="str">
            <v>4. B¶n dÉn KT(300x220x20)cm</v>
          </cell>
          <cell r="D408" t="str">
            <v>b¶n</v>
          </cell>
          <cell r="E408">
            <v>8</v>
          </cell>
          <cell r="I408">
            <v>2200000</v>
          </cell>
          <cell r="J408">
            <v>17600000</v>
          </cell>
        </row>
        <row r="409">
          <cell r="C409" t="str">
            <v>5. Khe co d·n cao su</v>
          </cell>
          <cell r="D409" t="str">
            <v>md</v>
          </cell>
          <cell r="E409">
            <v>16</v>
          </cell>
          <cell r="I409">
            <v>2500000</v>
          </cell>
          <cell r="J409">
            <v>40000000</v>
          </cell>
        </row>
        <row r="410">
          <cell r="C410" t="str">
            <v>6. T­êng hé lan mÒm</v>
          </cell>
          <cell r="D410" t="str">
            <v>md</v>
          </cell>
          <cell r="E410">
            <v>40</v>
          </cell>
          <cell r="I410">
            <v>450000</v>
          </cell>
          <cell r="J410">
            <v>18000000</v>
          </cell>
        </row>
        <row r="411">
          <cell r="C411" t="str">
            <v>7. Mè cÇu</v>
          </cell>
          <cell r="I411">
            <v>0</v>
          </cell>
          <cell r="J411">
            <v>1674162293.0241559</v>
          </cell>
        </row>
        <row r="412">
          <cell r="C412" t="str">
            <v>Bª t«ng M300</v>
          </cell>
          <cell r="D412" t="str">
            <v>m3</v>
          </cell>
          <cell r="E412">
            <v>404.1</v>
          </cell>
          <cell r="F412">
            <v>563323.6672165714</v>
          </cell>
          <cell r="G412">
            <v>83931.68</v>
          </cell>
          <cell r="H412">
            <v>50524.219980000002</v>
          </cell>
          <cell r="I412">
            <v>1211661.7359944407</v>
          </cell>
          <cell r="J412">
            <v>489632507.5153535</v>
          </cell>
        </row>
        <row r="413">
          <cell r="C413" t="str">
            <v>Bª t«ng M250</v>
          </cell>
          <cell r="D413" t="str">
            <v>m3</v>
          </cell>
          <cell r="E413">
            <v>78.819999999999993</v>
          </cell>
          <cell r="F413">
            <v>467896.36724971433</v>
          </cell>
          <cell r="G413">
            <v>44651.040000000001</v>
          </cell>
          <cell r="H413">
            <v>50524.219980000002</v>
          </cell>
          <cell r="I413">
            <v>913830.47055423819</v>
          </cell>
          <cell r="J413">
            <v>72028117.689085051</v>
          </cell>
        </row>
        <row r="414">
          <cell r="C414" t="str">
            <v>Bª t«ng lãt mãng M100 ®¸ 4x6</v>
          </cell>
          <cell r="D414" t="str">
            <v>m3</v>
          </cell>
          <cell r="E414">
            <v>11.46</v>
          </cell>
          <cell r="F414">
            <v>261846.0050055357</v>
          </cell>
          <cell r="G414">
            <v>22898.699999999997</v>
          </cell>
          <cell r="H414">
            <v>12040.565000000001</v>
          </cell>
          <cell r="I414">
            <v>476409.41943829454</v>
          </cell>
          <cell r="J414">
            <v>5459651.9467628561</v>
          </cell>
        </row>
        <row r="415">
          <cell r="C415" t="str">
            <v>Cèt thÐp c¸c lo¹i</v>
          </cell>
          <cell r="D415" t="str">
            <v>TÊn</v>
          </cell>
          <cell r="E415">
            <v>33.804000000000002</v>
          </cell>
          <cell r="F415">
            <v>4932735.3371428577</v>
          </cell>
          <cell r="G415">
            <v>179831.68000000002</v>
          </cell>
          <cell r="H415">
            <v>210581.53</v>
          </cell>
          <cell r="I415">
            <v>7224454.8297665929</v>
          </cell>
          <cell r="J415">
            <v>244215471.06542993</v>
          </cell>
        </row>
        <row r="416">
          <cell r="C416" t="str">
            <v>T­êng ch¾n bª t«ng h=4m</v>
          </cell>
          <cell r="D416" t="str">
            <v>md</v>
          </cell>
          <cell r="I416">
            <v>8200000</v>
          </cell>
          <cell r="J416">
            <v>0</v>
          </cell>
        </row>
        <row r="417">
          <cell r="C417" t="str">
            <v>§¸ héc x©y tø nãn M100</v>
          </cell>
          <cell r="D417" t="str">
            <v>m3</v>
          </cell>
          <cell r="E417">
            <v>719.06</v>
          </cell>
          <cell r="F417">
            <v>278810.8254982286</v>
          </cell>
          <cell r="G417">
            <v>35358.619999999995</v>
          </cell>
          <cell r="H417">
            <v>0</v>
          </cell>
          <cell r="I417">
            <v>488783.70716064883</v>
          </cell>
          <cell r="J417">
            <v>351464812.47093612</v>
          </cell>
        </row>
        <row r="418">
          <cell r="C418" t="str">
            <v>§¸ héc x©y taluy v÷a M100</v>
          </cell>
          <cell r="D418" t="str">
            <v>m3</v>
          </cell>
          <cell r="E418">
            <v>99</v>
          </cell>
          <cell r="F418">
            <v>248531.96105274287</v>
          </cell>
          <cell r="G418">
            <v>31998.09</v>
          </cell>
          <cell r="H418">
            <v>0</v>
          </cell>
          <cell r="I418">
            <v>437566.59880956577</v>
          </cell>
          <cell r="J418">
            <v>43319093.282147013</v>
          </cell>
        </row>
        <row r="419">
          <cell r="C419" t="str">
            <v>§¸ héc x©y mãng, ch©n khay M100</v>
          </cell>
          <cell r="D419" t="str">
            <v>m3</v>
          </cell>
          <cell r="E419">
            <v>58.26</v>
          </cell>
          <cell r="F419">
            <v>248531.96105274287</v>
          </cell>
          <cell r="G419">
            <v>27907.01</v>
          </cell>
          <cell r="H419">
            <v>0</v>
          </cell>
          <cell r="I419">
            <v>421653.28258626495</v>
          </cell>
          <cell r="J419">
            <v>24565520.243475795</v>
          </cell>
        </row>
        <row r="420">
          <cell r="C420" t="str">
            <v xml:space="preserve">D¨m s¹n ®Öm </v>
          </cell>
          <cell r="D420" t="str">
            <v>m3</v>
          </cell>
          <cell r="E420">
            <v>331.11</v>
          </cell>
          <cell r="F420">
            <v>135855.41509523807</v>
          </cell>
          <cell r="G420">
            <v>30115.26</v>
          </cell>
          <cell r="H420">
            <v>0</v>
          </cell>
          <cell r="I420">
            <v>288292.40124649595</v>
          </cell>
          <cell r="J420">
            <v>95456496.976727277</v>
          </cell>
        </row>
        <row r="421">
          <cell r="C421" t="str">
            <v xml:space="preserve">§µo mãng ®Êt cÊp 3 </v>
          </cell>
          <cell r="D421" t="str">
            <v>m3</v>
          </cell>
          <cell r="E421">
            <v>2813.25</v>
          </cell>
          <cell r="F421">
            <v>0</v>
          </cell>
          <cell r="G421">
            <v>5890.0582800000002</v>
          </cell>
          <cell r="H421">
            <v>2404.6233119999997</v>
          </cell>
          <cell r="I421">
            <v>26458.435658106639</v>
          </cell>
          <cell r="J421">
            <v>74434194.115168497</v>
          </cell>
        </row>
        <row r="422">
          <cell r="C422" t="str">
            <v>§¾p ®Êt cÊp 3</v>
          </cell>
          <cell r="D422" t="str">
            <v>m3</v>
          </cell>
          <cell r="E422">
            <v>4771.8</v>
          </cell>
          <cell r="F422">
            <v>0</v>
          </cell>
          <cell r="G422">
            <v>9298.26</v>
          </cell>
          <cell r="H422">
            <v>0</v>
          </cell>
          <cell r="I422">
            <v>36167.992732107356</v>
          </cell>
          <cell r="J422">
            <v>172586427.7190699</v>
          </cell>
        </row>
        <row r="423">
          <cell r="C423" t="str">
            <v>Thi c«ng mè</v>
          </cell>
          <cell r="D423" t="str">
            <v>TB</v>
          </cell>
          <cell r="J423">
            <v>101000000</v>
          </cell>
        </row>
        <row r="424">
          <cell r="C424" t="str">
            <v xml:space="preserve">8. Cäc BTCT (35x35)cm </v>
          </cell>
          <cell r="D424" t="str">
            <v>md</v>
          </cell>
          <cell r="E424">
            <v>768</v>
          </cell>
          <cell r="I424">
            <v>400000</v>
          </cell>
          <cell r="J424">
            <v>307200000</v>
          </cell>
        </row>
        <row r="425">
          <cell r="C425" t="str">
            <v>9. H¹ng môc kh¸c</v>
          </cell>
          <cell r="D425" t="str">
            <v>TB</v>
          </cell>
          <cell r="I425">
            <v>0</v>
          </cell>
          <cell r="J425">
            <v>28000000</v>
          </cell>
        </row>
        <row r="426">
          <cell r="C426" t="str">
            <v>§¾p ®Êt ®ª quai</v>
          </cell>
          <cell r="D426" t="str">
            <v>m3</v>
          </cell>
          <cell r="E426">
            <v>45</v>
          </cell>
          <cell r="F426">
            <v>0</v>
          </cell>
          <cell r="G426">
            <v>29528.04</v>
          </cell>
          <cell r="H426">
            <v>0</v>
          </cell>
          <cell r="I426">
            <v>137828.35964320746</v>
          </cell>
          <cell r="J426">
            <v>6202276.1839443352</v>
          </cell>
        </row>
        <row r="427">
          <cell r="C427" t="str">
            <v>M¸y b¬m n­íc</v>
          </cell>
          <cell r="D427" t="str">
            <v>Ca</v>
          </cell>
          <cell r="E427">
            <v>30</v>
          </cell>
          <cell r="F427">
            <v>0</v>
          </cell>
          <cell r="G427">
            <v>0</v>
          </cell>
          <cell r="H427">
            <v>466499</v>
          </cell>
          <cell r="I427">
            <v>625657.55711489427</v>
          </cell>
          <cell r="J427">
            <v>18769726.713446829</v>
          </cell>
        </row>
        <row r="428">
          <cell r="C428" t="str">
            <v>Mua vµ l¾p ®Æt biÓn b¸o ®­êng bé</v>
          </cell>
          <cell r="D428" t="str">
            <v>Bé</v>
          </cell>
          <cell r="E428">
            <v>4</v>
          </cell>
          <cell r="F428">
            <v>594310.03418620001</v>
          </cell>
          <cell r="G428">
            <v>9170.9856</v>
          </cell>
          <cell r="H428">
            <v>2246.2963200000004</v>
          </cell>
          <cell r="I428">
            <v>860000</v>
          </cell>
          <cell r="J428">
            <v>3440000</v>
          </cell>
        </row>
        <row r="429">
          <cell r="C429" t="str">
            <v>10. Ph¸ dì cÇu cò</v>
          </cell>
          <cell r="J429">
            <v>36387794.307268664</v>
          </cell>
        </row>
        <row r="430">
          <cell r="C430" t="str">
            <v>§Ëp bá bª t«ng cÇu cò</v>
          </cell>
          <cell r="D430" t="str">
            <v>m3</v>
          </cell>
          <cell r="E430">
            <v>36.08</v>
          </cell>
          <cell r="F430">
            <v>0</v>
          </cell>
          <cell r="G430">
            <v>68671.7</v>
          </cell>
          <cell r="H430">
            <v>0</v>
          </cell>
          <cell r="I430">
            <v>267116.37946255063</v>
          </cell>
          <cell r="J430">
            <v>9637558.971008826</v>
          </cell>
        </row>
        <row r="431">
          <cell r="C431" t="str">
            <v>§Ëp bá ®¸ héc x©y cò</v>
          </cell>
          <cell r="D431" t="str">
            <v>m3</v>
          </cell>
          <cell r="E431">
            <v>204.75</v>
          </cell>
          <cell r="F431">
            <v>0</v>
          </cell>
          <cell r="G431">
            <v>22208.720000000001</v>
          </cell>
          <cell r="H431">
            <v>0</v>
          </cell>
          <cell r="I431">
            <v>86386.573783633401</v>
          </cell>
          <cell r="J431">
            <v>17687650.982198939</v>
          </cell>
        </row>
        <row r="432">
          <cell r="C432" t="str">
            <v>Th¸o dì thÐp cÇu cò</v>
          </cell>
          <cell r="D432" t="str">
            <v>TÊn</v>
          </cell>
          <cell r="E432">
            <v>4.71</v>
          </cell>
          <cell r="F432">
            <v>215999.99999999997</v>
          </cell>
          <cell r="G432">
            <v>218652</v>
          </cell>
          <cell r="H432">
            <v>543277.45000000007</v>
          </cell>
          <cell r="I432">
            <v>1924115.5741105948</v>
          </cell>
          <cell r="J432">
            <v>9062584.3540609013</v>
          </cell>
        </row>
        <row r="433">
          <cell r="C433" t="str">
            <v>11. TuyÕn tr¸nh</v>
          </cell>
          <cell r="I433">
            <v>0</v>
          </cell>
          <cell r="J433">
            <v>274944790.78662509</v>
          </cell>
        </row>
        <row r="434">
          <cell r="C434" t="str">
            <v>DÇm I500 lµm cÇu t¹m</v>
          </cell>
          <cell r="D434" t="str">
            <v>TÊn</v>
          </cell>
          <cell r="E434">
            <v>7.5359999999999996</v>
          </cell>
          <cell r="F434">
            <v>999886.30761904758</v>
          </cell>
          <cell r="G434">
            <v>346912.49600000004</v>
          </cell>
          <cell r="H434">
            <v>446151.53</v>
          </cell>
          <cell r="I434">
            <v>3623924.8854130441</v>
          </cell>
          <cell r="J434">
            <v>27309897.936472699</v>
          </cell>
        </row>
        <row r="435">
          <cell r="C435" t="str">
            <v>L¾p dùng vµ th¸o dì cÇu t¹m</v>
          </cell>
          <cell r="D435" t="str">
            <v>TÊn</v>
          </cell>
          <cell r="E435">
            <v>7.5359999999999996</v>
          </cell>
          <cell r="F435">
            <v>278999.99999999994</v>
          </cell>
          <cell r="G435">
            <v>218652</v>
          </cell>
          <cell r="H435">
            <v>543277.45000000007</v>
          </cell>
          <cell r="I435">
            <v>2200391.9957527202</v>
          </cell>
          <cell r="J435">
            <v>16582154.079992497</v>
          </cell>
        </row>
        <row r="436">
          <cell r="C436" t="str">
            <v>L¾p ®Æt vµ th¸o dì rä ®¸</v>
          </cell>
          <cell r="D436" t="str">
            <v>Rä</v>
          </cell>
          <cell r="E436">
            <v>150</v>
          </cell>
          <cell r="F436">
            <v>167311.23357142857</v>
          </cell>
          <cell r="G436">
            <v>63119.520000000004</v>
          </cell>
          <cell r="H436">
            <v>0</v>
          </cell>
          <cell r="I436">
            <v>498735.7040999615</v>
          </cell>
          <cell r="J436">
            <v>74810355.614994228</v>
          </cell>
        </row>
        <row r="437">
          <cell r="C437" t="str">
            <v xml:space="preserve">§¾p ®Êt nÒn ®­êng </v>
          </cell>
          <cell r="D437" t="str">
            <v>m3</v>
          </cell>
          <cell r="E437">
            <v>1875</v>
          </cell>
          <cell r="F437">
            <v>5714.2857142857138</v>
          </cell>
          <cell r="G437">
            <v>6287.7246742857133</v>
          </cell>
          <cell r="H437">
            <v>16215.547368</v>
          </cell>
          <cell r="I437">
            <v>60797.097711059716</v>
          </cell>
          <cell r="J437">
            <v>113994558.20823696</v>
          </cell>
        </row>
        <row r="438">
          <cell r="C438" t="str">
            <v>Mãng cÊp phèi ®¸ d¨m lo¹i 1</v>
          </cell>
          <cell r="D438" t="str">
            <v>m3</v>
          </cell>
          <cell r="E438">
            <v>165</v>
          </cell>
          <cell r="F438">
            <v>211603.89028571427</v>
          </cell>
          <cell r="G438">
            <v>675.13600000000008</v>
          </cell>
          <cell r="H438">
            <v>7602.8820839999989</v>
          </cell>
          <cell r="I438">
            <v>256047.42392078004</v>
          </cell>
          <cell r="J438">
            <v>42247824.94692871</v>
          </cell>
        </row>
      </sheetData>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4">
          <cell r="B4" t="str">
            <v>VËt liÖu</v>
          </cell>
        </row>
        <row r="5">
          <cell r="A5">
            <v>1</v>
          </cell>
          <cell r="B5" t="str">
            <v>¸p kÕ (250bav)</v>
          </cell>
          <cell r="C5" t="str">
            <v>c¸i</v>
          </cell>
          <cell r="D5">
            <v>200000</v>
          </cell>
        </row>
        <row r="6">
          <cell r="A6">
            <v>2</v>
          </cell>
          <cell r="B6" t="str">
            <v>¸p kÕ (5-25-100bav)</v>
          </cell>
          <cell r="C6" t="str">
            <v>bé</v>
          </cell>
          <cell r="D6">
            <v>200000</v>
          </cell>
        </row>
        <row r="7">
          <cell r="A7">
            <v>3</v>
          </cell>
          <cell r="B7" t="str">
            <v>¸p kÕ b×nh h¬i (25bav)</v>
          </cell>
          <cell r="C7" t="str">
            <v>c¸i</v>
          </cell>
          <cell r="D7">
            <v>200000</v>
          </cell>
        </row>
        <row r="8">
          <cell r="A8">
            <v>4</v>
          </cell>
          <cell r="B8" t="str">
            <v>§¸ d¨m</v>
          </cell>
          <cell r="C8" t="str">
            <v>m3</v>
          </cell>
          <cell r="D8">
            <v>70000</v>
          </cell>
        </row>
        <row r="9">
          <cell r="A9">
            <v>5</v>
          </cell>
          <cell r="B9" t="str">
            <v>§¸ héc</v>
          </cell>
          <cell r="C9" t="str">
            <v>m3</v>
          </cell>
          <cell r="D9">
            <v>50000</v>
          </cell>
        </row>
        <row r="10">
          <cell r="A10">
            <v>6</v>
          </cell>
          <cell r="B10" t="str">
            <v>§¸ sái 1x2</v>
          </cell>
          <cell r="C10" t="str">
            <v>m3</v>
          </cell>
          <cell r="D10">
            <v>70000</v>
          </cell>
        </row>
        <row r="11">
          <cell r="A11">
            <v>7</v>
          </cell>
          <cell r="B11" t="str">
            <v>§µn ®o lón</v>
          </cell>
          <cell r="C11" t="str">
            <v>bé</v>
          </cell>
          <cell r="D11">
            <v>2000000</v>
          </cell>
        </row>
        <row r="12">
          <cell r="A12">
            <v>8</v>
          </cell>
          <cell r="B12" t="str">
            <v>§ång hå ®iÖn ®o v¹n n¨ng</v>
          </cell>
          <cell r="C12" t="str">
            <v>chiÕc</v>
          </cell>
          <cell r="D12">
            <v>500000</v>
          </cell>
        </row>
        <row r="13">
          <cell r="A13">
            <v>9</v>
          </cell>
          <cell r="B13" t="str">
            <v>§ång hå ®o ¸p lùc</v>
          </cell>
          <cell r="C13" t="str">
            <v>c¸i</v>
          </cell>
          <cell r="D13">
            <v>300000</v>
          </cell>
        </row>
        <row r="14">
          <cell r="A14">
            <v>10</v>
          </cell>
          <cell r="B14" t="str">
            <v>§ång hå ®o ¸p lùc 4kg/cm2</v>
          </cell>
          <cell r="C14" t="str">
            <v>c¸i</v>
          </cell>
          <cell r="D14">
            <v>300000</v>
          </cell>
        </row>
        <row r="15">
          <cell r="A15">
            <v>11</v>
          </cell>
          <cell r="B15" t="str">
            <v>§ång hå ®o ®iÖn</v>
          </cell>
          <cell r="C15" t="str">
            <v>chiÕc</v>
          </cell>
          <cell r="D15">
            <v>500000</v>
          </cell>
        </row>
        <row r="16">
          <cell r="A16">
            <v>12</v>
          </cell>
          <cell r="B16" t="str">
            <v>§ång hå ®Ó bµn</v>
          </cell>
          <cell r="C16" t="str">
            <v>c¸i</v>
          </cell>
          <cell r="D16">
            <v>15000</v>
          </cell>
        </row>
        <row r="17">
          <cell r="A17">
            <v>13</v>
          </cell>
          <cell r="B17" t="str">
            <v>§ång hå ®o biÕn d¹ng</v>
          </cell>
          <cell r="C17" t="str">
            <v>c¸i</v>
          </cell>
          <cell r="D17">
            <v>500000</v>
          </cell>
        </row>
        <row r="18">
          <cell r="A18">
            <v>14</v>
          </cell>
          <cell r="B18" t="str">
            <v>§ång hå ®o lón</v>
          </cell>
          <cell r="C18" t="str">
            <v>c¸i</v>
          </cell>
          <cell r="D18">
            <v>800000</v>
          </cell>
        </row>
        <row r="19">
          <cell r="A19">
            <v>15</v>
          </cell>
          <cell r="B19" t="str">
            <v>§ång hå ®o l­u l­îng 3m3/h</v>
          </cell>
          <cell r="C19" t="str">
            <v>c¸i</v>
          </cell>
          <cell r="D19">
            <v>150000</v>
          </cell>
        </row>
        <row r="20">
          <cell r="A20">
            <v>16</v>
          </cell>
          <cell r="B20" t="str">
            <v>§ång hå ®o møc n­íc</v>
          </cell>
          <cell r="C20" t="str">
            <v>c¸i</v>
          </cell>
          <cell r="D20">
            <v>200000</v>
          </cell>
        </row>
        <row r="21">
          <cell r="A21">
            <v>17</v>
          </cell>
          <cell r="B21" t="str">
            <v>§ång hå ®o n­íc</v>
          </cell>
          <cell r="C21" t="str">
            <v>c¸i</v>
          </cell>
          <cell r="D21">
            <v>300000</v>
          </cell>
        </row>
        <row r="22">
          <cell r="A22">
            <v>18</v>
          </cell>
          <cell r="B22" t="str">
            <v>§ång hå bÊm gi©y</v>
          </cell>
          <cell r="C22" t="str">
            <v>c¸i</v>
          </cell>
          <cell r="D22">
            <v>120000</v>
          </cell>
        </row>
        <row r="23">
          <cell r="A23">
            <v>19</v>
          </cell>
          <cell r="B23" t="str">
            <v>§ång hå l­u l­îng</v>
          </cell>
          <cell r="C23" t="str">
            <v>c¸i</v>
          </cell>
          <cell r="D23">
            <v>200000</v>
          </cell>
        </row>
        <row r="24">
          <cell r="A24">
            <v>20</v>
          </cell>
          <cell r="B24" t="str">
            <v>§Çu nèi cÇn</v>
          </cell>
          <cell r="C24" t="str">
            <v>bé</v>
          </cell>
          <cell r="D24">
            <v>180000</v>
          </cell>
        </row>
        <row r="25">
          <cell r="A25">
            <v>21</v>
          </cell>
          <cell r="B25" t="str">
            <v>§Çu nèi èng chèng</v>
          </cell>
          <cell r="C25" t="str">
            <v>c¸i</v>
          </cell>
          <cell r="D25">
            <v>40000</v>
          </cell>
        </row>
        <row r="26">
          <cell r="A26">
            <v>22</v>
          </cell>
          <cell r="B26" t="str">
            <v>§e ghÌ ®¸</v>
          </cell>
          <cell r="C26" t="str">
            <v>c¸i</v>
          </cell>
          <cell r="D26">
            <v>20000</v>
          </cell>
        </row>
        <row r="27">
          <cell r="A27">
            <v>23</v>
          </cell>
          <cell r="B27" t="str">
            <v xml:space="preserve">§iezel </v>
          </cell>
          <cell r="C27" t="str">
            <v>kg</v>
          </cell>
          <cell r="D27">
            <v>5000</v>
          </cell>
        </row>
        <row r="28">
          <cell r="A28">
            <v>24</v>
          </cell>
          <cell r="B28" t="str">
            <v>§inh</v>
          </cell>
          <cell r="C28" t="str">
            <v>kg</v>
          </cell>
          <cell r="D28">
            <v>5000</v>
          </cell>
        </row>
        <row r="29">
          <cell r="A29">
            <v>25</v>
          </cell>
          <cell r="B29" t="str">
            <v>§inh + d©y thÐp</v>
          </cell>
          <cell r="C29" t="str">
            <v>kg</v>
          </cell>
          <cell r="D29">
            <v>5000</v>
          </cell>
        </row>
        <row r="30">
          <cell r="A30">
            <v>26</v>
          </cell>
          <cell r="B30" t="str">
            <v>§inh ®Üa</v>
          </cell>
          <cell r="C30" t="str">
            <v>kg</v>
          </cell>
          <cell r="D30">
            <v>5000</v>
          </cell>
        </row>
        <row r="31">
          <cell r="A31">
            <v>27</v>
          </cell>
          <cell r="B31" t="str">
            <v>§inh 10 cm</v>
          </cell>
          <cell r="C31" t="str">
            <v>kg</v>
          </cell>
          <cell r="D31">
            <v>5000</v>
          </cell>
        </row>
        <row r="32">
          <cell r="A32">
            <v>28</v>
          </cell>
          <cell r="B32" t="str">
            <v>§inh 3 cm</v>
          </cell>
          <cell r="C32" t="str">
            <v>kg</v>
          </cell>
          <cell r="D32">
            <v>5000</v>
          </cell>
        </row>
        <row r="33">
          <cell r="A33">
            <v>29</v>
          </cell>
          <cell r="B33" t="str">
            <v>§inh ch÷ U</v>
          </cell>
          <cell r="C33" t="str">
            <v>kg</v>
          </cell>
          <cell r="D33">
            <v>5000</v>
          </cell>
        </row>
        <row r="34">
          <cell r="A34">
            <v>30</v>
          </cell>
          <cell r="B34" t="str">
            <v>§iÖn cùc ®ång</v>
          </cell>
          <cell r="C34" t="str">
            <v>c¸i</v>
          </cell>
          <cell r="D34">
            <v>30000</v>
          </cell>
        </row>
        <row r="35">
          <cell r="A35">
            <v>31</v>
          </cell>
          <cell r="B35" t="str">
            <v>§iÖn cùc kh«ng ph©n cùc</v>
          </cell>
          <cell r="C35" t="str">
            <v>c¸i</v>
          </cell>
          <cell r="D35">
            <v>400000</v>
          </cell>
        </row>
        <row r="36">
          <cell r="A36">
            <v>32</v>
          </cell>
          <cell r="B36" t="str">
            <v>§iÖn cùc s¾t</v>
          </cell>
          <cell r="C36" t="str">
            <v>c¸i</v>
          </cell>
          <cell r="D36">
            <v>15000</v>
          </cell>
        </row>
        <row r="37">
          <cell r="A37">
            <v>33</v>
          </cell>
          <cell r="B37" t="str">
            <v>§Þa bµn ®Þa chÊt</v>
          </cell>
          <cell r="C37" t="str">
            <v>c¸i</v>
          </cell>
          <cell r="D37">
            <v>350000</v>
          </cell>
        </row>
        <row r="38">
          <cell r="A38">
            <v>34</v>
          </cell>
          <cell r="B38" t="str">
            <v>§Üa s¾t tr¸ng men</v>
          </cell>
          <cell r="C38" t="str">
            <v>c¸i</v>
          </cell>
          <cell r="D38">
            <v>8000</v>
          </cell>
        </row>
        <row r="39">
          <cell r="A39">
            <v>35</v>
          </cell>
          <cell r="B39" t="str">
            <v>§ui ®iÖn</v>
          </cell>
          <cell r="C39" t="str">
            <v>c¸i</v>
          </cell>
          <cell r="D39">
            <v>500</v>
          </cell>
        </row>
        <row r="40">
          <cell r="A40">
            <v>36</v>
          </cell>
          <cell r="B40" t="str">
            <v>¶nh mµu (9x12)</v>
          </cell>
          <cell r="C40" t="str">
            <v>kiÓu</v>
          </cell>
          <cell r="D40">
            <v>5000</v>
          </cell>
        </row>
        <row r="41">
          <cell r="A41">
            <v>37</v>
          </cell>
          <cell r="B41" t="str">
            <v>¾c quy</v>
          </cell>
          <cell r="C41" t="str">
            <v>c¸i</v>
          </cell>
          <cell r="D41">
            <v>250000</v>
          </cell>
        </row>
        <row r="42">
          <cell r="A42">
            <v>38</v>
          </cell>
          <cell r="B42" t="str">
            <v>¾c quy (12Vx2) + (6Vx1)</v>
          </cell>
          <cell r="C42" t="str">
            <v>bé</v>
          </cell>
          <cell r="D42">
            <v>250000</v>
          </cell>
        </row>
        <row r="43">
          <cell r="A43">
            <v>39</v>
          </cell>
          <cell r="B43" t="str">
            <v>Ac quy 12v</v>
          </cell>
          <cell r="C43" t="str">
            <v>bé</v>
          </cell>
          <cell r="D43">
            <v>300000</v>
          </cell>
        </row>
        <row r="44">
          <cell r="A44">
            <v>40</v>
          </cell>
          <cell r="B44" t="str">
            <v>Ac quy 24v</v>
          </cell>
          <cell r="C44" t="str">
            <v>b×nh</v>
          </cell>
          <cell r="D44">
            <v>420000</v>
          </cell>
        </row>
        <row r="45">
          <cell r="A45">
            <v>41</v>
          </cell>
          <cell r="B45" t="str">
            <v>AxÝt axalic</v>
          </cell>
          <cell r="C45" t="str">
            <v>kg</v>
          </cell>
          <cell r="D45">
            <v>40000</v>
          </cell>
        </row>
        <row r="46">
          <cell r="A46">
            <v>42</v>
          </cell>
          <cell r="B46" t="str">
            <v>AxÝt nit¬ric ®Æc</v>
          </cell>
          <cell r="C46" t="str">
            <v>gam</v>
          </cell>
          <cell r="D46">
            <v>40</v>
          </cell>
        </row>
        <row r="47">
          <cell r="A47">
            <v>43</v>
          </cell>
          <cell r="B47" t="str">
            <v>B¨ng m¸y håi ©m</v>
          </cell>
          <cell r="C47" t="str">
            <v>cuén</v>
          </cell>
          <cell r="D47">
            <v>10000</v>
          </cell>
        </row>
        <row r="48">
          <cell r="A48">
            <v>44</v>
          </cell>
          <cell r="B48" t="str">
            <v>B¸t s¾t tr¸ng men</v>
          </cell>
          <cell r="C48" t="str">
            <v>c¸i</v>
          </cell>
          <cell r="D48">
            <v>8000</v>
          </cell>
        </row>
        <row r="49">
          <cell r="A49">
            <v>45</v>
          </cell>
          <cell r="B49" t="str">
            <v>B×nh bãp n­íc</v>
          </cell>
          <cell r="C49" t="str">
            <v>c¸i</v>
          </cell>
          <cell r="D49">
            <v>10000</v>
          </cell>
        </row>
        <row r="50">
          <cell r="A50">
            <v>46</v>
          </cell>
          <cell r="B50" t="str">
            <v>B×nh hót Èm</v>
          </cell>
          <cell r="C50" t="str">
            <v>c¸i</v>
          </cell>
          <cell r="D50">
            <v>10000</v>
          </cell>
        </row>
        <row r="51">
          <cell r="A51">
            <v>47</v>
          </cell>
          <cell r="B51" t="str">
            <v>B×nh hót Èm cã vßi</v>
          </cell>
          <cell r="C51" t="str">
            <v>c¸i</v>
          </cell>
          <cell r="D51">
            <v>10000</v>
          </cell>
        </row>
        <row r="52">
          <cell r="A52">
            <v>48</v>
          </cell>
          <cell r="B52" t="str">
            <v>B×nh hót Èm, b×nh gi÷ Èm</v>
          </cell>
          <cell r="C52" t="str">
            <v>c¸i</v>
          </cell>
          <cell r="D52">
            <v>10000</v>
          </cell>
        </row>
        <row r="53">
          <cell r="A53">
            <v>49</v>
          </cell>
          <cell r="B53" t="str">
            <v>B×nh khÝ CO2 - (100bav)</v>
          </cell>
          <cell r="C53" t="str">
            <v>b×nh</v>
          </cell>
          <cell r="D53">
            <v>100000</v>
          </cell>
        </row>
        <row r="54">
          <cell r="A54">
            <v>50</v>
          </cell>
          <cell r="B54" t="str">
            <v>B×nh thñy tinh</v>
          </cell>
          <cell r="C54" t="str">
            <v>c¸i</v>
          </cell>
          <cell r="D54">
            <v>30000</v>
          </cell>
        </row>
        <row r="55">
          <cell r="A55">
            <v>51</v>
          </cell>
          <cell r="B55" t="str">
            <v>B×nh thñy tinh (100 - 1000)ml</v>
          </cell>
          <cell r="C55" t="str">
            <v>c¸i</v>
          </cell>
          <cell r="D55">
            <v>30000</v>
          </cell>
        </row>
        <row r="56">
          <cell r="A56">
            <v>52</v>
          </cell>
          <cell r="B56" t="str">
            <v>B×nh thñy tinh tam gi¸c (50-1000)ml</v>
          </cell>
          <cell r="C56" t="str">
            <v>c¸i</v>
          </cell>
          <cell r="D56">
            <v>30000</v>
          </cell>
        </row>
        <row r="57">
          <cell r="A57">
            <v>53</v>
          </cell>
          <cell r="B57" t="str">
            <v>B×nh tiªu b¶n</v>
          </cell>
          <cell r="C57" t="str">
            <v>c¸i</v>
          </cell>
          <cell r="D57">
            <v>15000</v>
          </cell>
        </row>
        <row r="58">
          <cell r="A58">
            <v>54</v>
          </cell>
          <cell r="B58" t="str">
            <v>B×nh tû träng</v>
          </cell>
          <cell r="C58" t="str">
            <v>c¸i</v>
          </cell>
          <cell r="D58">
            <v>15000</v>
          </cell>
        </row>
        <row r="59">
          <cell r="A59">
            <v>55</v>
          </cell>
          <cell r="B59" t="str">
            <v>B×nh tû träng 1000ml</v>
          </cell>
          <cell r="C59" t="str">
            <v>c¸i</v>
          </cell>
          <cell r="D59">
            <v>15000</v>
          </cell>
        </row>
        <row r="60">
          <cell r="A60">
            <v>56</v>
          </cell>
          <cell r="B60" t="str">
            <v>Bµn ®Ëp</v>
          </cell>
          <cell r="C60" t="str">
            <v>chiÕc</v>
          </cell>
          <cell r="D60">
            <v>50000</v>
          </cell>
        </row>
        <row r="61">
          <cell r="A61">
            <v>57</v>
          </cell>
          <cell r="B61" t="str">
            <v>Bµn ®Öm</v>
          </cell>
          <cell r="C61" t="str">
            <v>chiÕc</v>
          </cell>
          <cell r="D61">
            <v>50000</v>
          </cell>
        </row>
        <row r="62">
          <cell r="A62">
            <v>58</v>
          </cell>
          <cell r="B62" t="str">
            <v>Bµn nÐn D = 34cm</v>
          </cell>
          <cell r="C62" t="str">
            <v>c¸i</v>
          </cell>
          <cell r="D62">
            <v>400000</v>
          </cell>
        </row>
        <row r="63">
          <cell r="A63">
            <v>59</v>
          </cell>
          <cell r="B63" t="str">
            <v>B¶n gç 60 x 60</v>
          </cell>
          <cell r="C63" t="str">
            <v>c¸i</v>
          </cell>
          <cell r="D63">
            <v>10000</v>
          </cell>
        </row>
        <row r="64">
          <cell r="A64">
            <v>60</v>
          </cell>
          <cell r="B64" t="str">
            <v>Bãng ®iÖn</v>
          </cell>
          <cell r="C64" t="str">
            <v>c¸i</v>
          </cell>
          <cell r="D64">
            <v>15000</v>
          </cell>
        </row>
        <row r="65">
          <cell r="A65">
            <v>61</v>
          </cell>
          <cell r="B65" t="str">
            <v>Bãng ®iÖn 100W</v>
          </cell>
          <cell r="C65" t="str">
            <v>c¸i</v>
          </cell>
          <cell r="D65">
            <v>15000</v>
          </cell>
        </row>
        <row r="66">
          <cell r="A66">
            <v>62</v>
          </cell>
          <cell r="B66" t="str">
            <v>Bãng ®iÖn 110v - 100W</v>
          </cell>
          <cell r="C66" t="str">
            <v>c¸i</v>
          </cell>
          <cell r="D66">
            <v>15000</v>
          </cell>
        </row>
        <row r="67">
          <cell r="A67">
            <v>63</v>
          </cell>
          <cell r="B67" t="str">
            <v>Bãng ®iÖn 220V - 200W</v>
          </cell>
          <cell r="C67" t="str">
            <v>c¸i</v>
          </cell>
          <cell r="D67">
            <v>10000</v>
          </cell>
        </row>
        <row r="68">
          <cell r="A68">
            <v>64</v>
          </cell>
          <cell r="B68" t="str">
            <v>Bãng ®iÖn 36V - 40W</v>
          </cell>
          <cell r="C68" t="str">
            <v>c¸i</v>
          </cell>
          <cell r="D68">
            <v>10000</v>
          </cell>
        </row>
        <row r="69">
          <cell r="A69">
            <v>65</v>
          </cell>
          <cell r="B69" t="str">
            <v>Bãng ®iÖn 36W</v>
          </cell>
          <cell r="C69" t="str">
            <v>c¸i</v>
          </cell>
          <cell r="D69">
            <v>10000</v>
          </cell>
        </row>
        <row r="70">
          <cell r="A70">
            <v>66</v>
          </cell>
          <cell r="B70" t="str">
            <v>Bao cao su</v>
          </cell>
          <cell r="C70" t="str">
            <v>c¸i</v>
          </cell>
          <cell r="D70">
            <v>8000</v>
          </cell>
        </row>
        <row r="71">
          <cell r="A71">
            <v>67</v>
          </cell>
          <cell r="B71" t="str">
            <v>Bé èng mÉu nguyªn d¹ng</v>
          </cell>
          <cell r="C71" t="str">
            <v>bé</v>
          </cell>
          <cell r="D71">
            <v>500000</v>
          </cell>
        </row>
        <row r="72">
          <cell r="A72">
            <v>68</v>
          </cell>
          <cell r="B72" t="str">
            <v>Bé gia mèc cÇn khoan</v>
          </cell>
          <cell r="C72" t="str">
            <v>bé</v>
          </cell>
          <cell r="D72">
            <v>120000</v>
          </cell>
        </row>
        <row r="73">
          <cell r="A73">
            <v>69</v>
          </cell>
          <cell r="B73" t="str">
            <v>Bé kÝnh Ðp</v>
          </cell>
          <cell r="C73" t="str">
            <v>bé</v>
          </cell>
          <cell r="D73">
            <v>500000</v>
          </cell>
        </row>
        <row r="74">
          <cell r="A74">
            <v>70</v>
          </cell>
          <cell r="B74" t="str">
            <v>Bé më réng kim c­¬ng</v>
          </cell>
          <cell r="C74" t="str">
            <v>bé</v>
          </cell>
          <cell r="D74">
            <v>2500000</v>
          </cell>
        </row>
        <row r="75">
          <cell r="A75">
            <v>71</v>
          </cell>
          <cell r="B75" t="str">
            <v>Bé r©y ®Þa chÊt F 20cm</v>
          </cell>
          <cell r="C75" t="str">
            <v>bé</v>
          </cell>
          <cell r="D75">
            <v>1300000</v>
          </cell>
        </row>
        <row r="76">
          <cell r="A76">
            <v>72</v>
          </cell>
          <cell r="B76" t="str">
            <v>Bé r©y sái</v>
          </cell>
          <cell r="C76" t="str">
            <v>bé</v>
          </cell>
          <cell r="D76">
            <v>1750000</v>
          </cell>
        </row>
        <row r="77">
          <cell r="A77">
            <v>73</v>
          </cell>
          <cell r="B77" t="str">
            <v>Bé x¹c ac quy</v>
          </cell>
          <cell r="C77" t="str">
            <v>bé</v>
          </cell>
          <cell r="D77">
            <v>1000000</v>
          </cell>
        </row>
        <row r="78">
          <cell r="A78">
            <v>74</v>
          </cell>
          <cell r="B78" t="str">
            <v>Bóa</v>
          </cell>
          <cell r="C78" t="str">
            <v>chiÕc</v>
          </cell>
          <cell r="D78">
            <v>50000</v>
          </cell>
        </row>
        <row r="79">
          <cell r="A79">
            <v>75</v>
          </cell>
          <cell r="B79" t="str">
            <v>Bóa ®Þa chÊt</v>
          </cell>
          <cell r="C79" t="str">
            <v>c¸i</v>
          </cell>
          <cell r="D79">
            <v>50000</v>
          </cell>
        </row>
        <row r="80">
          <cell r="A80">
            <v>76</v>
          </cell>
          <cell r="B80" t="str">
            <v>Bót ch× ®en</v>
          </cell>
          <cell r="C80" t="str">
            <v>c¸i</v>
          </cell>
          <cell r="D80">
            <v>15000</v>
          </cell>
        </row>
        <row r="81">
          <cell r="A81">
            <v>77</v>
          </cell>
          <cell r="B81" t="str">
            <v>Bót l«ng cì nhá F 5, F 2cm, F 1cm</v>
          </cell>
          <cell r="C81" t="str">
            <v>bé</v>
          </cell>
          <cell r="D81">
            <v>1000000</v>
          </cell>
        </row>
        <row r="82">
          <cell r="A82">
            <v>78</v>
          </cell>
          <cell r="B82" t="str">
            <v>C¸nh s¾t (E60-E70-E100)</v>
          </cell>
          <cell r="C82" t="str">
            <v>bé</v>
          </cell>
          <cell r="D82">
            <v>8000</v>
          </cell>
        </row>
        <row r="83">
          <cell r="A83">
            <v>79</v>
          </cell>
          <cell r="B83" t="str">
            <v>C¸p</v>
          </cell>
          <cell r="C83" t="str">
            <v>m</v>
          </cell>
          <cell r="D83">
            <v>8000</v>
          </cell>
        </row>
        <row r="84">
          <cell r="A84">
            <v>80</v>
          </cell>
          <cell r="B84" t="str">
            <v>C¸p §K 6mm</v>
          </cell>
          <cell r="C84" t="str">
            <v>m</v>
          </cell>
          <cell r="D84">
            <v>6000</v>
          </cell>
        </row>
        <row r="85">
          <cell r="A85">
            <v>81</v>
          </cell>
          <cell r="B85" t="str">
            <v>C¸p móc n­íc</v>
          </cell>
          <cell r="C85" t="str">
            <v>m</v>
          </cell>
          <cell r="D85">
            <v>70000</v>
          </cell>
        </row>
        <row r="86">
          <cell r="A86">
            <v>82</v>
          </cell>
          <cell r="B86" t="str">
            <v>C¸p thÐp d©y F6 - F8 mm</v>
          </cell>
          <cell r="C86" t="str">
            <v>m</v>
          </cell>
          <cell r="D86">
            <v>10000</v>
          </cell>
        </row>
        <row r="87">
          <cell r="A87">
            <v>83</v>
          </cell>
          <cell r="B87" t="str">
            <v>C¸t chuÈn</v>
          </cell>
          <cell r="C87" t="str">
            <v>kg</v>
          </cell>
          <cell r="D87">
            <v>20</v>
          </cell>
        </row>
        <row r="88">
          <cell r="A88">
            <v>84</v>
          </cell>
          <cell r="B88" t="str">
            <v>C¸t sái</v>
          </cell>
          <cell r="C88" t="str">
            <v>m3</v>
          </cell>
          <cell r="D88">
            <v>50000</v>
          </cell>
        </row>
        <row r="89">
          <cell r="A89">
            <v>85</v>
          </cell>
          <cell r="B89" t="str">
            <v>C¸t vµng</v>
          </cell>
          <cell r="C89" t="str">
            <v>m3</v>
          </cell>
          <cell r="D89">
            <v>11500</v>
          </cell>
        </row>
        <row r="90">
          <cell r="A90">
            <v>86</v>
          </cell>
          <cell r="B90" t="str">
            <v>Cäc bªt«ng 8 x 8 x 60</v>
          </cell>
          <cell r="C90" t="str">
            <v>c¸i</v>
          </cell>
          <cell r="D90">
            <v>2500</v>
          </cell>
        </row>
        <row r="91">
          <cell r="A91">
            <v>87</v>
          </cell>
          <cell r="B91" t="str">
            <v>Cäc gç</v>
          </cell>
          <cell r="C91" t="str">
            <v>c¸i</v>
          </cell>
          <cell r="D91">
            <v>2500</v>
          </cell>
        </row>
        <row r="92">
          <cell r="A92">
            <v>88</v>
          </cell>
          <cell r="B92" t="str">
            <v>Cäc gç 0,04 x 0,04m</v>
          </cell>
          <cell r="C92" t="str">
            <v>c¸i</v>
          </cell>
          <cell r="D92">
            <v>2500</v>
          </cell>
        </row>
        <row r="93">
          <cell r="A93">
            <v>89</v>
          </cell>
          <cell r="B93" t="str">
            <v>Cäc gç 10 x 10 x 80</v>
          </cell>
          <cell r="C93" t="str">
            <v>c¸i</v>
          </cell>
          <cell r="D93">
            <v>2500</v>
          </cell>
        </row>
        <row r="94">
          <cell r="A94">
            <v>90</v>
          </cell>
          <cell r="B94" t="str">
            <v>Cäc gç 15 x 15 x 200</v>
          </cell>
          <cell r="C94" t="str">
            <v>cäc</v>
          </cell>
          <cell r="D94">
            <v>2500</v>
          </cell>
        </row>
        <row r="95">
          <cell r="A95">
            <v>91</v>
          </cell>
          <cell r="B95" t="str">
            <v>Cäc gç 4 x 4 x 30</v>
          </cell>
          <cell r="C95" t="str">
            <v>cäc</v>
          </cell>
          <cell r="D95">
            <v>2500</v>
          </cell>
        </row>
        <row r="96">
          <cell r="A96">
            <v>92</v>
          </cell>
          <cell r="B96" t="str">
            <v>Cäc gç 4x4x40cm</v>
          </cell>
          <cell r="C96" t="str">
            <v>c¸i</v>
          </cell>
          <cell r="D96">
            <v>2500</v>
          </cell>
        </row>
        <row r="97">
          <cell r="A97">
            <v>93</v>
          </cell>
          <cell r="B97" t="str">
            <v>Cäc gç 5 x 5 x 40</v>
          </cell>
          <cell r="C97" t="str">
            <v>c¸i</v>
          </cell>
          <cell r="D97">
            <v>2500</v>
          </cell>
        </row>
        <row r="98">
          <cell r="A98">
            <v>94</v>
          </cell>
          <cell r="B98" t="str">
            <v>Cäc mèc gç</v>
          </cell>
          <cell r="C98" t="str">
            <v>c¸i</v>
          </cell>
          <cell r="D98">
            <v>2500</v>
          </cell>
        </row>
        <row r="99">
          <cell r="A99">
            <v>95</v>
          </cell>
          <cell r="B99" t="str">
            <v>Cäc mèc xim¨ng</v>
          </cell>
          <cell r="C99" t="str">
            <v>c¸i</v>
          </cell>
          <cell r="D99">
            <v>10000</v>
          </cell>
        </row>
        <row r="100">
          <cell r="A100">
            <v>96</v>
          </cell>
          <cell r="B100" t="str">
            <v>Cäc neo</v>
          </cell>
          <cell r="C100" t="str">
            <v>bé</v>
          </cell>
          <cell r="D100">
            <v>10000</v>
          </cell>
        </row>
        <row r="101">
          <cell r="A101">
            <v>97</v>
          </cell>
          <cell r="B101" t="str">
            <v>Cäc s¾t §K 10 x 300mm</v>
          </cell>
          <cell r="C101" t="str">
            <v>cäc</v>
          </cell>
          <cell r="D101">
            <v>8000</v>
          </cell>
        </row>
        <row r="102">
          <cell r="A102">
            <v>98</v>
          </cell>
          <cell r="B102" t="str">
            <v>CÆp ®¨ng ký ®o ®¹c</v>
          </cell>
          <cell r="C102" t="str">
            <v>c¸i</v>
          </cell>
          <cell r="D102">
            <v>8000</v>
          </cell>
        </row>
        <row r="103">
          <cell r="A103">
            <v>99</v>
          </cell>
          <cell r="B103" t="str">
            <v>Cãt Ðp</v>
          </cell>
          <cell r="C103" t="str">
            <v>m2</v>
          </cell>
          <cell r="D103">
            <v>20000</v>
          </cell>
        </row>
        <row r="104">
          <cell r="A104">
            <v>100</v>
          </cell>
          <cell r="B104" t="str">
            <v>CÇn c¾t c¸nh (40c¸i)</v>
          </cell>
          <cell r="C104" t="str">
            <v>bé</v>
          </cell>
          <cell r="D104">
            <v>1000000</v>
          </cell>
        </row>
        <row r="105">
          <cell r="A105">
            <v>101</v>
          </cell>
          <cell r="B105" t="str">
            <v>CÇn chèt</v>
          </cell>
          <cell r="C105" t="str">
            <v>m</v>
          </cell>
          <cell r="D105">
            <v>400000</v>
          </cell>
        </row>
        <row r="106">
          <cell r="A106">
            <v>102</v>
          </cell>
          <cell r="B106" t="str">
            <v>CÇn khoan</v>
          </cell>
          <cell r="C106" t="str">
            <v>m</v>
          </cell>
          <cell r="D106">
            <v>80000</v>
          </cell>
        </row>
        <row r="107">
          <cell r="A107">
            <v>103</v>
          </cell>
          <cell r="B107" t="str">
            <v>CÇn khoan 25 x 105 x 800</v>
          </cell>
          <cell r="C107" t="str">
            <v>c¸i</v>
          </cell>
          <cell r="D107">
            <v>80000</v>
          </cell>
        </row>
        <row r="108">
          <cell r="A108">
            <v>104</v>
          </cell>
          <cell r="B108" t="str">
            <v>CÇn xo¾n</v>
          </cell>
          <cell r="C108" t="str">
            <v>m</v>
          </cell>
          <cell r="D108">
            <v>450000</v>
          </cell>
        </row>
        <row r="109">
          <cell r="A109">
            <v>105</v>
          </cell>
          <cell r="B109" t="str">
            <v>CÇn xuyªn</v>
          </cell>
          <cell r="C109" t="str">
            <v>m</v>
          </cell>
          <cell r="D109">
            <v>450000</v>
          </cell>
        </row>
        <row r="110">
          <cell r="A110">
            <v>106</v>
          </cell>
          <cell r="B110" t="str">
            <v>CÇu ch× sø</v>
          </cell>
          <cell r="C110" t="str">
            <v>c¸i</v>
          </cell>
          <cell r="D110">
            <v>5000</v>
          </cell>
        </row>
        <row r="111">
          <cell r="A111">
            <v>107</v>
          </cell>
          <cell r="B111" t="str">
            <v>CÇu dao ®iÖn 3 pha</v>
          </cell>
          <cell r="C111" t="str">
            <v>c¸i</v>
          </cell>
          <cell r="D111">
            <v>15000</v>
          </cell>
        </row>
        <row r="112">
          <cell r="A112">
            <v>108</v>
          </cell>
          <cell r="B112" t="str">
            <v>Cèc ®Êt luyÖn, cµng vaxiliep</v>
          </cell>
          <cell r="C112" t="str">
            <v>bé</v>
          </cell>
          <cell r="D112">
            <v>200000</v>
          </cell>
        </row>
        <row r="113">
          <cell r="A113">
            <v>109</v>
          </cell>
          <cell r="B113" t="str">
            <v>Cèc má nh«m (®un thµnh phÇn h¹t)</v>
          </cell>
          <cell r="C113" t="str">
            <v>c¸i</v>
          </cell>
          <cell r="D113">
            <v>8000</v>
          </cell>
        </row>
        <row r="114">
          <cell r="A114">
            <v>110</v>
          </cell>
          <cell r="B114" t="str">
            <v>Cèc thñy tinh</v>
          </cell>
          <cell r="C114" t="str">
            <v>c¸i</v>
          </cell>
          <cell r="D114">
            <v>18000</v>
          </cell>
        </row>
        <row r="115">
          <cell r="A115">
            <v>111</v>
          </cell>
          <cell r="B115" t="str">
            <v>Cèc thñy tinh (50-1000)ml</v>
          </cell>
          <cell r="C115" t="str">
            <v>c¸i</v>
          </cell>
          <cell r="D115">
            <v>18000</v>
          </cell>
        </row>
        <row r="116">
          <cell r="A116">
            <v>112</v>
          </cell>
          <cell r="B116" t="str">
            <v>Cèc thñy tinh 1000ml</v>
          </cell>
          <cell r="C116" t="str">
            <v>c¸i</v>
          </cell>
          <cell r="D116">
            <v>18000</v>
          </cell>
        </row>
        <row r="117">
          <cell r="A117">
            <v>113</v>
          </cell>
          <cell r="B117" t="str">
            <v>Cèi chµy ®ång</v>
          </cell>
          <cell r="C117" t="str">
            <v>bé</v>
          </cell>
          <cell r="D117">
            <v>300000</v>
          </cell>
        </row>
        <row r="118">
          <cell r="A118">
            <v>114</v>
          </cell>
          <cell r="B118" t="str">
            <v>Cèi chµy sø</v>
          </cell>
          <cell r="C118" t="str">
            <v>bé</v>
          </cell>
          <cell r="D118">
            <v>35000</v>
          </cell>
        </row>
        <row r="119">
          <cell r="A119">
            <v>115</v>
          </cell>
          <cell r="B119" t="str">
            <v>Cèi chµy thñy tinh</v>
          </cell>
          <cell r="C119" t="str">
            <v>bé</v>
          </cell>
          <cell r="D119">
            <v>120000</v>
          </cell>
        </row>
        <row r="120">
          <cell r="A120">
            <v>116</v>
          </cell>
          <cell r="B120" t="str">
            <v>Cèi chÕ bÞ</v>
          </cell>
          <cell r="C120" t="str">
            <v>bé</v>
          </cell>
          <cell r="D120">
            <v>600000</v>
          </cell>
        </row>
        <row r="121">
          <cell r="A121">
            <v>117</v>
          </cell>
          <cell r="B121" t="str">
            <v>Cèi chÕ bÞ (Anh)</v>
          </cell>
          <cell r="C121" t="str">
            <v>bé</v>
          </cell>
          <cell r="D121">
            <v>800000</v>
          </cell>
        </row>
        <row r="122">
          <cell r="A122">
            <v>118</v>
          </cell>
          <cell r="B122" t="str">
            <v>Cèi gi· ®¸</v>
          </cell>
          <cell r="C122" t="str">
            <v>bé</v>
          </cell>
          <cell r="D122">
            <v>700000</v>
          </cell>
        </row>
        <row r="123">
          <cell r="A123">
            <v>119</v>
          </cell>
          <cell r="B123" t="str">
            <v>Cét s¾t ®Æt m¸y ®o giã</v>
          </cell>
          <cell r="C123" t="str">
            <v>c¸i</v>
          </cell>
          <cell r="D123">
            <v>30000</v>
          </cell>
        </row>
        <row r="124">
          <cell r="A124">
            <v>120</v>
          </cell>
          <cell r="B124" t="str">
            <v>Cét s¾t ®Æt m¸y ®o sãng</v>
          </cell>
          <cell r="C124" t="str">
            <v>c¸i</v>
          </cell>
          <cell r="D124">
            <v>30000</v>
          </cell>
        </row>
        <row r="125">
          <cell r="A125">
            <v>121</v>
          </cell>
          <cell r="B125" t="str">
            <v>Chµy ®Çm ®Êt</v>
          </cell>
          <cell r="C125" t="str">
            <v>c¸i</v>
          </cell>
          <cell r="D125">
            <v>200000</v>
          </cell>
        </row>
        <row r="126">
          <cell r="A126">
            <v>122</v>
          </cell>
          <cell r="B126" t="str">
            <v>Chai nót mµi</v>
          </cell>
          <cell r="C126" t="str">
            <v>c¸i</v>
          </cell>
          <cell r="D126">
            <v>15000</v>
          </cell>
        </row>
        <row r="127">
          <cell r="A127">
            <v>123</v>
          </cell>
          <cell r="B127" t="str">
            <v>ChÐn nung</v>
          </cell>
          <cell r="C127" t="str">
            <v>c¸i</v>
          </cell>
          <cell r="D127">
            <v>6500</v>
          </cell>
        </row>
        <row r="128">
          <cell r="A128">
            <v>124</v>
          </cell>
          <cell r="B128" t="str">
            <v>ChÐn sø</v>
          </cell>
          <cell r="C128" t="str">
            <v>c¸i</v>
          </cell>
          <cell r="D128">
            <v>5000</v>
          </cell>
        </row>
        <row r="129">
          <cell r="A129">
            <v>125</v>
          </cell>
          <cell r="B129" t="str">
            <v>Chèt bóa</v>
          </cell>
          <cell r="C129" t="str">
            <v>chiÕc</v>
          </cell>
          <cell r="D129">
            <v>200000</v>
          </cell>
        </row>
        <row r="130">
          <cell r="A130">
            <v>126</v>
          </cell>
          <cell r="B130" t="str">
            <v>Chèt cÇn</v>
          </cell>
          <cell r="C130" t="str">
            <v>c¸i</v>
          </cell>
          <cell r="D130">
            <v>25000</v>
          </cell>
        </row>
        <row r="131">
          <cell r="A131">
            <v>127</v>
          </cell>
          <cell r="B131" t="str">
            <v>ChËu nh«m F 30cm</v>
          </cell>
          <cell r="C131" t="str">
            <v>c¸i</v>
          </cell>
          <cell r="D131">
            <v>30000</v>
          </cell>
        </row>
        <row r="132">
          <cell r="A132">
            <v>128</v>
          </cell>
          <cell r="B132" t="str">
            <v>ChËu thñy tinh</v>
          </cell>
          <cell r="C132" t="str">
            <v>c¸i</v>
          </cell>
          <cell r="D132">
            <v>30000</v>
          </cell>
        </row>
        <row r="133">
          <cell r="A133">
            <v>129</v>
          </cell>
          <cell r="B133" t="str">
            <v>ChËu thñy tinh F 20cm</v>
          </cell>
          <cell r="C133" t="str">
            <v>c¸i</v>
          </cell>
          <cell r="D133">
            <v>30000</v>
          </cell>
        </row>
        <row r="134">
          <cell r="A134">
            <v>130</v>
          </cell>
          <cell r="B134" t="str">
            <v>Chïy vaxiliep</v>
          </cell>
          <cell r="C134" t="str">
            <v>c¸i</v>
          </cell>
          <cell r="D134">
            <v>200000</v>
          </cell>
        </row>
        <row r="135">
          <cell r="A135">
            <v>131</v>
          </cell>
          <cell r="B135" t="str">
            <v>Choßng c¸nh tr¸ng hîp kim cøng</v>
          </cell>
          <cell r="C135" t="str">
            <v>c¸i</v>
          </cell>
          <cell r="D135">
            <v>500000</v>
          </cell>
        </row>
        <row r="136">
          <cell r="A136">
            <v>132</v>
          </cell>
          <cell r="B136" t="str">
            <v>Cßi ®o n­íc</v>
          </cell>
          <cell r="C136" t="str">
            <v>c¸i</v>
          </cell>
          <cell r="D136">
            <v>10000</v>
          </cell>
        </row>
        <row r="137">
          <cell r="A137">
            <v>133</v>
          </cell>
          <cell r="B137" t="str">
            <v>Cùc thu sãng däc</v>
          </cell>
          <cell r="C137" t="str">
            <v>chiÕc</v>
          </cell>
          <cell r="D137">
            <v>250000</v>
          </cell>
        </row>
        <row r="138">
          <cell r="A138">
            <v>134</v>
          </cell>
          <cell r="B138" t="str">
            <v>Cùc thu sãng ngang</v>
          </cell>
          <cell r="C138" t="str">
            <v>chiÕc</v>
          </cell>
          <cell r="D138">
            <v>300000</v>
          </cell>
        </row>
        <row r="139">
          <cell r="A139">
            <v>135</v>
          </cell>
          <cell r="B139" t="str">
            <v>Cuèc chim</v>
          </cell>
          <cell r="C139" t="str">
            <v>c¸i</v>
          </cell>
          <cell r="D139">
            <v>20000</v>
          </cell>
        </row>
        <row r="140">
          <cell r="A140">
            <v>136</v>
          </cell>
          <cell r="B140" t="str">
            <v>D©y ®iÖn</v>
          </cell>
          <cell r="C140" t="str">
            <v>m</v>
          </cell>
          <cell r="D140">
            <v>8000</v>
          </cell>
        </row>
        <row r="141">
          <cell r="A141">
            <v>137</v>
          </cell>
          <cell r="B141" t="str">
            <v>D©y ®iÖn næ m×n</v>
          </cell>
          <cell r="C141" t="str">
            <v>m</v>
          </cell>
          <cell r="D141">
            <v>8000</v>
          </cell>
        </row>
        <row r="142">
          <cell r="A142">
            <v>138</v>
          </cell>
          <cell r="B142" t="str">
            <v>D©y ®iÖn sóp</v>
          </cell>
          <cell r="C142" t="str">
            <v>m</v>
          </cell>
          <cell r="D142">
            <v>20000</v>
          </cell>
        </row>
        <row r="143">
          <cell r="A143">
            <v>139</v>
          </cell>
          <cell r="B143" t="str">
            <v>D©y ®o</v>
          </cell>
          <cell r="C143" t="str">
            <v>m</v>
          </cell>
          <cell r="D143">
            <v>8000</v>
          </cell>
        </row>
        <row r="144">
          <cell r="A144">
            <v>140</v>
          </cell>
          <cell r="B144" t="str">
            <v>D©y ®Þa chÊn</v>
          </cell>
          <cell r="C144" t="str">
            <v>m</v>
          </cell>
          <cell r="D144">
            <v>3500</v>
          </cell>
        </row>
        <row r="145">
          <cell r="A145">
            <v>141</v>
          </cell>
          <cell r="B145" t="str">
            <v>D©y ®Þa vËt lý (thu, ph¸t)</v>
          </cell>
          <cell r="C145" t="str">
            <v>m</v>
          </cell>
          <cell r="D145">
            <v>3500</v>
          </cell>
        </row>
        <row r="146">
          <cell r="A146">
            <v>142</v>
          </cell>
          <cell r="B146" t="str">
            <v>D©y c¸p §K 3 mm</v>
          </cell>
          <cell r="C146" t="str">
            <v>m</v>
          </cell>
          <cell r="D146">
            <v>8000</v>
          </cell>
        </row>
        <row r="147">
          <cell r="A147">
            <v>143</v>
          </cell>
          <cell r="B147" t="str">
            <v>D©y c¸p ®iÖn 3 pha</v>
          </cell>
          <cell r="C147" t="str">
            <v>m</v>
          </cell>
          <cell r="D147">
            <v>20000</v>
          </cell>
        </row>
        <row r="148">
          <cell r="A148">
            <v>144</v>
          </cell>
          <cell r="B148" t="str">
            <v>D©y cao su F 8ml (®Ó lµm thÊm vµ b·o hßa n­íc)</v>
          </cell>
          <cell r="C148" t="str">
            <v>m</v>
          </cell>
          <cell r="D148">
            <v>12000</v>
          </cell>
        </row>
        <row r="149">
          <cell r="A149">
            <v>145</v>
          </cell>
          <cell r="B149" t="str">
            <v>D©y thÐp F 2-3</v>
          </cell>
          <cell r="C149" t="str">
            <v>kg</v>
          </cell>
          <cell r="D149">
            <v>5000</v>
          </cell>
        </row>
        <row r="150">
          <cell r="A150">
            <v>146</v>
          </cell>
          <cell r="B150" t="str">
            <v>D©y thÐp vµ ®inh 5cm</v>
          </cell>
          <cell r="C150" t="str">
            <v>kg</v>
          </cell>
          <cell r="D150">
            <v>5000</v>
          </cell>
        </row>
        <row r="151">
          <cell r="A151">
            <v>147</v>
          </cell>
          <cell r="B151" t="str">
            <v>Dao rùa chÆt ®Êt</v>
          </cell>
          <cell r="C151" t="str">
            <v>c¸i</v>
          </cell>
          <cell r="D151">
            <v>30000</v>
          </cell>
        </row>
        <row r="152">
          <cell r="A152">
            <v>148</v>
          </cell>
          <cell r="B152" t="str">
            <v>Dao g¹t ®Êt</v>
          </cell>
          <cell r="C152" t="str">
            <v>c¸i</v>
          </cell>
          <cell r="D152">
            <v>30000</v>
          </cell>
        </row>
        <row r="153">
          <cell r="A153">
            <v>149</v>
          </cell>
          <cell r="B153" t="str">
            <v>Dao gät ®Êt</v>
          </cell>
          <cell r="C153" t="str">
            <v>c¸i</v>
          </cell>
          <cell r="D153">
            <v>30000</v>
          </cell>
        </row>
        <row r="154">
          <cell r="A154">
            <v>150</v>
          </cell>
          <cell r="B154" t="str">
            <v>Dao luyÖn ®Êt</v>
          </cell>
          <cell r="C154" t="str">
            <v>c¸i</v>
          </cell>
          <cell r="D154">
            <v>30000</v>
          </cell>
        </row>
        <row r="155">
          <cell r="A155">
            <v>151</v>
          </cell>
          <cell r="B155" t="str">
            <v>Dao nÐn, dao c¾t</v>
          </cell>
          <cell r="C155" t="str">
            <v>c¸i</v>
          </cell>
          <cell r="D155">
            <v>30000</v>
          </cell>
        </row>
        <row r="156">
          <cell r="A156">
            <v>152</v>
          </cell>
          <cell r="B156" t="str">
            <v>Dao vßng hîp kim</v>
          </cell>
          <cell r="C156" t="str">
            <v>c¸i</v>
          </cell>
          <cell r="D156">
            <v>30000</v>
          </cell>
        </row>
        <row r="157">
          <cell r="A157">
            <v>153</v>
          </cell>
          <cell r="B157" t="str">
            <v>Dao vßng nÐn</v>
          </cell>
          <cell r="C157" t="str">
            <v>c¸i</v>
          </cell>
          <cell r="D157">
            <v>30000</v>
          </cell>
        </row>
        <row r="158">
          <cell r="A158">
            <v>154</v>
          </cell>
          <cell r="B158" t="str">
            <v>Dao vßng thÊm</v>
          </cell>
          <cell r="C158" t="str">
            <v>c¸i</v>
          </cell>
          <cell r="D158">
            <v>30000</v>
          </cell>
        </row>
        <row r="159">
          <cell r="A159">
            <v>155</v>
          </cell>
          <cell r="B159" t="str">
            <v>DÇm I300 - 350 dµi h¬n 3,5m</v>
          </cell>
          <cell r="C159" t="str">
            <v>kg</v>
          </cell>
          <cell r="D159">
            <v>5000</v>
          </cell>
        </row>
        <row r="160">
          <cell r="A160">
            <v>156</v>
          </cell>
          <cell r="B160" t="str">
            <v>DÇu ®iezel</v>
          </cell>
          <cell r="C160" t="str">
            <v>kg</v>
          </cell>
          <cell r="D160">
            <v>5000</v>
          </cell>
        </row>
        <row r="161">
          <cell r="A161">
            <v>157</v>
          </cell>
          <cell r="B161" t="str">
            <v>DÇu c«ng nghiÖp 20</v>
          </cell>
          <cell r="C161" t="str">
            <v>kg</v>
          </cell>
          <cell r="D161">
            <v>8000</v>
          </cell>
        </row>
        <row r="162">
          <cell r="A162">
            <v>158</v>
          </cell>
          <cell r="B162" t="str">
            <v>DÇu kÝch</v>
          </cell>
          <cell r="C162" t="str">
            <v>kg</v>
          </cell>
          <cell r="D162">
            <v>8000</v>
          </cell>
        </row>
        <row r="163">
          <cell r="A163">
            <v>159</v>
          </cell>
          <cell r="B163" t="str">
            <v>DÇu mì phô</v>
          </cell>
          <cell r="C163" t="str">
            <v>kg</v>
          </cell>
          <cell r="D163">
            <v>5000</v>
          </cell>
        </row>
        <row r="164">
          <cell r="A164">
            <v>160</v>
          </cell>
          <cell r="B164" t="str">
            <v>Dông cô thÝ nghiÖm ®Çm nÐn</v>
          </cell>
          <cell r="C164" t="str">
            <v>bé</v>
          </cell>
          <cell r="D164">
            <v>300000</v>
          </cell>
        </row>
        <row r="165">
          <cell r="A165">
            <v>161</v>
          </cell>
          <cell r="B165" t="str">
            <v>Dông cô x¸c ®Þnh ®é tan r·</v>
          </cell>
          <cell r="C165" t="str">
            <v>c¸i</v>
          </cell>
          <cell r="D165">
            <v>400000</v>
          </cell>
        </row>
        <row r="166">
          <cell r="A166">
            <v>162</v>
          </cell>
          <cell r="B166" t="str">
            <v>Dông cô x¸c ®Þnh tr­¬ng në</v>
          </cell>
          <cell r="C166" t="str">
            <v>c¸i</v>
          </cell>
          <cell r="D166">
            <v>1500000</v>
          </cell>
        </row>
        <row r="167">
          <cell r="A167">
            <v>163</v>
          </cell>
          <cell r="B167" t="str">
            <v>Dông cô x¸c ®Þnh gãc nghØ cña c¸t</v>
          </cell>
          <cell r="C167" t="str">
            <v>bé</v>
          </cell>
          <cell r="D167">
            <v>200000</v>
          </cell>
        </row>
        <row r="168">
          <cell r="A168">
            <v>164</v>
          </cell>
          <cell r="B168" t="str">
            <v>èng ®o thÝ nghiÖm</v>
          </cell>
          <cell r="C168" t="str">
            <v>c¸i</v>
          </cell>
          <cell r="D168">
            <v>50000</v>
          </cell>
        </row>
        <row r="169">
          <cell r="A169">
            <v>165</v>
          </cell>
          <cell r="B169" t="str">
            <v>èng ®ong thñy tinh 1000ml</v>
          </cell>
          <cell r="C169" t="str">
            <v>c¸i</v>
          </cell>
          <cell r="D169">
            <v>50000</v>
          </cell>
        </row>
        <row r="170">
          <cell r="A170">
            <v>166</v>
          </cell>
          <cell r="B170" t="str">
            <v>èng ®ong thñy tinh 1000ml, 500ml, 200ml</v>
          </cell>
          <cell r="C170" t="str">
            <v>c¸i</v>
          </cell>
          <cell r="D170">
            <v>50000</v>
          </cell>
        </row>
        <row r="171">
          <cell r="A171">
            <v>167</v>
          </cell>
          <cell r="B171" t="str">
            <v>èng ®Þnh t©m cè ®Þnh d¹ng Thôy sü</v>
          </cell>
          <cell r="C171" t="str">
            <v>c¸i</v>
          </cell>
          <cell r="D171">
            <v>50000</v>
          </cell>
        </row>
        <row r="172">
          <cell r="A172">
            <v>168</v>
          </cell>
          <cell r="B172" t="str">
            <v>èng cao su dÉn n­íc</v>
          </cell>
          <cell r="C172" t="str">
            <v>m</v>
          </cell>
          <cell r="D172">
            <v>5000</v>
          </cell>
        </row>
        <row r="173">
          <cell r="A173">
            <v>169</v>
          </cell>
          <cell r="B173" t="str">
            <v>èng cao su dÉn n­íc F 16mm</v>
          </cell>
          <cell r="C173" t="str">
            <v>m</v>
          </cell>
          <cell r="D173">
            <v>5000</v>
          </cell>
        </row>
        <row r="174">
          <cell r="A174">
            <v>170</v>
          </cell>
          <cell r="B174" t="str">
            <v>èng cao su F 16 - F 18mm</v>
          </cell>
          <cell r="C174" t="str">
            <v>m</v>
          </cell>
          <cell r="D174">
            <v>5000</v>
          </cell>
        </row>
        <row r="175">
          <cell r="A175">
            <v>171</v>
          </cell>
          <cell r="B175" t="str">
            <v>èng cao su mÒm</v>
          </cell>
          <cell r="C175" t="str">
            <v>m</v>
          </cell>
          <cell r="D175">
            <v>5000</v>
          </cell>
        </row>
        <row r="176">
          <cell r="A176">
            <v>172</v>
          </cell>
          <cell r="B176" t="str">
            <v>èng chèng</v>
          </cell>
          <cell r="C176" t="str">
            <v>m</v>
          </cell>
          <cell r="D176">
            <v>8000</v>
          </cell>
        </row>
        <row r="177">
          <cell r="A177">
            <v>173</v>
          </cell>
          <cell r="B177" t="str">
            <v>èng chuÈn ®é 25ml</v>
          </cell>
          <cell r="C177" t="str">
            <v>c¸i</v>
          </cell>
          <cell r="D177">
            <v>60000</v>
          </cell>
        </row>
        <row r="178">
          <cell r="A178">
            <v>174</v>
          </cell>
          <cell r="B178" t="str">
            <v>èng day ®ång trôc F 25 &amp; F 50</v>
          </cell>
          <cell r="C178" t="str">
            <v>bé</v>
          </cell>
          <cell r="D178">
            <v>200000</v>
          </cell>
        </row>
        <row r="179">
          <cell r="A179">
            <v>175</v>
          </cell>
          <cell r="B179" t="str">
            <v>èng hót thñy tinh (2-100)ml</v>
          </cell>
          <cell r="C179" t="str">
            <v>c¸i</v>
          </cell>
          <cell r="D179">
            <v>50000</v>
          </cell>
        </row>
        <row r="180">
          <cell r="A180">
            <v>176</v>
          </cell>
          <cell r="B180" t="str">
            <v>èng kÏm F 32</v>
          </cell>
          <cell r="C180" t="str">
            <v>m</v>
          </cell>
          <cell r="D180">
            <v>20000</v>
          </cell>
        </row>
        <row r="181">
          <cell r="A181">
            <v>177</v>
          </cell>
          <cell r="B181" t="str">
            <v>èng läc l­íi ®ång (F 100 - F 200)mm</v>
          </cell>
          <cell r="C181" t="str">
            <v>m</v>
          </cell>
          <cell r="D181">
            <v>50000</v>
          </cell>
        </row>
        <row r="182">
          <cell r="A182">
            <v>178</v>
          </cell>
          <cell r="B182" t="str">
            <v>èng mÉu</v>
          </cell>
          <cell r="C182" t="str">
            <v>èng</v>
          </cell>
          <cell r="D182">
            <v>300000</v>
          </cell>
        </row>
        <row r="183">
          <cell r="A183">
            <v>179</v>
          </cell>
          <cell r="B183" t="str">
            <v>èng mÉu ®¬n</v>
          </cell>
          <cell r="C183" t="str">
            <v>m</v>
          </cell>
          <cell r="D183">
            <v>300000</v>
          </cell>
        </row>
        <row r="184">
          <cell r="A184">
            <v>180</v>
          </cell>
          <cell r="B184" t="str">
            <v>èng mÉu kÐp</v>
          </cell>
          <cell r="C184" t="str">
            <v>c¸i</v>
          </cell>
          <cell r="D184">
            <v>1200000</v>
          </cell>
        </row>
        <row r="185">
          <cell r="A185">
            <v>181</v>
          </cell>
          <cell r="B185" t="str">
            <v>èng mÉu nguyªn d¹ng</v>
          </cell>
          <cell r="C185" t="str">
            <v>m</v>
          </cell>
          <cell r="D185">
            <v>600000</v>
          </cell>
        </row>
        <row r="186">
          <cell r="A186">
            <v>182</v>
          </cell>
          <cell r="B186" t="str">
            <v>èng mÉu xo¾n</v>
          </cell>
          <cell r="C186" t="str">
            <v>m</v>
          </cell>
          <cell r="D186">
            <v>600000</v>
          </cell>
        </row>
        <row r="187">
          <cell r="A187">
            <v>183</v>
          </cell>
          <cell r="B187" t="str">
            <v>èng móc n­íc dµi 2m</v>
          </cell>
          <cell r="C187" t="str">
            <v>c¸i</v>
          </cell>
          <cell r="D187">
            <v>50000</v>
          </cell>
        </row>
        <row r="188">
          <cell r="A188">
            <v>184</v>
          </cell>
          <cell r="B188" t="str">
            <v>èng ngoµi F 16</v>
          </cell>
          <cell r="C188" t="str">
            <v>m</v>
          </cell>
          <cell r="D188">
            <v>10000</v>
          </cell>
        </row>
        <row r="189">
          <cell r="A189">
            <v>185</v>
          </cell>
          <cell r="B189" t="str">
            <v>èng n­íc F 50</v>
          </cell>
          <cell r="C189" t="str">
            <v>m</v>
          </cell>
          <cell r="D189">
            <v>20000</v>
          </cell>
        </row>
        <row r="190">
          <cell r="A190">
            <v>186</v>
          </cell>
          <cell r="B190" t="str">
            <v>èng sóng + qu¶ ®¹n</v>
          </cell>
          <cell r="C190" t="str">
            <v>chiÕc</v>
          </cell>
          <cell r="D190">
            <v>2000000</v>
          </cell>
        </row>
        <row r="191">
          <cell r="A191">
            <v>187</v>
          </cell>
          <cell r="B191" t="str">
            <v>èng tæ ong dµi 1m</v>
          </cell>
          <cell r="C191" t="str">
            <v>èng</v>
          </cell>
          <cell r="D191">
            <v>100000</v>
          </cell>
        </row>
        <row r="192">
          <cell r="A192">
            <v>188</v>
          </cell>
          <cell r="B192" t="str">
            <v>èng thñy tinh ch÷ T F 8</v>
          </cell>
          <cell r="C192" t="str">
            <v>c¸i</v>
          </cell>
          <cell r="D192">
            <v>50000</v>
          </cell>
        </row>
        <row r="193">
          <cell r="A193">
            <v>189</v>
          </cell>
          <cell r="B193" t="str">
            <v>èng thñy tinh F 8ml dµi 1m lµm thÊm</v>
          </cell>
          <cell r="C193" t="str">
            <v>c¸i</v>
          </cell>
          <cell r="D193">
            <v>50000</v>
          </cell>
        </row>
        <row r="194">
          <cell r="A194">
            <v>190</v>
          </cell>
          <cell r="B194" t="str">
            <v>èng trong F 42 (cÇn khoan)</v>
          </cell>
          <cell r="C194" t="str">
            <v>m</v>
          </cell>
          <cell r="D194">
            <v>50000</v>
          </cell>
        </row>
        <row r="195">
          <cell r="A195">
            <v>191</v>
          </cell>
          <cell r="B195" t="str">
            <v>èng x¸c ®Þnh chuyÓn dÞch</v>
          </cell>
          <cell r="C195" t="str">
            <v>c¸i</v>
          </cell>
          <cell r="D195">
            <v>50000</v>
          </cell>
        </row>
        <row r="196">
          <cell r="A196">
            <v>192</v>
          </cell>
          <cell r="B196" t="str">
            <v>G¹ch chØ</v>
          </cell>
          <cell r="C196" t="str">
            <v>viªn</v>
          </cell>
          <cell r="D196">
            <v>300</v>
          </cell>
        </row>
        <row r="197">
          <cell r="A197">
            <v>193</v>
          </cell>
          <cell r="B197" t="str">
            <v>Gç chèng nhãm V F 18</v>
          </cell>
          <cell r="C197" t="str">
            <v>m3</v>
          </cell>
          <cell r="D197">
            <v>1500000</v>
          </cell>
        </row>
        <row r="198">
          <cell r="A198">
            <v>194</v>
          </cell>
          <cell r="B198" t="str">
            <v>Gç d¸n 40</v>
          </cell>
          <cell r="C198" t="str">
            <v>m2</v>
          </cell>
          <cell r="D198">
            <v>25000</v>
          </cell>
        </row>
        <row r="199">
          <cell r="A199">
            <v>195</v>
          </cell>
          <cell r="B199" t="str">
            <v>Gç dÇu 25</v>
          </cell>
          <cell r="C199" t="str">
            <v>m2</v>
          </cell>
          <cell r="D199">
            <v>25000</v>
          </cell>
        </row>
        <row r="200">
          <cell r="A200">
            <v>196</v>
          </cell>
          <cell r="B200" t="str">
            <v>Gç nhãm V</v>
          </cell>
          <cell r="C200" t="str">
            <v>m3</v>
          </cell>
          <cell r="D200">
            <v>1500000</v>
          </cell>
        </row>
        <row r="201">
          <cell r="A201">
            <v>197</v>
          </cell>
          <cell r="B201" t="str">
            <v>Gç tÊm</v>
          </cell>
          <cell r="C201" t="str">
            <v>m3</v>
          </cell>
          <cell r="D201">
            <v>2000000</v>
          </cell>
        </row>
        <row r="202">
          <cell r="A202">
            <v>198</v>
          </cell>
          <cell r="B202" t="str">
            <v>Gç v¸n 4 ph©n</v>
          </cell>
          <cell r="C202" t="str">
            <v>m3</v>
          </cell>
          <cell r="D202">
            <v>2000000</v>
          </cell>
        </row>
        <row r="203">
          <cell r="A203">
            <v>199</v>
          </cell>
          <cell r="B203" t="str">
            <v>Gç xÎ nhãm V</v>
          </cell>
          <cell r="C203" t="str">
            <v>m3</v>
          </cell>
          <cell r="D203">
            <v>1500000</v>
          </cell>
        </row>
        <row r="204">
          <cell r="A204">
            <v>200</v>
          </cell>
          <cell r="B204" t="str">
            <v>Ghen cao su F 63</v>
          </cell>
          <cell r="C204" t="str">
            <v>m</v>
          </cell>
          <cell r="D204">
            <v>10000</v>
          </cell>
        </row>
        <row r="205">
          <cell r="A205">
            <v>201</v>
          </cell>
          <cell r="B205" t="str">
            <v>Ghen kim lo¹i F 63</v>
          </cell>
          <cell r="C205" t="str">
            <v>m</v>
          </cell>
          <cell r="D205">
            <v>25000</v>
          </cell>
        </row>
        <row r="206">
          <cell r="A206">
            <v>202</v>
          </cell>
          <cell r="B206" t="str">
            <v>Gi¸ èng nghiÖm</v>
          </cell>
          <cell r="C206" t="str">
            <v>c¸i</v>
          </cell>
          <cell r="D206">
            <v>150000</v>
          </cell>
        </row>
        <row r="207">
          <cell r="A207">
            <v>203</v>
          </cell>
          <cell r="B207" t="str">
            <v>Gi¸ gç lµm thÊm</v>
          </cell>
          <cell r="C207" t="str">
            <v>c¸i</v>
          </cell>
          <cell r="D207">
            <v>150000</v>
          </cell>
        </row>
        <row r="208">
          <cell r="A208">
            <v>204</v>
          </cell>
          <cell r="B208" t="str">
            <v>GiÊy ®¨ng ký ®o ®¹c</v>
          </cell>
          <cell r="C208" t="str">
            <v>tê</v>
          </cell>
          <cell r="D208">
            <v>200</v>
          </cell>
        </row>
        <row r="209">
          <cell r="A209">
            <v>205</v>
          </cell>
          <cell r="B209" t="str">
            <v>GiÊy ®¸nh m¸y</v>
          </cell>
          <cell r="C209" t="str">
            <v>ram</v>
          </cell>
          <cell r="D209">
            <v>20000</v>
          </cell>
        </row>
        <row r="210">
          <cell r="A210">
            <v>206</v>
          </cell>
          <cell r="B210" t="str">
            <v>GiÊy ¶nh</v>
          </cell>
          <cell r="C210" t="str">
            <v>m</v>
          </cell>
          <cell r="D210">
            <v>50000</v>
          </cell>
        </row>
        <row r="211">
          <cell r="A211">
            <v>207</v>
          </cell>
          <cell r="B211" t="str">
            <v>GiÊy ¶nh khæ 140mm</v>
          </cell>
          <cell r="C211" t="str">
            <v>m</v>
          </cell>
          <cell r="D211">
            <v>100000</v>
          </cell>
        </row>
        <row r="212">
          <cell r="A212">
            <v>208</v>
          </cell>
          <cell r="B212" t="str">
            <v>GiÊy bãng can</v>
          </cell>
          <cell r="C212" t="str">
            <v>m</v>
          </cell>
          <cell r="D212">
            <v>2500</v>
          </cell>
        </row>
        <row r="213">
          <cell r="A213">
            <v>209</v>
          </cell>
          <cell r="B213" t="str">
            <v>GiÊy bãng can</v>
          </cell>
          <cell r="C213" t="str">
            <v>m2</v>
          </cell>
          <cell r="D213">
            <v>3000</v>
          </cell>
        </row>
        <row r="214">
          <cell r="A214">
            <v>210</v>
          </cell>
          <cell r="B214" t="str">
            <v>GiÊy can</v>
          </cell>
          <cell r="C214" t="str">
            <v>cuén</v>
          </cell>
          <cell r="D214">
            <v>200000</v>
          </cell>
        </row>
        <row r="215">
          <cell r="A215">
            <v>211</v>
          </cell>
          <cell r="B215" t="str">
            <v>GiÊy can</v>
          </cell>
          <cell r="C215" t="str">
            <v>m</v>
          </cell>
          <cell r="D215">
            <v>2500</v>
          </cell>
        </row>
        <row r="216">
          <cell r="A216">
            <v>212</v>
          </cell>
          <cell r="B216" t="str">
            <v>GiÊy can cao 0,3m</v>
          </cell>
          <cell r="C216" t="str">
            <v>m</v>
          </cell>
          <cell r="D216">
            <v>2500</v>
          </cell>
        </row>
        <row r="217">
          <cell r="A217">
            <v>213</v>
          </cell>
          <cell r="B217" t="str">
            <v>GiÊy Croki</v>
          </cell>
          <cell r="C217" t="str">
            <v>tê</v>
          </cell>
          <cell r="D217">
            <v>3400</v>
          </cell>
        </row>
        <row r="218">
          <cell r="A218">
            <v>214</v>
          </cell>
          <cell r="B218" t="str">
            <v>GiÊy gãi mÉu</v>
          </cell>
          <cell r="C218" t="str">
            <v>ram</v>
          </cell>
          <cell r="D218">
            <v>22000</v>
          </cell>
        </row>
        <row r="219">
          <cell r="A219">
            <v>215</v>
          </cell>
          <cell r="B219" t="str">
            <v>GiÊy in</v>
          </cell>
          <cell r="C219" t="str">
            <v>m2</v>
          </cell>
          <cell r="D219">
            <v>5000</v>
          </cell>
        </row>
        <row r="220">
          <cell r="A220">
            <v>216</v>
          </cell>
          <cell r="B220" t="str">
            <v>GiÊy kÎ ly</v>
          </cell>
          <cell r="C220" t="str">
            <v>m</v>
          </cell>
          <cell r="D220">
            <v>2600</v>
          </cell>
        </row>
        <row r="221">
          <cell r="A221">
            <v>217</v>
          </cell>
          <cell r="B221" t="str">
            <v>GiÊy kÎ ly</v>
          </cell>
          <cell r="C221" t="str">
            <v>tê</v>
          </cell>
          <cell r="D221">
            <v>2600</v>
          </cell>
        </row>
        <row r="222">
          <cell r="A222">
            <v>218</v>
          </cell>
          <cell r="B222" t="str">
            <v>GiÊy kÎ ly cao 0,3m</v>
          </cell>
          <cell r="C222" t="str">
            <v>m</v>
          </cell>
          <cell r="D222">
            <v>2600</v>
          </cell>
        </row>
        <row r="223">
          <cell r="A223">
            <v>219</v>
          </cell>
          <cell r="B223" t="str">
            <v>GiÊy kÎ ngang</v>
          </cell>
          <cell r="C223" t="str">
            <v>quyÓn</v>
          </cell>
          <cell r="D223">
            <v>2000</v>
          </cell>
        </row>
        <row r="224">
          <cell r="A224">
            <v>220</v>
          </cell>
          <cell r="B224" t="str">
            <v>GiÊy tr¾ng</v>
          </cell>
          <cell r="C224" t="str">
            <v>tËp</v>
          </cell>
          <cell r="D224">
            <v>2000</v>
          </cell>
        </row>
        <row r="225">
          <cell r="A225">
            <v>221</v>
          </cell>
          <cell r="B225" t="str">
            <v>GiÊy vÏ</v>
          </cell>
          <cell r="C225" t="str">
            <v>tê</v>
          </cell>
          <cell r="D225">
            <v>5000</v>
          </cell>
        </row>
        <row r="226">
          <cell r="A226">
            <v>222</v>
          </cell>
          <cell r="B226" t="str">
            <v>GiÊy vÏ b×nh ®å phao</v>
          </cell>
          <cell r="C226" t="str">
            <v>tê</v>
          </cell>
          <cell r="D226">
            <v>5000</v>
          </cell>
        </row>
        <row r="227">
          <cell r="A227">
            <v>223</v>
          </cell>
          <cell r="B227" t="str">
            <v>GiÊy vÏ b×nh ®å phao</v>
          </cell>
          <cell r="C227" t="str">
            <v>tê</v>
          </cell>
          <cell r="D227">
            <v>5000</v>
          </cell>
        </row>
        <row r="228">
          <cell r="A228">
            <v>224</v>
          </cell>
          <cell r="B228" t="str">
            <v>GiÊy vÏ b¶n ®å (50 x 50)</v>
          </cell>
          <cell r="C228" t="str">
            <v>tê</v>
          </cell>
          <cell r="D228">
            <v>5000</v>
          </cell>
        </row>
        <row r="229">
          <cell r="A229">
            <v>225</v>
          </cell>
          <cell r="B229" t="str">
            <v>GiÊy viÕt</v>
          </cell>
          <cell r="C229" t="str">
            <v>tËp</v>
          </cell>
          <cell r="D229">
            <v>2000</v>
          </cell>
        </row>
        <row r="230">
          <cell r="A230">
            <v>226</v>
          </cell>
          <cell r="B230" t="str">
            <v>Hãa chÊt</v>
          </cell>
          <cell r="C230" t="str">
            <v>kg</v>
          </cell>
          <cell r="D230">
            <v>40000</v>
          </cell>
        </row>
        <row r="231">
          <cell r="A231">
            <v>227</v>
          </cell>
          <cell r="B231" t="str">
            <v>Hãa chÊt (HCL, axetylen)</v>
          </cell>
          <cell r="C231" t="str">
            <v>kg</v>
          </cell>
          <cell r="D231">
            <v>40000</v>
          </cell>
        </row>
        <row r="232">
          <cell r="A232">
            <v>228</v>
          </cell>
          <cell r="B232" t="str">
            <v>Hãa chÊt c¸c lo¹i</v>
          </cell>
          <cell r="C232" t="str">
            <v>gam</v>
          </cell>
          <cell r="D232">
            <v>40</v>
          </cell>
        </row>
        <row r="233">
          <cell r="A233">
            <v>229</v>
          </cell>
          <cell r="B233" t="str">
            <v>Hép bét mµu</v>
          </cell>
          <cell r="C233" t="str">
            <v>hép</v>
          </cell>
          <cell r="D233">
            <v>15000</v>
          </cell>
        </row>
        <row r="234">
          <cell r="A234">
            <v>230</v>
          </cell>
          <cell r="B234" t="str">
            <v>Hép bót d¹ mµu</v>
          </cell>
          <cell r="C234" t="str">
            <v>hép</v>
          </cell>
          <cell r="D234">
            <v>15000</v>
          </cell>
        </row>
        <row r="235">
          <cell r="A235">
            <v>231</v>
          </cell>
          <cell r="B235" t="str">
            <v>Hép gç ®ùng mÉu</v>
          </cell>
          <cell r="C235" t="str">
            <v>hép</v>
          </cell>
          <cell r="D235">
            <v>8000</v>
          </cell>
        </row>
        <row r="236">
          <cell r="A236">
            <v>232</v>
          </cell>
          <cell r="B236" t="str">
            <v>Hép gç ®ùng mÉu 400 x 400 x 400</v>
          </cell>
          <cell r="C236" t="str">
            <v>hép</v>
          </cell>
          <cell r="D236">
            <v>35000</v>
          </cell>
        </row>
        <row r="237">
          <cell r="A237">
            <v>233</v>
          </cell>
          <cell r="B237" t="str">
            <v>Hép gç 24 « ®ùng mÉu l­u</v>
          </cell>
          <cell r="C237" t="str">
            <v>hép</v>
          </cell>
          <cell r="D237">
            <v>45000</v>
          </cell>
        </row>
        <row r="238">
          <cell r="A238">
            <v>234</v>
          </cell>
          <cell r="B238" t="str">
            <v>Hép gç 2 ng¨n dµi 1m</v>
          </cell>
          <cell r="C238" t="str">
            <v>hép</v>
          </cell>
          <cell r="D238">
            <v>15000</v>
          </cell>
        </row>
        <row r="239">
          <cell r="A239">
            <v>235</v>
          </cell>
          <cell r="B239" t="str">
            <v>Hép n¨ng l­îng</v>
          </cell>
          <cell r="C239" t="str">
            <v>hép</v>
          </cell>
          <cell r="D239">
            <v>500000</v>
          </cell>
        </row>
        <row r="240">
          <cell r="A240">
            <v>236</v>
          </cell>
          <cell r="B240" t="str">
            <v>Hép nh«m nhá</v>
          </cell>
          <cell r="C240" t="str">
            <v>hép</v>
          </cell>
          <cell r="D240">
            <v>8000</v>
          </cell>
        </row>
        <row r="241">
          <cell r="A241">
            <v>237</v>
          </cell>
          <cell r="B241" t="str">
            <v>Hép t«n 200 x 200 x 1</v>
          </cell>
          <cell r="C241" t="str">
            <v>hép</v>
          </cell>
          <cell r="D241">
            <v>12000</v>
          </cell>
        </row>
        <row r="242">
          <cell r="A242">
            <v>238</v>
          </cell>
          <cell r="B242" t="str">
            <v>Hép t«n 200 x 100 mm</v>
          </cell>
          <cell r="C242" t="str">
            <v>c¸i</v>
          </cell>
          <cell r="D242">
            <v>12000</v>
          </cell>
        </row>
        <row r="243">
          <cell r="A243">
            <v>239</v>
          </cell>
          <cell r="B243" t="str">
            <v>Kali thiocyarat</v>
          </cell>
          <cell r="C243" t="str">
            <v>gam</v>
          </cell>
          <cell r="D243">
            <v>40</v>
          </cell>
        </row>
        <row r="244">
          <cell r="A244">
            <v>240</v>
          </cell>
          <cell r="B244" t="str">
            <v>Khay men</v>
          </cell>
          <cell r="C244" t="str">
            <v>c¸i</v>
          </cell>
          <cell r="D244">
            <v>50000</v>
          </cell>
        </row>
        <row r="245">
          <cell r="A245">
            <v>241</v>
          </cell>
          <cell r="B245" t="str">
            <v>Khay men ch÷ nhËt</v>
          </cell>
          <cell r="C245" t="str">
            <v>c¸i</v>
          </cell>
          <cell r="D245">
            <v>50000</v>
          </cell>
        </row>
        <row r="246">
          <cell r="A246">
            <v>242</v>
          </cell>
          <cell r="B246" t="str">
            <v>Khay men to</v>
          </cell>
          <cell r="C246" t="str">
            <v>c¸i</v>
          </cell>
          <cell r="D246">
            <v>50000</v>
          </cell>
        </row>
        <row r="247">
          <cell r="A247">
            <v>243</v>
          </cell>
          <cell r="B247" t="str">
            <v>Khay men to + nhá</v>
          </cell>
          <cell r="C247" t="str">
            <v>c¸i</v>
          </cell>
          <cell r="D247">
            <v>50000</v>
          </cell>
        </row>
        <row r="248">
          <cell r="A248">
            <v>244</v>
          </cell>
          <cell r="B248" t="str">
            <v>Khay ñ ®Êt</v>
          </cell>
          <cell r="C248" t="str">
            <v>c¸i</v>
          </cell>
          <cell r="D248">
            <v>50000</v>
          </cell>
        </row>
        <row r="249">
          <cell r="A249">
            <v>245</v>
          </cell>
          <cell r="B249" t="str">
            <v>Khu«n t¹o mÉu</v>
          </cell>
          <cell r="C249" t="str">
            <v>c¸i</v>
          </cell>
          <cell r="D249">
            <v>50000</v>
          </cell>
        </row>
        <row r="250">
          <cell r="A250">
            <v>246</v>
          </cell>
          <cell r="B250" t="str">
            <v>KÝnh dÇy 10ly (20 x 40)cm (kÝnh mµi mê)</v>
          </cell>
          <cell r="C250" t="str">
            <v>c¸i</v>
          </cell>
          <cell r="D250">
            <v>50000</v>
          </cell>
        </row>
        <row r="251">
          <cell r="A251">
            <v>247</v>
          </cell>
          <cell r="B251" t="str">
            <v>KÝnh lËp thÓ</v>
          </cell>
          <cell r="C251" t="str">
            <v>c¸i</v>
          </cell>
          <cell r="D251">
            <v>100000</v>
          </cell>
        </row>
        <row r="252">
          <cell r="A252">
            <v>248</v>
          </cell>
          <cell r="B252" t="str">
            <v>KÝnh lóp</v>
          </cell>
          <cell r="C252" t="str">
            <v>c¸i</v>
          </cell>
          <cell r="D252">
            <v>60000</v>
          </cell>
        </row>
        <row r="253">
          <cell r="A253">
            <v>249</v>
          </cell>
          <cell r="B253" t="str">
            <v>KÝnh mµi mê</v>
          </cell>
          <cell r="C253" t="str">
            <v>c¸i</v>
          </cell>
          <cell r="D253">
            <v>50000</v>
          </cell>
        </row>
        <row r="254">
          <cell r="A254">
            <v>250</v>
          </cell>
          <cell r="B254" t="str">
            <v>KÝnh tr¾ng (2x30x50)mm</v>
          </cell>
          <cell r="C254" t="str">
            <v>c¸i</v>
          </cell>
          <cell r="D254">
            <v>50000</v>
          </cell>
        </row>
        <row r="255">
          <cell r="A255">
            <v>251</v>
          </cell>
          <cell r="B255" t="str">
            <v>KÝnh vu«ng 16 x 16</v>
          </cell>
          <cell r="C255" t="str">
            <v>c¸i</v>
          </cell>
          <cell r="D255">
            <v>5000</v>
          </cell>
        </row>
        <row r="256">
          <cell r="A256">
            <v>252</v>
          </cell>
          <cell r="B256" t="str">
            <v>KÝp ®iÖn vi sai</v>
          </cell>
          <cell r="C256" t="str">
            <v>c¸i</v>
          </cell>
          <cell r="D256">
            <v>3200</v>
          </cell>
        </row>
        <row r="257">
          <cell r="A257">
            <v>253</v>
          </cell>
          <cell r="B257" t="str">
            <v>La men</v>
          </cell>
          <cell r="C257" t="str">
            <v>kg</v>
          </cell>
          <cell r="D257">
            <v>15000</v>
          </cell>
        </row>
        <row r="258">
          <cell r="A258">
            <v>254</v>
          </cell>
          <cell r="B258" t="str">
            <v>L­ìi c¾t ®Êt</v>
          </cell>
          <cell r="C258" t="str">
            <v>c¸i</v>
          </cell>
          <cell r="D258">
            <v>30000</v>
          </cell>
        </row>
        <row r="259">
          <cell r="A259">
            <v>255</v>
          </cell>
          <cell r="B259" t="str">
            <v>Mµng buång n­íc F 270</v>
          </cell>
          <cell r="C259" t="str">
            <v>c¸i</v>
          </cell>
          <cell r="D259">
            <v>50000</v>
          </cell>
        </row>
        <row r="260">
          <cell r="A260">
            <v>256</v>
          </cell>
          <cell r="B260" t="str">
            <v>Mèc bªt«ng ®óc s½n</v>
          </cell>
          <cell r="C260" t="str">
            <v>c¸i</v>
          </cell>
          <cell r="D260">
            <v>25000</v>
          </cell>
        </row>
        <row r="261">
          <cell r="A261">
            <v>257</v>
          </cell>
          <cell r="B261" t="str">
            <v>Mia ®o mùc n­íc 150x40x1500</v>
          </cell>
          <cell r="C261" t="str">
            <v>c¸i</v>
          </cell>
          <cell r="D261">
            <v>65000</v>
          </cell>
        </row>
        <row r="262">
          <cell r="A262">
            <v>258</v>
          </cell>
          <cell r="B262" t="str">
            <v>Mòi khoan</v>
          </cell>
          <cell r="C262" t="str">
            <v>c¸i</v>
          </cell>
          <cell r="D262">
            <v>60000</v>
          </cell>
        </row>
        <row r="263">
          <cell r="A263">
            <v>259</v>
          </cell>
          <cell r="B263" t="str">
            <v>Mòi khoan ch÷ thËp F 46</v>
          </cell>
          <cell r="C263" t="str">
            <v>c¸i</v>
          </cell>
          <cell r="D263">
            <v>60000</v>
          </cell>
        </row>
        <row r="264">
          <cell r="A264">
            <v>260</v>
          </cell>
          <cell r="B264" t="str">
            <v>Mòi khoan h×nh xuyÕn g¾n r¨ng hîp kim cøng</v>
          </cell>
          <cell r="C264" t="str">
            <v>c¸i</v>
          </cell>
          <cell r="D264">
            <v>450000</v>
          </cell>
        </row>
        <row r="265">
          <cell r="A265">
            <v>261</v>
          </cell>
          <cell r="B265" t="str">
            <v>Mòi khoan hîp kim</v>
          </cell>
          <cell r="C265" t="str">
            <v>c¸i</v>
          </cell>
          <cell r="D265">
            <v>75000</v>
          </cell>
        </row>
        <row r="266">
          <cell r="A266">
            <v>262</v>
          </cell>
          <cell r="B266" t="str">
            <v>Mòi khoan kim c­¬ng</v>
          </cell>
          <cell r="C266" t="str">
            <v>c¸i</v>
          </cell>
          <cell r="D266">
            <v>1300000</v>
          </cell>
        </row>
        <row r="267">
          <cell r="A267">
            <v>263</v>
          </cell>
          <cell r="B267" t="str">
            <v>Mòi xuyªn</v>
          </cell>
          <cell r="C267" t="str">
            <v>c¸i</v>
          </cell>
          <cell r="D267">
            <v>600000</v>
          </cell>
        </row>
        <row r="268">
          <cell r="A268">
            <v>264</v>
          </cell>
          <cell r="B268" t="str">
            <v>Mòi xuyªn c¾t</v>
          </cell>
          <cell r="C268" t="str">
            <v>c¸i</v>
          </cell>
          <cell r="D268">
            <v>600000</v>
          </cell>
        </row>
        <row r="269">
          <cell r="A269">
            <v>265</v>
          </cell>
          <cell r="B269" t="str">
            <v>Mòi xuyªn h×nh nãn</v>
          </cell>
          <cell r="C269" t="str">
            <v>c¸i</v>
          </cell>
          <cell r="D269">
            <v>600000</v>
          </cell>
        </row>
        <row r="270">
          <cell r="A270">
            <v>266</v>
          </cell>
          <cell r="B270" t="str">
            <v>Mu«i xóc ®Êt</v>
          </cell>
          <cell r="C270" t="str">
            <v>c¸i</v>
          </cell>
          <cell r="D270">
            <v>200000</v>
          </cell>
        </row>
        <row r="271">
          <cell r="A271">
            <v>267</v>
          </cell>
          <cell r="B271" t="str">
            <v>Mùc can</v>
          </cell>
          <cell r="C271" t="str">
            <v>lä</v>
          </cell>
          <cell r="D271">
            <v>15000</v>
          </cell>
        </row>
        <row r="272">
          <cell r="A272">
            <v>268</v>
          </cell>
          <cell r="B272" t="str">
            <v>N¨ng l­îng ®iÖn</v>
          </cell>
          <cell r="C272" t="str">
            <v>kwh</v>
          </cell>
          <cell r="D272">
            <v>800</v>
          </cell>
        </row>
        <row r="273">
          <cell r="A273">
            <v>269</v>
          </cell>
          <cell r="B273" t="str">
            <v>Nåi ¸p suÊt hót ch©n kh«ng (®Ó lµm tû träng-b·o hßa)</v>
          </cell>
          <cell r="C273" t="str">
            <v>c¸i</v>
          </cell>
          <cell r="D273">
            <v>200000</v>
          </cell>
        </row>
        <row r="274">
          <cell r="A274">
            <v>270</v>
          </cell>
          <cell r="B274" t="str">
            <v>Neo 25kg</v>
          </cell>
          <cell r="C274" t="str">
            <v>c¸i</v>
          </cell>
          <cell r="D274">
            <v>290000</v>
          </cell>
        </row>
        <row r="275">
          <cell r="A275">
            <v>271</v>
          </cell>
          <cell r="B275" t="str">
            <v>NhËt ký kh¶o s¸t</v>
          </cell>
          <cell r="C275" t="str">
            <v>quyÓn</v>
          </cell>
          <cell r="D275">
            <v>5000</v>
          </cell>
        </row>
        <row r="276">
          <cell r="A276">
            <v>272</v>
          </cell>
          <cell r="B276" t="str">
            <v>NhiÖt kÕ</v>
          </cell>
          <cell r="C276" t="str">
            <v>c¸i</v>
          </cell>
          <cell r="D276">
            <v>100000</v>
          </cell>
        </row>
        <row r="277">
          <cell r="A277">
            <v>273</v>
          </cell>
          <cell r="B277" t="str">
            <v>NhiÖt kÕ 100oC -1500oC</v>
          </cell>
          <cell r="C277" t="str">
            <v>c¸i</v>
          </cell>
          <cell r="D277">
            <v>120000</v>
          </cell>
        </row>
        <row r="278">
          <cell r="A278">
            <v>274</v>
          </cell>
          <cell r="B278" t="str">
            <v>NhiÖt kÕ 10oC - 600oC</v>
          </cell>
          <cell r="C278" t="str">
            <v>c¸i</v>
          </cell>
          <cell r="D278">
            <v>200000</v>
          </cell>
        </row>
        <row r="279">
          <cell r="A279">
            <v>275</v>
          </cell>
          <cell r="B279" t="str">
            <v>NhiÖt kÕ 50oC, 300oC, 100oC, 200oC</v>
          </cell>
          <cell r="C279" t="str">
            <v>c¸i</v>
          </cell>
          <cell r="D279">
            <v>120000</v>
          </cell>
        </row>
        <row r="280">
          <cell r="A280">
            <v>276</v>
          </cell>
          <cell r="B280" t="str">
            <v>Nhùa ca na ®a</v>
          </cell>
          <cell r="C280" t="str">
            <v>kg</v>
          </cell>
          <cell r="D280">
            <v>20000</v>
          </cell>
        </row>
        <row r="281">
          <cell r="A281">
            <v>277</v>
          </cell>
          <cell r="B281" t="str">
            <v>N­íc cÊt</v>
          </cell>
          <cell r="C281" t="str">
            <v>lÝt</v>
          </cell>
          <cell r="D281">
            <v>15000</v>
          </cell>
        </row>
        <row r="282">
          <cell r="A282">
            <v>278</v>
          </cell>
          <cell r="B282" t="str">
            <v>Nit¬ benzen tinh khiÕt</v>
          </cell>
          <cell r="C282" t="str">
            <v>gam</v>
          </cell>
          <cell r="D282">
            <v>40</v>
          </cell>
        </row>
        <row r="283">
          <cell r="A283">
            <v>279</v>
          </cell>
          <cell r="B283" t="str">
            <v>Nit¬ rat b¹c</v>
          </cell>
          <cell r="C283" t="str">
            <v>gam</v>
          </cell>
          <cell r="D283">
            <v>40</v>
          </cell>
        </row>
        <row r="284">
          <cell r="A284">
            <v>280</v>
          </cell>
          <cell r="B284" t="str">
            <v>Paraphin</v>
          </cell>
          <cell r="C284" t="str">
            <v>kg</v>
          </cell>
          <cell r="D284">
            <v>12000</v>
          </cell>
        </row>
        <row r="285">
          <cell r="A285">
            <v>281</v>
          </cell>
          <cell r="B285" t="str">
            <v>Phao ®o sãng</v>
          </cell>
          <cell r="C285" t="str">
            <v>c¸i</v>
          </cell>
          <cell r="D285">
            <v>300000</v>
          </cell>
        </row>
        <row r="286">
          <cell r="A286">
            <v>282</v>
          </cell>
          <cell r="B286" t="str">
            <v>Phao thö ®é chÆt</v>
          </cell>
          <cell r="C286" t="str">
            <v>bé</v>
          </cell>
          <cell r="D286">
            <v>2000000</v>
          </cell>
        </row>
        <row r="287">
          <cell r="A287">
            <v>283</v>
          </cell>
          <cell r="B287" t="str">
            <v>Phao tû träng kÕ</v>
          </cell>
          <cell r="C287" t="str">
            <v>bé</v>
          </cell>
          <cell r="D287">
            <v>300000</v>
          </cell>
        </row>
        <row r="288">
          <cell r="A288">
            <v>284</v>
          </cell>
          <cell r="B288" t="str">
            <v>Phim + ¶nh mµu 9x12</v>
          </cell>
          <cell r="C288" t="str">
            <v>cuén</v>
          </cell>
          <cell r="D288">
            <v>50000</v>
          </cell>
        </row>
        <row r="289">
          <cell r="A289">
            <v>285</v>
          </cell>
          <cell r="B289" t="str">
            <v>PhÌn s¾t</v>
          </cell>
          <cell r="C289" t="str">
            <v>gam</v>
          </cell>
          <cell r="D289">
            <v>60000</v>
          </cell>
        </row>
        <row r="290">
          <cell r="A290">
            <v>286</v>
          </cell>
          <cell r="B290" t="str">
            <v>PhÔu rãt c¸t</v>
          </cell>
          <cell r="C290" t="str">
            <v>bé</v>
          </cell>
          <cell r="D290">
            <v>200000</v>
          </cell>
        </row>
        <row r="291">
          <cell r="A291">
            <v>287</v>
          </cell>
          <cell r="B291" t="str">
            <v>PhÔu s¾t F 5cm</v>
          </cell>
          <cell r="C291" t="str">
            <v>c¸i</v>
          </cell>
          <cell r="D291">
            <v>5000</v>
          </cell>
        </row>
        <row r="292">
          <cell r="A292">
            <v>288</v>
          </cell>
          <cell r="B292" t="str">
            <v>PhÔu thñy tinh</v>
          </cell>
          <cell r="C292" t="str">
            <v>c¸i</v>
          </cell>
          <cell r="D292">
            <v>6000</v>
          </cell>
        </row>
        <row r="293">
          <cell r="A293">
            <v>289</v>
          </cell>
          <cell r="B293" t="str">
            <v>PhÔu thñy tinh (60-100)mm</v>
          </cell>
          <cell r="C293" t="str">
            <v>c¸i</v>
          </cell>
          <cell r="D293">
            <v>2000</v>
          </cell>
        </row>
        <row r="294">
          <cell r="A294">
            <v>290</v>
          </cell>
          <cell r="B294" t="str">
            <v>Pin ®Ìn</v>
          </cell>
          <cell r="C294" t="str">
            <v>qu¶</v>
          </cell>
          <cell r="D294">
            <v>2000</v>
          </cell>
        </row>
        <row r="295">
          <cell r="A295">
            <v>291</v>
          </cell>
          <cell r="B295" t="str">
            <v>Pin ®o l­u tèc</v>
          </cell>
          <cell r="C295" t="str">
            <v>qu¶</v>
          </cell>
          <cell r="D295">
            <v>1000</v>
          </cell>
        </row>
        <row r="296">
          <cell r="A296">
            <v>292</v>
          </cell>
          <cell r="B296" t="str">
            <v>Pin 1,5V</v>
          </cell>
          <cell r="C296" t="str">
            <v>qu¶</v>
          </cell>
          <cell r="D296">
            <v>500000</v>
          </cell>
        </row>
        <row r="297">
          <cell r="A297">
            <v>293</v>
          </cell>
          <cell r="B297" t="str">
            <v>Pin 69V</v>
          </cell>
          <cell r="C297" t="str">
            <v>hßm</v>
          </cell>
          <cell r="D297">
            <v>800000</v>
          </cell>
        </row>
        <row r="298">
          <cell r="A298">
            <v>294</v>
          </cell>
          <cell r="B298" t="str">
            <v>Pin BTO-45</v>
          </cell>
          <cell r="C298" t="str">
            <v>hßm</v>
          </cell>
          <cell r="D298">
            <v>2000</v>
          </cell>
        </row>
        <row r="299">
          <cell r="A299">
            <v>295</v>
          </cell>
          <cell r="B299" t="str">
            <v>Pin dïng cho ®o n­íc</v>
          </cell>
          <cell r="C299" t="str">
            <v>®«i</v>
          </cell>
          <cell r="D299">
            <v>40000</v>
          </cell>
        </row>
        <row r="300">
          <cell r="A300">
            <v>296</v>
          </cell>
          <cell r="B300" t="str">
            <v>Qu¶ bo cao su</v>
          </cell>
          <cell r="C300" t="str">
            <v>qu¶</v>
          </cell>
          <cell r="D300">
            <v>7000</v>
          </cell>
        </row>
        <row r="301">
          <cell r="A301">
            <v>297</v>
          </cell>
          <cell r="B301" t="str">
            <v>Que hµn</v>
          </cell>
          <cell r="C301" t="str">
            <v>kg</v>
          </cell>
          <cell r="D301">
            <v>5000</v>
          </cell>
        </row>
        <row r="302">
          <cell r="A302">
            <v>298</v>
          </cell>
          <cell r="B302" t="str">
            <v>Que khuÊy ®Êt</v>
          </cell>
          <cell r="C302" t="str">
            <v>c¸i</v>
          </cell>
          <cell r="D302">
            <v>1300000</v>
          </cell>
        </row>
        <row r="303">
          <cell r="A303">
            <v>299</v>
          </cell>
          <cell r="B303" t="str">
            <v>R©y ®Þa chÊt c«ng tr×nh</v>
          </cell>
          <cell r="C303" t="str">
            <v>bé</v>
          </cell>
          <cell r="D303">
            <v>400000</v>
          </cell>
        </row>
        <row r="304">
          <cell r="A304">
            <v>300</v>
          </cell>
          <cell r="B304" t="str">
            <v>R©y ®Þa chÊt c«ng tr×nh (Anh)</v>
          </cell>
          <cell r="C304" t="str">
            <v>bé</v>
          </cell>
          <cell r="D304">
            <v>1500000</v>
          </cell>
        </row>
        <row r="305">
          <cell r="A305">
            <v>301</v>
          </cell>
          <cell r="B305" t="str">
            <v>R©y dông cô ®Çm nÖn</v>
          </cell>
          <cell r="C305" t="str">
            <v>bé</v>
          </cell>
          <cell r="D305">
            <v>1500000</v>
          </cell>
        </row>
        <row r="306">
          <cell r="A306">
            <v>302</v>
          </cell>
          <cell r="B306" t="str">
            <v>Rïa neo phao</v>
          </cell>
          <cell r="C306" t="str">
            <v>c¸i</v>
          </cell>
          <cell r="D306">
            <v>25000</v>
          </cell>
        </row>
        <row r="307">
          <cell r="A307">
            <v>303</v>
          </cell>
          <cell r="B307" t="str">
            <v>S¬n ®á</v>
          </cell>
          <cell r="C307" t="str">
            <v>kg</v>
          </cell>
          <cell r="D307">
            <v>25000</v>
          </cell>
        </row>
        <row r="308">
          <cell r="A308">
            <v>304</v>
          </cell>
          <cell r="B308" t="str">
            <v>S¬n ®á tr¾ng</v>
          </cell>
          <cell r="C308" t="str">
            <v>kg</v>
          </cell>
          <cell r="D308">
            <v>25000</v>
          </cell>
        </row>
        <row r="309">
          <cell r="A309">
            <v>305</v>
          </cell>
          <cell r="B309" t="str">
            <v>S¬n c¸c lo¹i</v>
          </cell>
          <cell r="C309" t="str">
            <v>kg</v>
          </cell>
          <cell r="D309">
            <v>25000</v>
          </cell>
        </row>
        <row r="310">
          <cell r="A310">
            <v>306</v>
          </cell>
          <cell r="B310" t="str">
            <v>S¾t trßn F14</v>
          </cell>
          <cell r="C310" t="str">
            <v>kg</v>
          </cell>
          <cell r="D310">
            <v>5000</v>
          </cell>
        </row>
        <row r="311">
          <cell r="A311">
            <v>307</v>
          </cell>
          <cell r="B311" t="str">
            <v>Sæ ®o</v>
          </cell>
          <cell r="C311" t="str">
            <v>quyÓn</v>
          </cell>
          <cell r="D311">
            <v>2000</v>
          </cell>
        </row>
        <row r="312">
          <cell r="A312">
            <v>308</v>
          </cell>
          <cell r="B312" t="str">
            <v>Sæ ®o ®¹c</v>
          </cell>
          <cell r="C312" t="str">
            <v>quyÓn</v>
          </cell>
          <cell r="D312">
            <v>2000</v>
          </cell>
        </row>
        <row r="313">
          <cell r="A313">
            <v>309</v>
          </cell>
          <cell r="B313" t="str">
            <v>Sæ ®o c¸c lo¹i</v>
          </cell>
          <cell r="C313" t="str">
            <v>quyÓn</v>
          </cell>
          <cell r="D313">
            <v>2000</v>
          </cell>
        </row>
        <row r="314">
          <cell r="A314">
            <v>310</v>
          </cell>
          <cell r="B314" t="str">
            <v>Sæ ®o lón</v>
          </cell>
          <cell r="C314" t="str">
            <v>quyÓn</v>
          </cell>
          <cell r="D314">
            <v>2000</v>
          </cell>
        </row>
        <row r="315">
          <cell r="A315">
            <v>311</v>
          </cell>
          <cell r="B315" t="str">
            <v>Sæ ®o n­íc</v>
          </cell>
          <cell r="C315" t="str">
            <v>quyÓn</v>
          </cell>
          <cell r="D315">
            <v>2000</v>
          </cell>
        </row>
        <row r="316">
          <cell r="A316">
            <v>312</v>
          </cell>
          <cell r="B316" t="str">
            <v>Sæ Ðp n­íc</v>
          </cell>
          <cell r="C316" t="str">
            <v>quyÓn</v>
          </cell>
          <cell r="D316">
            <v>2000</v>
          </cell>
        </row>
        <row r="317">
          <cell r="A317">
            <v>313</v>
          </cell>
          <cell r="B317" t="str">
            <v>Sæ hót n­íc</v>
          </cell>
          <cell r="C317" t="str">
            <v>quyÓn</v>
          </cell>
          <cell r="D317">
            <v>2000</v>
          </cell>
        </row>
        <row r="318">
          <cell r="A318">
            <v>314</v>
          </cell>
          <cell r="B318" t="str">
            <v>Sæ móc n­íc</v>
          </cell>
          <cell r="C318" t="str">
            <v>quyÓn</v>
          </cell>
          <cell r="D318">
            <v>2000</v>
          </cell>
        </row>
        <row r="319">
          <cell r="A319">
            <v>315</v>
          </cell>
          <cell r="B319" t="str">
            <v>Sæ tæng hîp ®é lón</v>
          </cell>
          <cell r="C319" t="str">
            <v>quyÓn</v>
          </cell>
          <cell r="D319">
            <v>2000</v>
          </cell>
        </row>
        <row r="320">
          <cell r="A320">
            <v>316</v>
          </cell>
          <cell r="B320" t="str">
            <v>Xoong nh«m ®un s¸p</v>
          </cell>
          <cell r="C320" t="str">
            <v>c¸i</v>
          </cell>
          <cell r="D320">
            <v>20000</v>
          </cell>
        </row>
        <row r="321">
          <cell r="A321">
            <v>317</v>
          </cell>
          <cell r="B321" t="str">
            <v>Sun f¸t ®ång</v>
          </cell>
          <cell r="C321" t="str">
            <v>kg</v>
          </cell>
          <cell r="D321">
            <v>4000</v>
          </cell>
        </row>
        <row r="322">
          <cell r="A322">
            <v>318</v>
          </cell>
          <cell r="B322" t="str">
            <v>T¹ c¸ gang 100kg</v>
          </cell>
          <cell r="C322" t="str">
            <v>qu¶</v>
          </cell>
          <cell r="D322">
            <v>350000</v>
          </cell>
        </row>
        <row r="323">
          <cell r="A323">
            <v>319</v>
          </cell>
          <cell r="B323" t="str">
            <v>T¹ c¸ gang 50kg</v>
          </cell>
          <cell r="C323" t="str">
            <v>qu¶</v>
          </cell>
          <cell r="D323">
            <v>175000</v>
          </cell>
        </row>
        <row r="324">
          <cell r="A324">
            <v>320</v>
          </cell>
          <cell r="B324" t="str">
            <v>T¹ ch× 15kg</v>
          </cell>
          <cell r="C324" t="str">
            <v>c¸i</v>
          </cell>
          <cell r="D324">
            <v>100000</v>
          </cell>
        </row>
        <row r="325">
          <cell r="A325">
            <v>321</v>
          </cell>
          <cell r="B325" t="str">
            <v>Têi ®Þa chÊn</v>
          </cell>
          <cell r="C325" t="str">
            <v>chiÕc</v>
          </cell>
          <cell r="D325">
            <v>120000</v>
          </cell>
        </row>
        <row r="326">
          <cell r="A326">
            <v>322</v>
          </cell>
          <cell r="B326" t="str">
            <v>Têi cuèn d©y</v>
          </cell>
          <cell r="C326" t="str">
            <v>c¸i</v>
          </cell>
          <cell r="D326">
            <v>100000</v>
          </cell>
        </row>
        <row r="327">
          <cell r="A327">
            <v>323</v>
          </cell>
          <cell r="B327" t="str">
            <v>Têi cuèn d©y ®Þa chÊn</v>
          </cell>
          <cell r="C327" t="str">
            <v>c¸i</v>
          </cell>
          <cell r="D327">
            <v>120000</v>
          </cell>
        </row>
        <row r="328">
          <cell r="A328">
            <v>324</v>
          </cell>
          <cell r="B328" t="str">
            <v>tÊm kÑp ng©m b·o hßa</v>
          </cell>
          <cell r="C328" t="str">
            <v>c¸i</v>
          </cell>
          <cell r="D328">
            <v>50000</v>
          </cell>
        </row>
        <row r="329">
          <cell r="A329">
            <v>325</v>
          </cell>
          <cell r="B329" t="str">
            <v>ThÐp dÇm I vµ kÝch c¸c lo¹i</v>
          </cell>
          <cell r="C329" t="str">
            <v>kg</v>
          </cell>
          <cell r="D329">
            <v>5000</v>
          </cell>
        </row>
        <row r="330">
          <cell r="A330">
            <v>326</v>
          </cell>
          <cell r="B330" t="str">
            <v>ThÐp F8 - F10</v>
          </cell>
          <cell r="C330" t="str">
            <v>m</v>
          </cell>
          <cell r="D330">
            <v>5000</v>
          </cell>
        </row>
        <row r="331">
          <cell r="A331">
            <v>327</v>
          </cell>
          <cell r="B331" t="str">
            <v>ThÐp gai F 10</v>
          </cell>
          <cell r="C331" t="str">
            <v>kg</v>
          </cell>
          <cell r="D331">
            <v>5000</v>
          </cell>
        </row>
        <row r="332">
          <cell r="A332">
            <v>328</v>
          </cell>
          <cell r="B332" t="str">
            <v>ThÐp gai F 16</v>
          </cell>
          <cell r="C332" t="str">
            <v>kg</v>
          </cell>
          <cell r="D332">
            <v>5000</v>
          </cell>
        </row>
        <row r="333">
          <cell r="A333">
            <v>329</v>
          </cell>
          <cell r="B333" t="str">
            <v>ThÐp gai F 22</v>
          </cell>
          <cell r="C333" t="str">
            <v>kg</v>
          </cell>
          <cell r="D333">
            <v>5000</v>
          </cell>
        </row>
        <row r="334">
          <cell r="A334">
            <v>330</v>
          </cell>
          <cell r="B334" t="str">
            <v>ThÐp gai F 32-40</v>
          </cell>
          <cell r="C334" t="str">
            <v>kg</v>
          </cell>
          <cell r="D334">
            <v>5000</v>
          </cell>
        </row>
        <row r="335">
          <cell r="A335">
            <v>331</v>
          </cell>
          <cell r="B335" t="str">
            <v>Th­íc cuén 20m</v>
          </cell>
          <cell r="C335" t="str">
            <v>c¸i</v>
          </cell>
          <cell r="D335">
            <v>15000</v>
          </cell>
        </row>
        <row r="336">
          <cell r="A336">
            <v>332</v>
          </cell>
          <cell r="B336" t="str">
            <v>Th­íc d©y 50m</v>
          </cell>
          <cell r="C336" t="str">
            <v>c¸i</v>
          </cell>
          <cell r="D336">
            <v>15000</v>
          </cell>
        </row>
        <row r="337">
          <cell r="A337">
            <v>333</v>
          </cell>
          <cell r="B337" t="str">
            <v>Th­íc mÐt</v>
          </cell>
          <cell r="C337" t="str">
            <v>c¸i</v>
          </cell>
          <cell r="D337">
            <v>15000</v>
          </cell>
        </row>
        <row r="338">
          <cell r="A338">
            <v>334</v>
          </cell>
          <cell r="B338" t="str">
            <v>Th­íc thÐp</v>
          </cell>
          <cell r="C338" t="str">
            <v>c¸i</v>
          </cell>
          <cell r="D338">
            <v>25000</v>
          </cell>
        </row>
        <row r="339">
          <cell r="A339">
            <v>335</v>
          </cell>
          <cell r="B339" t="str">
            <v>Thïng ®o l­u l­îng n­íc</v>
          </cell>
          <cell r="C339" t="str">
            <v>c¸i</v>
          </cell>
          <cell r="D339">
            <v>250000</v>
          </cell>
        </row>
        <row r="340">
          <cell r="A340">
            <v>336</v>
          </cell>
          <cell r="B340" t="str">
            <v>Thïng ®ùng n­íc</v>
          </cell>
          <cell r="C340" t="str">
            <v>c¸i</v>
          </cell>
          <cell r="D340">
            <v>60000</v>
          </cell>
        </row>
        <row r="341">
          <cell r="A341">
            <v>337</v>
          </cell>
          <cell r="B341" t="str">
            <v>Thïng g¸nh n­íc</v>
          </cell>
          <cell r="C341" t="str">
            <v>®«i</v>
          </cell>
          <cell r="D341">
            <v>60000</v>
          </cell>
        </row>
        <row r="342">
          <cell r="A342">
            <v>338</v>
          </cell>
          <cell r="B342" t="str">
            <v>Thïng l­u l­îng 60 lÝt</v>
          </cell>
          <cell r="C342" t="str">
            <v>c¸i</v>
          </cell>
          <cell r="D342">
            <v>500000</v>
          </cell>
        </row>
        <row r="343">
          <cell r="A343">
            <v>339</v>
          </cell>
          <cell r="B343" t="str">
            <v>Thïng ng©m b·o hßa</v>
          </cell>
          <cell r="C343" t="str">
            <v>c¸i</v>
          </cell>
          <cell r="D343">
            <v>250000</v>
          </cell>
        </row>
        <row r="344">
          <cell r="A344">
            <v>340</v>
          </cell>
          <cell r="B344" t="str">
            <v>Thïng ph©n ly</v>
          </cell>
          <cell r="C344" t="str">
            <v>c¸i</v>
          </cell>
          <cell r="D344">
            <v>250000</v>
          </cell>
        </row>
        <row r="345">
          <cell r="A345">
            <v>341</v>
          </cell>
          <cell r="B345" t="str">
            <v>Thñy ng©n</v>
          </cell>
          <cell r="C345" t="str">
            <v>kg</v>
          </cell>
          <cell r="D345">
            <v>288000</v>
          </cell>
        </row>
        <row r="346">
          <cell r="A346">
            <v>342</v>
          </cell>
          <cell r="B346" t="str">
            <v>Thuæng ®µo ®Êt</v>
          </cell>
          <cell r="C346" t="str">
            <v>c¸i</v>
          </cell>
          <cell r="D346">
            <v>25000</v>
          </cell>
        </row>
        <row r="347">
          <cell r="A347">
            <v>343</v>
          </cell>
          <cell r="B347" t="str">
            <v>Thuèc ¶nh hiÖn vµ h·m</v>
          </cell>
          <cell r="C347" t="str">
            <v>lÝt</v>
          </cell>
          <cell r="D347">
            <v>50000</v>
          </cell>
        </row>
        <row r="348">
          <cell r="A348">
            <v>344</v>
          </cell>
          <cell r="B348" t="str">
            <v>Thuèc næ Am«nit</v>
          </cell>
          <cell r="C348" t="str">
            <v>kg</v>
          </cell>
          <cell r="D348">
            <v>10500</v>
          </cell>
        </row>
        <row r="349">
          <cell r="A349">
            <v>345</v>
          </cell>
          <cell r="B349" t="str">
            <v>Tói v¶i ®ùng mÉu</v>
          </cell>
          <cell r="C349" t="str">
            <v>c¸i</v>
          </cell>
          <cell r="D349">
            <v>5000</v>
          </cell>
        </row>
        <row r="350">
          <cell r="A350">
            <v>346</v>
          </cell>
          <cell r="B350" t="str">
            <v>Tre c©y</v>
          </cell>
          <cell r="C350" t="str">
            <v>c©y</v>
          </cell>
          <cell r="D350">
            <v>15000</v>
          </cell>
        </row>
        <row r="351">
          <cell r="A351">
            <v>347</v>
          </cell>
          <cell r="B351" t="str">
            <v>Tre lµm tiªu ng¾m</v>
          </cell>
          <cell r="C351" t="str">
            <v>c©y</v>
          </cell>
          <cell r="D351">
            <v>15000</v>
          </cell>
        </row>
        <row r="352">
          <cell r="A352">
            <v>348</v>
          </cell>
          <cell r="B352" t="str">
            <v>Trøng båi b¶n vÏ</v>
          </cell>
          <cell r="C352" t="str">
            <v>qu¶</v>
          </cell>
          <cell r="D352">
            <v>1500</v>
          </cell>
        </row>
        <row r="353">
          <cell r="A353">
            <v>349</v>
          </cell>
          <cell r="B353" t="str">
            <v>Tuy « dÉn n­íc</v>
          </cell>
          <cell r="C353" t="str">
            <v>m</v>
          </cell>
          <cell r="D353">
            <v>38000</v>
          </cell>
        </row>
        <row r="354">
          <cell r="A354">
            <v>350</v>
          </cell>
          <cell r="B354" t="str">
            <v>X¨ng</v>
          </cell>
          <cell r="C354" t="str">
            <v>kg</v>
          </cell>
          <cell r="D354">
            <v>5000</v>
          </cell>
        </row>
        <row r="355">
          <cell r="A355">
            <v>351</v>
          </cell>
          <cell r="B355" t="str">
            <v>X« mµn</v>
          </cell>
          <cell r="C355" t="str">
            <v>m</v>
          </cell>
          <cell r="D355">
            <v>5000</v>
          </cell>
        </row>
        <row r="356">
          <cell r="A356">
            <v>352</v>
          </cell>
          <cell r="B356" t="str">
            <v>X« móc n­íc</v>
          </cell>
          <cell r="C356" t="str">
            <v>c¸i</v>
          </cell>
          <cell r="D356">
            <v>10000</v>
          </cell>
        </row>
        <row r="357">
          <cell r="A357">
            <v>353</v>
          </cell>
          <cell r="B357" t="str">
            <v>Xi m¨ng</v>
          </cell>
          <cell r="C357" t="str">
            <v>kg</v>
          </cell>
          <cell r="D357">
            <v>800</v>
          </cell>
        </row>
        <row r="358">
          <cell r="A358">
            <v>354</v>
          </cell>
          <cell r="B358" t="str">
            <v>Xim¨ng PC30</v>
          </cell>
          <cell r="C358" t="str">
            <v>kg</v>
          </cell>
          <cell r="D358">
            <v>800</v>
          </cell>
        </row>
        <row r="359">
          <cell r="A359">
            <v>355</v>
          </cell>
          <cell r="B359" t="str">
            <v>XÎng</v>
          </cell>
          <cell r="C359" t="str">
            <v>c¸i</v>
          </cell>
          <cell r="D359">
            <v>20000</v>
          </cell>
        </row>
        <row r="360">
          <cell r="A360" t="str">
            <v/>
          </cell>
        </row>
        <row r="361">
          <cell r="A361">
            <v>356</v>
          </cell>
          <cell r="B361" t="str">
            <v>Nh©n c«ng</v>
          </cell>
          <cell r="D361" t="str">
            <v>l­¬ng 210.000</v>
          </cell>
        </row>
        <row r="362">
          <cell r="A362">
            <v>357</v>
          </cell>
          <cell r="B362" t="str">
            <v>CÊp bËc thî b×nh qu©n 4/7</v>
          </cell>
          <cell r="C362" t="str">
            <v>C«ng</v>
          </cell>
          <cell r="D362">
            <v>27150.070153846154</v>
          </cell>
        </row>
        <row r="363">
          <cell r="A363">
            <v>358</v>
          </cell>
          <cell r="B363" t="str">
            <v>CÊp bËc thî b×nh qu©n 4.2/7</v>
          </cell>
          <cell r="C363" t="str">
            <v>C«ng</v>
          </cell>
          <cell r="D363">
            <v>28198.035692307771</v>
          </cell>
        </row>
        <row r="364">
          <cell r="A364">
            <v>359</v>
          </cell>
          <cell r="B364" t="str">
            <v>CÊp bËc thî b×nh qu©n 4,5/7</v>
          </cell>
          <cell r="C364" t="str">
            <v>C«ng</v>
          </cell>
          <cell r="D364">
            <v>29769.983999999997</v>
          </cell>
        </row>
        <row r="365">
          <cell r="A365">
            <v>360</v>
          </cell>
          <cell r="B365" t="str">
            <v>CÊp bËc thî b×nh qu©n 5/7</v>
          </cell>
          <cell r="C365" t="str">
            <v>C«ng</v>
          </cell>
          <cell r="D365">
            <v>32389.89784615385</v>
          </cell>
        </row>
        <row r="366">
          <cell r="A366">
            <v>361</v>
          </cell>
          <cell r="B366" t="str">
            <v>CÊp bËc thî b×nh qu©n 4,2/7</v>
          </cell>
          <cell r="C366" t="str">
            <v>C«ng</v>
          </cell>
          <cell r="D366">
            <v>28198.035692307771</v>
          </cell>
        </row>
        <row r="367">
          <cell r="A367">
            <v>362</v>
          </cell>
          <cell r="B367" t="str">
            <v>Kü s­ 4,5/6</v>
          </cell>
          <cell r="C367" t="str">
            <v>C«ng</v>
          </cell>
        </row>
        <row r="368">
          <cell r="A368">
            <v>363</v>
          </cell>
          <cell r="B368" t="str">
            <v>Kü s­ 6/10</v>
          </cell>
          <cell r="C368" t="str">
            <v>C«ng</v>
          </cell>
        </row>
        <row r="369">
          <cell r="A369" t="str">
            <v/>
          </cell>
        </row>
        <row r="370">
          <cell r="A370">
            <v>364</v>
          </cell>
          <cell r="B370" t="str">
            <v>M¸y</v>
          </cell>
        </row>
        <row r="371">
          <cell r="A371">
            <v>365</v>
          </cell>
          <cell r="B371" t="str">
            <v>¤ t«</v>
          </cell>
          <cell r="C371" t="str">
            <v>ca</v>
          </cell>
          <cell r="D371" t="str">
            <v>v</v>
          </cell>
        </row>
        <row r="372">
          <cell r="A372">
            <v>366</v>
          </cell>
          <cell r="B372" t="str">
            <v>¤ t« t¶i 5 tÊn</v>
          </cell>
          <cell r="C372" t="str">
            <v>ca</v>
          </cell>
          <cell r="D372" t="str">
            <v>v</v>
          </cell>
        </row>
        <row r="373">
          <cell r="A373">
            <v>367</v>
          </cell>
          <cell r="B373" t="str">
            <v>§Þa bµn</v>
          </cell>
          <cell r="C373" t="str">
            <v>ca</v>
          </cell>
          <cell r="D373" t="str">
            <v>v</v>
          </cell>
        </row>
        <row r="374">
          <cell r="A374">
            <v>368</v>
          </cell>
          <cell r="B374" t="str">
            <v>M¸y ®ittom¸t</v>
          </cell>
          <cell r="C374" t="str">
            <v>ca</v>
          </cell>
          <cell r="D374">
            <v>151066</v>
          </cell>
        </row>
        <row r="375">
          <cell r="A375">
            <v>369</v>
          </cell>
          <cell r="B375" t="str">
            <v>Bé ®o mia ba la</v>
          </cell>
          <cell r="C375" t="str">
            <v>ca</v>
          </cell>
          <cell r="D375">
            <v>2006</v>
          </cell>
        </row>
        <row r="376">
          <cell r="A376">
            <v>370</v>
          </cell>
          <cell r="B376" t="str">
            <v>Bé cÇn benkenman</v>
          </cell>
          <cell r="C376" t="str">
            <v>ca</v>
          </cell>
          <cell r="D376">
            <v>16125</v>
          </cell>
        </row>
        <row r="377">
          <cell r="A377">
            <v>371</v>
          </cell>
          <cell r="B377" t="str">
            <v>Bé dông cô thÝ nghiÖm SPT</v>
          </cell>
          <cell r="C377" t="str">
            <v>ca</v>
          </cell>
          <cell r="D377">
            <v>12190</v>
          </cell>
        </row>
        <row r="378">
          <cell r="A378">
            <v>372</v>
          </cell>
          <cell r="B378" t="str">
            <v>Bé gi¸ khoan tay vµ têi</v>
          </cell>
          <cell r="C378" t="str">
            <v>ca</v>
          </cell>
          <cell r="D378">
            <v>26250</v>
          </cell>
        </row>
        <row r="379">
          <cell r="A379">
            <v>373</v>
          </cell>
          <cell r="B379" t="str">
            <v>Bé khoan tay</v>
          </cell>
          <cell r="C379" t="str">
            <v>ca</v>
          </cell>
          <cell r="D379">
            <v>37050</v>
          </cell>
        </row>
        <row r="380">
          <cell r="A380">
            <v>374</v>
          </cell>
          <cell r="B380" t="str">
            <v>Bé m¸y khoan cby-3ub hoÆc lo¹i t­¬ng tù</v>
          </cell>
          <cell r="C380" t="str">
            <v>ca</v>
          </cell>
          <cell r="D380">
            <v>400951</v>
          </cell>
        </row>
        <row r="381">
          <cell r="A381">
            <v>375</v>
          </cell>
          <cell r="B381" t="str">
            <v xml:space="preserve">Bé nÐn ngang GA hoÆc t­¬ng tù </v>
          </cell>
          <cell r="C381" t="str">
            <v>ca</v>
          </cell>
          <cell r="D381">
            <v>430000</v>
          </cell>
        </row>
        <row r="382">
          <cell r="A382">
            <v>376</v>
          </cell>
          <cell r="B382" t="str">
            <v>Bóa c¨n MO-10</v>
          </cell>
          <cell r="C382" t="str">
            <v>ca</v>
          </cell>
          <cell r="D382">
            <v>9223</v>
          </cell>
        </row>
        <row r="383">
          <cell r="A383">
            <v>377</v>
          </cell>
          <cell r="B383" t="str">
            <v>Bóa khoan tay P30</v>
          </cell>
          <cell r="C383" t="str">
            <v>ca</v>
          </cell>
          <cell r="D383">
            <v>19003</v>
          </cell>
        </row>
        <row r="384">
          <cell r="A384">
            <v>378</v>
          </cell>
          <cell r="B384" t="str">
            <v>BÕp ®iÖn</v>
          </cell>
          <cell r="C384" t="str">
            <v>ca</v>
          </cell>
          <cell r="D384">
            <v>310</v>
          </cell>
        </row>
        <row r="385">
          <cell r="A385">
            <v>379</v>
          </cell>
          <cell r="B385" t="str">
            <v>BÕp c¸t</v>
          </cell>
          <cell r="C385" t="str">
            <v>ca</v>
          </cell>
          <cell r="D385">
            <v>915</v>
          </cell>
        </row>
        <row r="386">
          <cell r="A386">
            <v>380</v>
          </cell>
          <cell r="B386" t="str">
            <v>C©n bµn</v>
          </cell>
          <cell r="C386" t="str">
            <v>ca</v>
          </cell>
          <cell r="D386">
            <v>3660</v>
          </cell>
        </row>
        <row r="387">
          <cell r="A387">
            <v>381</v>
          </cell>
          <cell r="B387" t="str">
            <v>C©n ph©n tÝch</v>
          </cell>
          <cell r="C387" t="str">
            <v>ca</v>
          </cell>
          <cell r="D387">
            <v>7320</v>
          </cell>
        </row>
        <row r="388">
          <cell r="A388">
            <v>382</v>
          </cell>
          <cell r="B388" t="str">
            <v>C©n ph©n tÝch vµ c©n ®iÖn</v>
          </cell>
          <cell r="C388" t="str">
            <v>ca</v>
          </cell>
          <cell r="D388" t="str">
            <v>v</v>
          </cell>
        </row>
        <row r="389">
          <cell r="A389">
            <v>383</v>
          </cell>
          <cell r="B389" t="str">
            <v>C©n ph©n tÝch vµ c©n kü thuËt</v>
          </cell>
          <cell r="C389" t="str">
            <v>ca</v>
          </cell>
          <cell r="D389">
            <v>7320</v>
          </cell>
        </row>
        <row r="390">
          <cell r="A390">
            <v>384</v>
          </cell>
          <cell r="B390" t="str">
            <v>Ca n« 150 CV</v>
          </cell>
          <cell r="C390" t="str">
            <v>ca</v>
          </cell>
          <cell r="D390">
            <v>280214</v>
          </cell>
        </row>
        <row r="391">
          <cell r="A391">
            <v>385</v>
          </cell>
          <cell r="B391" t="str">
            <v>CÇn cÈu 10T</v>
          </cell>
          <cell r="C391" t="str">
            <v>ca</v>
          </cell>
          <cell r="D391" t="str">
            <v>v</v>
          </cell>
        </row>
        <row r="392">
          <cell r="A392">
            <v>386</v>
          </cell>
          <cell r="B392" t="str">
            <v>CÈu tù hµnh b¸nh h¬i 10T</v>
          </cell>
          <cell r="C392" t="str">
            <v>ca</v>
          </cell>
          <cell r="D392">
            <v>546701</v>
          </cell>
        </row>
        <row r="393">
          <cell r="A393">
            <v>387</v>
          </cell>
          <cell r="B393" t="str">
            <v>§alta 020</v>
          </cell>
          <cell r="C393" t="str">
            <v>ca</v>
          </cell>
          <cell r="D393">
            <v>18540</v>
          </cell>
        </row>
        <row r="394">
          <cell r="A394">
            <v>388</v>
          </cell>
          <cell r="B394" t="str">
            <v>C©n ®iÖn</v>
          </cell>
          <cell r="C394" t="str">
            <v>ca</v>
          </cell>
          <cell r="D394" t="str">
            <v>v</v>
          </cell>
        </row>
        <row r="395">
          <cell r="A395">
            <v>389</v>
          </cell>
          <cell r="B395" t="str">
            <v>èng nhßm</v>
          </cell>
          <cell r="C395" t="str">
            <v>ca</v>
          </cell>
          <cell r="D395">
            <v>2472</v>
          </cell>
        </row>
        <row r="396">
          <cell r="A396">
            <v>390</v>
          </cell>
          <cell r="B396" t="str">
            <v>Khoan tay</v>
          </cell>
          <cell r="C396" t="str">
            <v>ca</v>
          </cell>
          <cell r="D396">
            <v>37050</v>
          </cell>
        </row>
        <row r="397">
          <cell r="A397">
            <v>391</v>
          </cell>
          <cell r="B397" t="str">
            <v>KÝch 100 tÊn</v>
          </cell>
          <cell r="C397" t="str">
            <v>ca</v>
          </cell>
          <cell r="D397">
            <v>42764</v>
          </cell>
        </row>
        <row r="398">
          <cell r="A398">
            <v>392</v>
          </cell>
          <cell r="B398" t="str">
            <v>KÝch th¸o mÉu</v>
          </cell>
          <cell r="C398" t="str">
            <v>ca</v>
          </cell>
          <cell r="D398">
            <v>30546</v>
          </cell>
        </row>
        <row r="399">
          <cell r="A399">
            <v>393</v>
          </cell>
          <cell r="B399" t="str">
            <v>KÝnh hiÓn vi</v>
          </cell>
          <cell r="C399" t="str">
            <v>ca</v>
          </cell>
          <cell r="D399">
            <v>10980</v>
          </cell>
        </row>
        <row r="400">
          <cell r="A400">
            <v>394</v>
          </cell>
          <cell r="B400" t="str">
            <v>Lß nung</v>
          </cell>
          <cell r="C400" t="str">
            <v>ca</v>
          </cell>
          <cell r="D400">
            <v>9548</v>
          </cell>
        </row>
        <row r="401">
          <cell r="A401">
            <v>395</v>
          </cell>
          <cell r="B401" t="str">
            <v>M¸y ®µm tho¹i</v>
          </cell>
          <cell r="C401" t="str">
            <v>ca</v>
          </cell>
          <cell r="D401">
            <v>5875</v>
          </cell>
        </row>
        <row r="402">
          <cell r="A402">
            <v>396</v>
          </cell>
          <cell r="B402" t="str">
            <v>M¸y ®Çm</v>
          </cell>
          <cell r="C402" t="str">
            <v>ca</v>
          </cell>
          <cell r="D402">
            <v>6405</v>
          </cell>
        </row>
        <row r="403">
          <cell r="A403">
            <v>397</v>
          </cell>
          <cell r="B403" t="str">
            <v>M¸y ®o giã</v>
          </cell>
          <cell r="C403" t="str">
            <v>ca</v>
          </cell>
          <cell r="D403">
            <v>10080</v>
          </cell>
        </row>
        <row r="404">
          <cell r="A404">
            <v>398</v>
          </cell>
          <cell r="B404" t="str">
            <v>M¸y ®o PH</v>
          </cell>
          <cell r="C404" t="str">
            <v>ca</v>
          </cell>
          <cell r="D404">
            <v>4575</v>
          </cell>
        </row>
        <row r="405">
          <cell r="A405">
            <v>399</v>
          </cell>
          <cell r="B405" t="str">
            <v>M¸y ®o sãng</v>
          </cell>
          <cell r="C405" t="str">
            <v>ca</v>
          </cell>
          <cell r="D405">
            <v>92400</v>
          </cell>
        </row>
        <row r="406">
          <cell r="A406">
            <v>400</v>
          </cell>
          <cell r="B406" t="str">
            <v>M¸y ®Þa chÊn 12 m¹ch</v>
          </cell>
          <cell r="C406" t="str">
            <v>ca</v>
          </cell>
          <cell r="D406">
            <v>258000</v>
          </cell>
        </row>
        <row r="407">
          <cell r="A407">
            <v>401</v>
          </cell>
          <cell r="B407" t="str">
            <v>M¸y ®Þa chÊn ES - 125</v>
          </cell>
          <cell r="C407" t="str">
            <v>ca</v>
          </cell>
          <cell r="D407">
            <v>86000</v>
          </cell>
        </row>
        <row r="408">
          <cell r="A408">
            <v>402</v>
          </cell>
          <cell r="B408" t="str">
            <v>M¸y ¶nh</v>
          </cell>
          <cell r="C408" t="str">
            <v>ca</v>
          </cell>
          <cell r="D408">
            <v>5640</v>
          </cell>
        </row>
        <row r="409">
          <cell r="A409">
            <v>403</v>
          </cell>
          <cell r="B409" t="str">
            <v>M¸y b¬m d100</v>
          </cell>
          <cell r="C409" t="str">
            <v>ca</v>
          </cell>
          <cell r="D409">
            <v>76300</v>
          </cell>
        </row>
        <row r="410">
          <cell r="A410">
            <v>404</v>
          </cell>
          <cell r="B410" t="str">
            <v>M¸y b¬m n­íc</v>
          </cell>
          <cell r="C410" t="str">
            <v>ca</v>
          </cell>
          <cell r="D410">
            <v>76300</v>
          </cell>
        </row>
        <row r="411">
          <cell r="A411">
            <v>405</v>
          </cell>
          <cell r="B411" t="str">
            <v>M¸y b¬m 250/50</v>
          </cell>
          <cell r="C411" t="str">
            <v>ca</v>
          </cell>
          <cell r="D411">
            <v>76300</v>
          </cell>
        </row>
        <row r="412">
          <cell r="A412">
            <v>406</v>
          </cell>
          <cell r="B412" t="str">
            <v>M¸y b¬m d48</v>
          </cell>
          <cell r="C412" t="str">
            <v>ca</v>
          </cell>
          <cell r="D412">
            <v>1830</v>
          </cell>
        </row>
        <row r="413">
          <cell r="A413">
            <v>407</v>
          </cell>
          <cell r="B413" t="str">
            <v>M¸y b¬m n­íc 7.5 KW</v>
          </cell>
          <cell r="C413" t="str">
            <v>ca</v>
          </cell>
          <cell r="D413">
            <v>10280</v>
          </cell>
        </row>
        <row r="414">
          <cell r="A414">
            <v>408</v>
          </cell>
          <cell r="B414" t="str">
            <v>M¸y b¬m n­íc 460W</v>
          </cell>
          <cell r="C414" t="str">
            <v>ca</v>
          </cell>
          <cell r="D414">
            <v>1830</v>
          </cell>
        </row>
        <row r="415">
          <cell r="A415">
            <v>409</v>
          </cell>
          <cell r="B415" t="str">
            <v>M¸y bé ®µm</v>
          </cell>
          <cell r="C415" t="str">
            <v>ca</v>
          </cell>
          <cell r="D415">
            <v>5875</v>
          </cell>
        </row>
        <row r="416">
          <cell r="A416">
            <v>410</v>
          </cell>
          <cell r="B416" t="str">
            <v>M¸y biÕn thÕ hµn 7,5KW</v>
          </cell>
          <cell r="C416" t="str">
            <v>ca</v>
          </cell>
          <cell r="D416">
            <v>9443</v>
          </cell>
        </row>
        <row r="417">
          <cell r="A417">
            <v>411</v>
          </cell>
          <cell r="B417" t="str">
            <v>M¸y biÕn thÕ th¾p s¸ng</v>
          </cell>
          <cell r="C417" t="str">
            <v>ca</v>
          </cell>
          <cell r="D417">
            <v>9443</v>
          </cell>
        </row>
        <row r="418">
          <cell r="A418">
            <v>412</v>
          </cell>
          <cell r="B418" t="str">
            <v>M¸y c­a ®¸ vµ mµi ®¸</v>
          </cell>
          <cell r="C418" t="str">
            <v>ca</v>
          </cell>
          <cell r="D418">
            <v>12200</v>
          </cell>
        </row>
        <row r="419">
          <cell r="A419">
            <v>413</v>
          </cell>
          <cell r="B419" t="str">
            <v>M¸y c¾t</v>
          </cell>
          <cell r="C419" t="str">
            <v>ca</v>
          </cell>
          <cell r="D419">
            <v>1647</v>
          </cell>
        </row>
        <row r="420">
          <cell r="A420">
            <v>414</v>
          </cell>
          <cell r="B420" t="str">
            <v>M¸y c¾t ba trôc</v>
          </cell>
          <cell r="C420" t="str">
            <v>ca</v>
          </cell>
          <cell r="D420">
            <v>328250</v>
          </cell>
        </row>
        <row r="421">
          <cell r="A421">
            <v>415</v>
          </cell>
          <cell r="B421" t="str">
            <v>M¸y c¾t mÉu lín (30x30)cm</v>
          </cell>
          <cell r="C421" t="str">
            <v>ca</v>
          </cell>
          <cell r="D421">
            <v>10980</v>
          </cell>
        </row>
        <row r="422">
          <cell r="A422">
            <v>416</v>
          </cell>
          <cell r="B422" t="str">
            <v>M¸y c¾t n­íc</v>
          </cell>
          <cell r="C422" t="str">
            <v>ca</v>
          </cell>
          <cell r="D422" t="str">
            <v>v</v>
          </cell>
        </row>
        <row r="423">
          <cell r="A423">
            <v>417</v>
          </cell>
          <cell r="B423" t="str">
            <v>M¸y c¾t nhá</v>
          </cell>
          <cell r="C423" t="str">
            <v>ca</v>
          </cell>
          <cell r="D423" t="str">
            <v>v</v>
          </cell>
        </row>
        <row r="424">
          <cell r="A424">
            <v>418</v>
          </cell>
          <cell r="B424" t="str">
            <v>M¸y c¾t øng biÕn</v>
          </cell>
          <cell r="C424" t="str">
            <v>ca</v>
          </cell>
          <cell r="D424">
            <v>109800</v>
          </cell>
        </row>
        <row r="425">
          <cell r="A425">
            <v>419</v>
          </cell>
          <cell r="B425" t="str">
            <v>M¸y caragrang (lµm thÝ nghiÖm ch¶y)</v>
          </cell>
          <cell r="C425" t="str">
            <v>ca</v>
          </cell>
          <cell r="D425">
            <v>4117</v>
          </cell>
        </row>
        <row r="426">
          <cell r="A426">
            <v>420</v>
          </cell>
          <cell r="B426" t="str">
            <v>M¸y ch­ng cÊt n­íc</v>
          </cell>
          <cell r="C426" t="str">
            <v>ca</v>
          </cell>
          <cell r="D426">
            <v>3978</v>
          </cell>
        </row>
        <row r="427">
          <cell r="A427">
            <v>421</v>
          </cell>
          <cell r="B427" t="str">
            <v>M¸y Ðp Litvinop</v>
          </cell>
          <cell r="C427" t="str">
            <v>ca</v>
          </cell>
          <cell r="D427">
            <v>16470</v>
          </cell>
        </row>
        <row r="428">
          <cell r="A428">
            <v>422</v>
          </cell>
          <cell r="B428" t="str">
            <v>M¸y Ðp mÉu ®¸</v>
          </cell>
          <cell r="C428" t="str">
            <v>ca</v>
          </cell>
          <cell r="D428">
            <v>100650</v>
          </cell>
        </row>
        <row r="429">
          <cell r="A429">
            <v>423</v>
          </cell>
          <cell r="B429" t="str">
            <v>M¸y Ên GA hoÆc t­¬ng tù</v>
          </cell>
          <cell r="C429" t="str">
            <v>ca</v>
          </cell>
          <cell r="D429">
            <v>243667</v>
          </cell>
        </row>
        <row r="430">
          <cell r="A430">
            <v>424</v>
          </cell>
          <cell r="B430" t="str">
            <v>M¸y håi ©m</v>
          </cell>
          <cell r="C430" t="str">
            <v>ca</v>
          </cell>
          <cell r="D430">
            <v>32250</v>
          </cell>
        </row>
        <row r="431">
          <cell r="A431">
            <v>425</v>
          </cell>
          <cell r="B431" t="str">
            <v>M¸y hót ch©n kh«ng</v>
          </cell>
          <cell r="C431" t="str">
            <v>ca</v>
          </cell>
          <cell r="D431">
            <v>7161</v>
          </cell>
        </row>
        <row r="432">
          <cell r="A432">
            <v>426</v>
          </cell>
          <cell r="B432" t="str">
            <v>M¸y khoan</v>
          </cell>
          <cell r="C432" t="str">
            <v>ca</v>
          </cell>
          <cell r="D432" t="str">
            <v>v</v>
          </cell>
        </row>
        <row r="433">
          <cell r="A433">
            <v>427</v>
          </cell>
          <cell r="B433" t="str">
            <v>M¸y khoan F-60L hoÆc B-40L</v>
          </cell>
          <cell r="C433" t="str">
            <v>ca</v>
          </cell>
          <cell r="D433">
            <v>790969</v>
          </cell>
        </row>
        <row r="434">
          <cell r="A434">
            <v>428</v>
          </cell>
          <cell r="B434" t="str">
            <v>M¸y khoan mÉu ®¸</v>
          </cell>
          <cell r="C434" t="str">
            <v>ca</v>
          </cell>
          <cell r="D434">
            <v>33855</v>
          </cell>
        </row>
        <row r="435">
          <cell r="A435">
            <v>429</v>
          </cell>
          <cell r="B435" t="str">
            <v>M¸y khoan Ykb - 25</v>
          </cell>
          <cell r="C435" t="str">
            <v>ca</v>
          </cell>
          <cell r="D435">
            <v>21500</v>
          </cell>
        </row>
        <row r="436">
          <cell r="A436">
            <v>430</v>
          </cell>
          <cell r="B436" t="str">
            <v>M¸y khoan CBY-150-3ub</v>
          </cell>
          <cell r="C436" t="str">
            <v>ca</v>
          </cell>
          <cell r="D436">
            <v>400951</v>
          </cell>
        </row>
        <row r="437">
          <cell r="A437">
            <v>431</v>
          </cell>
          <cell r="B437" t="str">
            <v>M¸y khoan Ykb 50 m hoÆc lo¹i t­¬ng tù</v>
          </cell>
          <cell r="C437" t="str">
            <v>ca</v>
          </cell>
          <cell r="D437" t="str">
            <v>v</v>
          </cell>
        </row>
        <row r="438">
          <cell r="A438">
            <v>432</v>
          </cell>
          <cell r="B438" t="str">
            <v>M¸y kinh vÜ theo 020</v>
          </cell>
          <cell r="C438" t="str">
            <v>ca</v>
          </cell>
          <cell r="D438">
            <v>27467</v>
          </cell>
        </row>
        <row r="439">
          <cell r="A439">
            <v>433</v>
          </cell>
          <cell r="B439" t="str">
            <v>M¸y l­u tèc BMM</v>
          </cell>
          <cell r="C439" t="str">
            <v>ca</v>
          </cell>
          <cell r="D439">
            <v>10080</v>
          </cell>
        </row>
        <row r="440">
          <cell r="A440">
            <v>434</v>
          </cell>
          <cell r="B440" t="str">
            <v>M¸y l­u tèc s«ng</v>
          </cell>
          <cell r="C440" t="str">
            <v>ca</v>
          </cell>
          <cell r="D440">
            <v>25200</v>
          </cell>
        </row>
        <row r="441">
          <cell r="A441">
            <v>435</v>
          </cell>
          <cell r="B441" t="str">
            <v>M¸y mµi ®¸</v>
          </cell>
          <cell r="C441" t="str">
            <v>ca</v>
          </cell>
          <cell r="D441">
            <v>12200</v>
          </cell>
        </row>
        <row r="442">
          <cell r="A442">
            <v>436</v>
          </cell>
          <cell r="B442" t="str">
            <v>M¸y MF-2-100</v>
          </cell>
          <cell r="C442" t="str">
            <v>ca</v>
          </cell>
          <cell r="D442">
            <v>32250</v>
          </cell>
        </row>
        <row r="443">
          <cell r="A443">
            <v>437</v>
          </cell>
          <cell r="B443" t="str">
            <v>M¸y nÐn</v>
          </cell>
          <cell r="C443" t="str">
            <v>ca</v>
          </cell>
          <cell r="D443">
            <v>10980</v>
          </cell>
        </row>
        <row r="444">
          <cell r="A444">
            <v>438</v>
          </cell>
          <cell r="B444" t="str">
            <v>M¸y nÐn mét trôc</v>
          </cell>
          <cell r="C444" t="str">
            <v>ca</v>
          </cell>
          <cell r="D444">
            <v>10980</v>
          </cell>
        </row>
        <row r="445">
          <cell r="A445">
            <v>439</v>
          </cell>
          <cell r="B445" t="str">
            <v>M¸y nÐn khÝ 600m3/h</v>
          </cell>
          <cell r="C445" t="str">
            <v>ca</v>
          </cell>
          <cell r="D445">
            <v>131387</v>
          </cell>
        </row>
        <row r="446">
          <cell r="A446">
            <v>440</v>
          </cell>
          <cell r="B446" t="str">
            <v>M¸y nÐn khÝ DK9 (600m3/h)</v>
          </cell>
          <cell r="C446" t="str">
            <v>ca</v>
          </cell>
          <cell r="D446">
            <v>131387</v>
          </cell>
        </row>
        <row r="447">
          <cell r="A447">
            <v>441</v>
          </cell>
          <cell r="B447" t="str">
            <v>M¸y nÐn khÝ B10 (1200m3/h)</v>
          </cell>
          <cell r="C447" t="str">
            <v>ca</v>
          </cell>
          <cell r="D447">
            <v>383236</v>
          </cell>
        </row>
        <row r="448">
          <cell r="A448">
            <v>442</v>
          </cell>
          <cell r="B448" t="str">
            <v>M¸y so mµu ngän löa</v>
          </cell>
          <cell r="C448" t="str">
            <v>ca</v>
          </cell>
          <cell r="D448">
            <v>25620</v>
          </cell>
        </row>
        <row r="449">
          <cell r="A449">
            <v>443</v>
          </cell>
          <cell r="B449" t="str">
            <v>M¸y so mµu quang ®iÖn</v>
          </cell>
          <cell r="C449" t="str">
            <v>ca</v>
          </cell>
          <cell r="D449">
            <v>67100</v>
          </cell>
        </row>
        <row r="450">
          <cell r="A450">
            <v>444</v>
          </cell>
          <cell r="B450" t="str">
            <v>M¸y thÊm</v>
          </cell>
          <cell r="C450" t="str">
            <v>ca</v>
          </cell>
          <cell r="D450" t="str">
            <v>v</v>
          </cell>
        </row>
        <row r="451">
          <cell r="A451">
            <v>445</v>
          </cell>
          <cell r="B451" t="str">
            <v>M¸y theo 010</v>
          </cell>
          <cell r="C451" t="str">
            <v>ca</v>
          </cell>
          <cell r="D451">
            <v>41200</v>
          </cell>
        </row>
        <row r="452">
          <cell r="A452">
            <v>446</v>
          </cell>
          <cell r="B452" t="str">
            <v>M¸y thñy b×nh NI 030</v>
          </cell>
          <cell r="C452" t="str">
            <v>ca</v>
          </cell>
          <cell r="D452">
            <v>18883</v>
          </cell>
        </row>
        <row r="453">
          <cell r="A453">
            <v>447</v>
          </cell>
          <cell r="B453" t="str">
            <v>M¸y thñy chuÈn NI 030</v>
          </cell>
          <cell r="C453" t="str">
            <v>ca</v>
          </cell>
          <cell r="D453">
            <v>18883</v>
          </cell>
        </row>
        <row r="454">
          <cell r="A454">
            <v>448</v>
          </cell>
          <cell r="B454" t="str">
            <v>M¸y trén ®Êt</v>
          </cell>
          <cell r="C454" t="str">
            <v>ca</v>
          </cell>
          <cell r="D454">
            <v>5490</v>
          </cell>
        </row>
        <row r="455">
          <cell r="A455">
            <v>449</v>
          </cell>
          <cell r="B455" t="str">
            <v>M¸y UJ-18</v>
          </cell>
          <cell r="C455" t="str">
            <v>ca</v>
          </cell>
          <cell r="D455">
            <v>32250</v>
          </cell>
        </row>
        <row r="456">
          <cell r="A456">
            <v>450</v>
          </cell>
          <cell r="B456" t="str">
            <v>M¸y vµ mia bala</v>
          </cell>
          <cell r="C456" t="str">
            <v>ca</v>
          </cell>
          <cell r="D456">
            <v>2006</v>
          </cell>
        </row>
        <row r="457">
          <cell r="A457">
            <v>451</v>
          </cell>
          <cell r="B457" t="str">
            <v>M¸y x¸c ®Þnh hÖ sè thÊm</v>
          </cell>
          <cell r="C457" t="str">
            <v>ca</v>
          </cell>
          <cell r="D457">
            <v>43920</v>
          </cell>
        </row>
        <row r="458">
          <cell r="A458">
            <v>452</v>
          </cell>
          <cell r="B458" t="str">
            <v>M¸y x¸c ®Þnh m«®un</v>
          </cell>
          <cell r="C458" t="str">
            <v>ca</v>
          </cell>
          <cell r="D458">
            <v>18300</v>
          </cell>
        </row>
        <row r="459">
          <cell r="A459">
            <v>453</v>
          </cell>
          <cell r="B459" t="str">
            <v>M¸y xuyªn ®éng RA - 50 hoÆc t­¬ng tù</v>
          </cell>
          <cell r="C459" t="str">
            <v>ca</v>
          </cell>
          <cell r="D459">
            <v>43000</v>
          </cell>
        </row>
        <row r="460">
          <cell r="A460">
            <v>454</v>
          </cell>
          <cell r="B460" t="str">
            <v>M¸y xuyªn tÜnh Gouda hoÆc t­¬ng tù</v>
          </cell>
          <cell r="C460" t="str">
            <v>ca</v>
          </cell>
          <cell r="D460">
            <v>376250</v>
          </cell>
        </row>
        <row r="461">
          <cell r="A461">
            <v>455</v>
          </cell>
          <cell r="B461" t="str">
            <v>NI 004</v>
          </cell>
          <cell r="C461" t="str">
            <v>ca</v>
          </cell>
          <cell r="D461" t="str">
            <v>v</v>
          </cell>
        </row>
        <row r="462">
          <cell r="A462">
            <v>456</v>
          </cell>
          <cell r="B462" t="str">
            <v>NI 030</v>
          </cell>
          <cell r="C462" t="str">
            <v>ca</v>
          </cell>
          <cell r="D462">
            <v>18883</v>
          </cell>
        </row>
        <row r="463">
          <cell r="A463">
            <v>457</v>
          </cell>
          <cell r="B463" t="str">
            <v>Qu¹t giã CB-5M</v>
          </cell>
          <cell r="C463" t="str">
            <v>ca</v>
          </cell>
          <cell r="D463">
            <v>10286</v>
          </cell>
        </row>
        <row r="464">
          <cell r="A464">
            <v>458</v>
          </cell>
          <cell r="B464" t="str">
            <v>Tæ hîp m¸y khoan vµ b¬m</v>
          </cell>
          <cell r="C464" t="str">
            <v>ca</v>
          </cell>
          <cell r="D464">
            <v>477251</v>
          </cell>
        </row>
        <row r="465">
          <cell r="A465">
            <v>459</v>
          </cell>
          <cell r="B465" t="str">
            <v>Têi th¶ m¸y</v>
          </cell>
          <cell r="C465" t="str">
            <v>ca</v>
          </cell>
          <cell r="D465">
            <v>17588</v>
          </cell>
        </row>
        <row r="466">
          <cell r="A466">
            <v>460</v>
          </cell>
          <cell r="B466" t="str">
            <v>Têi th¶ neo 5 tÊn</v>
          </cell>
          <cell r="C466" t="str">
            <v>ca</v>
          </cell>
          <cell r="D466">
            <v>34203</v>
          </cell>
        </row>
        <row r="467">
          <cell r="A467">
            <v>461</v>
          </cell>
          <cell r="B467" t="str">
            <v>Theo 010</v>
          </cell>
          <cell r="C467" t="str">
            <v>ca</v>
          </cell>
          <cell r="D467">
            <v>41200</v>
          </cell>
        </row>
        <row r="468">
          <cell r="A468">
            <v>462</v>
          </cell>
          <cell r="B468" t="str">
            <v>Theo 020</v>
          </cell>
          <cell r="C468" t="str">
            <v>ca</v>
          </cell>
          <cell r="D468">
            <v>27467</v>
          </cell>
        </row>
        <row r="469">
          <cell r="A469">
            <v>463</v>
          </cell>
          <cell r="B469" t="str">
            <v>Thïng trôc 0,5m3</v>
          </cell>
          <cell r="C469" t="str">
            <v>ca</v>
          </cell>
          <cell r="D469">
            <v>500</v>
          </cell>
        </row>
        <row r="470">
          <cell r="A470">
            <v>464</v>
          </cell>
          <cell r="B470" t="str">
            <v>ThuyÒn 5 tÊn</v>
          </cell>
          <cell r="C470" t="str">
            <v>ca</v>
          </cell>
          <cell r="D470">
            <v>48484</v>
          </cell>
        </row>
        <row r="471">
          <cell r="A471">
            <v>465</v>
          </cell>
          <cell r="B471" t="str">
            <v>ThuyÒn gç 5 tÊn</v>
          </cell>
          <cell r="C471" t="str">
            <v>ca</v>
          </cell>
          <cell r="D471">
            <v>48484</v>
          </cell>
        </row>
        <row r="472">
          <cell r="A472">
            <v>466</v>
          </cell>
          <cell r="B472" t="str">
            <v>Tñ hót ®éc</v>
          </cell>
          <cell r="C472" t="str">
            <v>ca</v>
          </cell>
          <cell r="D472">
            <v>7320</v>
          </cell>
        </row>
        <row r="473">
          <cell r="A473">
            <v>467</v>
          </cell>
          <cell r="B473" t="str">
            <v>Tñ sÊy</v>
          </cell>
          <cell r="C473" t="str">
            <v>ca</v>
          </cell>
          <cell r="D473">
            <v>9150</v>
          </cell>
        </row>
        <row r="474">
          <cell r="A474">
            <v>468</v>
          </cell>
          <cell r="B474" t="str">
            <v>Tñ sÊy 2KW</v>
          </cell>
          <cell r="C474" t="str">
            <v>ca</v>
          </cell>
          <cell r="D474">
            <v>9150</v>
          </cell>
        </row>
        <row r="475">
          <cell r="A475">
            <v>469</v>
          </cell>
          <cell r="B475" t="str">
            <v>TRIOSX - 12</v>
          </cell>
          <cell r="C475" t="str">
            <v>ca</v>
          </cell>
          <cell r="D475">
            <v>258000</v>
          </cell>
        </row>
        <row r="476">
          <cell r="A476">
            <v>470</v>
          </cell>
          <cell r="B476" t="str">
            <v>Xuång m¸y 30cv</v>
          </cell>
          <cell r="C476" t="str">
            <v>ca</v>
          </cell>
          <cell r="D476">
            <v>38144</v>
          </cell>
        </row>
        <row r="477">
          <cell r="A477">
            <v>471</v>
          </cell>
          <cell r="B477" t="str">
            <v>M¸y CBR (Anh hoÆc Ph¸p)</v>
          </cell>
          <cell r="C477" t="str">
            <v>ca</v>
          </cell>
          <cell r="D477">
            <v>91375</v>
          </cell>
        </row>
        <row r="478">
          <cell r="A478">
            <v>472</v>
          </cell>
          <cell r="B478" t="str">
            <v>M¸y ph¸t ®iÖn 2,5-3,0KW</v>
          </cell>
          <cell r="C478" t="str">
            <v>ca</v>
          </cell>
          <cell r="D478">
            <v>8226</v>
          </cell>
        </row>
        <row r="479">
          <cell r="A479">
            <v>473</v>
          </cell>
          <cell r="B479" t="str">
            <v>C©n kü thuËt</v>
          </cell>
          <cell r="C479" t="str">
            <v>ca</v>
          </cell>
          <cell r="D479">
            <v>5125</v>
          </cell>
        </row>
        <row r="480">
          <cell r="A480">
            <v>474</v>
          </cell>
          <cell r="B480" t="str">
            <v>KÝch thñy lùc 50 tÊn</v>
          </cell>
          <cell r="C480" t="str">
            <v>ca</v>
          </cell>
          <cell r="D480">
            <v>30546</v>
          </cell>
        </row>
        <row r="481">
          <cell r="A481">
            <v>475</v>
          </cell>
          <cell r="B481" t="str">
            <v>M¸y ®Þa chÊn TRIOSX - 24</v>
          </cell>
          <cell r="C481" t="str">
            <v>ca</v>
          </cell>
          <cell r="D481">
            <v>301000</v>
          </cell>
        </row>
        <row r="482">
          <cell r="A482">
            <v>476</v>
          </cell>
          <cell r="B482" t="str">
            <v>¤t« vËn chuyÓn (néi tuyÕn)</v>
          </cell>
          <cell r="C482" t="str">
            <v>ca</v>
          </cell>
          <cell r="D482">
            <v>161496</v>
          </cell>
        </row>
        <row r="483">
          <cell r="A483">
            <v>477</v>
          </cell>
          <cell r="B483" t="str">
            <v>¤t« t¶i tiªu chuÈn cã chÊt t¶i</v>
          </cell>
          <cell r="C483" t="str">
            <v>ca</v>
          </cell>
          <cell r="D483">
            <v>375750</v>
          </cell>
        </row>
        <row r="484">
          <cell r="A484">
            <v>478</v>
          </cell>
          <cell r="B484" t="str">
            <v>Theo 02N</v>
          </cell>
          <cell r="C484" t="str">
            <v>ca</v>
          </cell>
          <cell r="D484" t="str">
            <v>v</v>
          </cell>
        </row>
        <row r="485">
          <cell r="A485">
            <v>479</v>
          </cell>
          <cell r="B485" t="str">
            <v>ThuyÒn 7 tÊn</v>
          </cell>
          <cell r="C485" t="str">
            <v>ca</v>
          </cell>
          <cell r="D485">
            <v>66019</v>
          </cell>
        </row>
        <row r="486">
          <cell r="A486">
            <v>480</v>
          </cell>
          <cell r="B486" t="str">
            <v>WILD-T3</v>
          </cell>
          <cell r="C486" t="str">
            <v>ca</v>
          </cell>
          <cell r="D486">
            <v>41200</v>
          </cell>
        </row>
        <row r="487">
          <cell r="A487">
            <v>481</v>
          </cell>
          <cell r="B487" t="str">
            <v>M¸y khoan (dïng trong TN SPT)</v>
          </cell>
          <cell r="C487" t="str">
            <v>ca</v>
          </cell>
          <cell r="D487">
            <v>400951</v>
          </cell>
        </row>
        <row r="488">
          <cell r="A488">
            <v>482</v>
          </cell>
          <cell r="B488" t="str">
            <v>¤t« t¶i 12T</v>
          </cell>
          <cell r="C488" t="str">
            <v>ca</v>
          </cell>
          <cell r="D488">
            <v>363043</v>
          </cell>
        </row>
      </sheetData>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row r="4">
          <cell r="G4" t="str">
            <v>c</v>
          </cell>
          <cell r="H4" t="str">
            <v>C¸t vµng</v>
          </cell>
          <cell r="I4" t="str">
            <v>m3</v>
          </cell>
          <cell r="J4">
            <v>119264.99999999999</v>
          </cell>
        </row>
        <row r="5">
          <cell r="G5" t="str">
            <v>x</v>
          </cell>
          <cell r="H5" t="str">
            <v>Xim¨ng PC-300</v>
          </cell>
          <cell r="I5" t="str">
            <v>kg</v>
          </cell>
          <cell r="J5">
            <v>812.94223809523805</v>
          </cell>
        </row>
        <row r="6">
          <cell r="G6" t="str">
            <v>nc</v>
          </cell>
          <cell r="H6" t="str">
            <v>N­íc</v>
          </cell>
          <cell r="I6" t="str">
            <v>LÝt</v>
          </cell>
          <cell r="J6">
            <v>4</v>
          </cell>
        </row>
        <row r="7">
          <cell r="G7" t="str">
            <v>nu</v>
          </cell>
          <cell r="H7" t="str">
            <v>N­íc</v>
          </cell>
          <cell r="I7" t="str">
            <v>LÝt</v>
          </cell>
          <cell r="J7">
            <v>4</v>
          </cell>
        </row>
        <row r="8">
          <cell r="G8" t="str">
            <v>btn</v>
          </cell>
          <cell r="H8" t="str">
            <v>Bªt«ng nhùa</v>
          </cell>
          <cell r="I8" t="str">
            <v>TÊn</v>
          </cell>
        </row>
        <row r="9">
          <cell r="G9" t="str">
            <v>#</v>
          </cell>
          <cell r="H9" t="str">
            <v>VËt liÖu kh¸c</v>
          </cell>
          <cell r="I9" t="str">
            <v>%</v>
          </cell>
        </row>
        <row r="10">
          <cell r="G10">
            <v>4</v>
          </cell>
          <cell r="H10" t="str">
            <v>§¸ d¨m 4x6</v>
          </cell>
          <cell r="I10" t="str">
            <v>m3</v>
          </cell>
          <cell r="J10">
            <v>119809.9</v>
          </cell>
        </row>
        <row r="11">
          <cell r="G11" t="str">
            <v>n</v>
          </cell>
          <cell r="H11" t="str">
            <v>Nhùa ®­êng</v>
          </cell>
          <cell r="I11" t="str">
            <v>kg</v>
          </cell>
          <cell r="J11">
            <v>3665.964476190476</v>
          </cell>
        </row>
        <row r="12">
          <cell r="G12">
            <v>1</v>
          </cell>
          <cell r="H12" t="str">
            <v>§¸ d¨m 1x2</v>
          </cell>
          <cell r="I12" t="str">
            <v>m3</v>
          </cell>
          <cell r="J12">
            <v>149266.13333333333</v>
          </cell>
        </row>
        <row r="13">
          <cell r="G13" t="str">
            <v>cpdd1</v>
          </cell>
          <cell r="H13" t="str">
            <v>CÊp phèi ®¸ d¨m</v>
          </cell>
          <cell r="I13" t="str">
            <v>m3</v>
          </cell>
          <cell r="J13">
            <v>149266.13333333333</v>
          </cell>
        </row>
        <row r="14">
          <cell r="G14" t="str">
            <v>cpdd2</v>
          </cell>
          <cell r="H14" t="str">
            <v>CÊp phèi ®¸ d¨m</v>
          </cell>
          <cell r="I14" t="str">
            <v>m3</v>
          </cell>
          <cell r="J14">
            <v>134980.41904761904</v>
          </cell>
        </row>
        <row r="15">
          <cell r="G15" t="str">
            <v>dmz</v>
          </cell>
          <cell r="H15" t="str">
            <v>DÇu Mazut</v>
          </cell>
          <cell r="I15" t="str">
            <v>kg</v>
          </cell>
          <cell r="J15">
            <v>4500</v>
          </cell>
        </row>
        <row r="16">
          <cell r="G16" t="str">
            <v>cpdd</v>
          </cell>
          <cell r="H16" t="str">
            <v>CÊp phèi ®¸ d¨m</v>
          </cell>
          <cell r="I16" t="str">
            <v>m3</v>
          </cell>
          <cell r="J16" t="e">
            <v>#REF!</v>
          </cell>
        </row>
        <row r="17">
          <cell r="G17" t="str">
            <v>cui</v>
          </cell>
          <cell r="H17" t="str">
            <v>Cñi</v>
          </cell>
          <cell r="I17" t="str">
            <v>kg</v>
          </cell>
          <cell r="J17">
            <v>500</v>
          </cell>
        </row>
        <row r="18">
          <cell r="G18" t="str">
            <v>d</v>
          </cell>
          <cell r="H18" t="str">
            <v xml:space="preserve">D©y thÐp </v>
          </cell>
          <cell r="I18" t="str">
            <v>kg</v>
          </cell>
          <cell r="J18">
            <v>6333.333333333333</v>
          </cell>
        </row>
        <row r="19">
          <cell r="G19" t="str">
            <v>dh</v>
          </cell>
          <cell r="H19" t="str">
            <v xml:space="preserve">§¸ héc </v>
          </cell>
          <cell r="I19" t="str">
            <v>m3</v>
          </cell>
          <cell r="J19">
            <v>95490.223809523799</v>
          </cell>
        </row>
        <row r="20">
          <cell r="G20">
            <v>2</v>
          </cell>
          <cell r="H20" t="str">
            <v>§¸ d¨m 2x4</v>
          </cell>
          <cell r="I20" t="str">
            <v>m3</v>
          </cell>
          <cell r="J20">
            <v>144504.22857142857</v>
          </cell>
        </row>
        <row r="21">
          <cell r="G21" t="str">
            <v>tbb</v>
          </cell>
          <cell r="H21" t="str">
            <v>Trô biÓn b¸o</v>
          </cell>
          <cell r="I21" t="str">
            <v>Trô</v>
          </cell>
          <cell r="J21">
            <v>235000</v>
          </cell>
        </row>
        <row r="22">
          <cell r="G22">
            <v>0.5</v>
          </cell>
          <cell r="H22" t="str">
            <v>§¸ d¨m 0,5x1</v>
          </cell>
          <cell r="I22" t="str">
            <v>m3</v>
          </cell>
          <cell r="J22">
            <v>149266.13333333333</v>
          </cell>
        </row>
        <row r="23">
          <cell r="G23" t="str">
            <v>di</v>
          </cell>
          <cell r="H23" t="str">
            <v>§inh</v>
          </cell>
          <cell r="I23" t="str">
            <v>kg</v>
          </cell>
          <cell r="J23">
            <v>6190.4761904761899</v>
          </cell>
        </row>
        <row r="24">
          <cell r="G24" t="str">
            <v>g</v>
          </cell>
          <cell r="H24" t="str">
            <v>Gç v¸n</v>
          </cell>
          <cell r="I24" t="str">
            <v>m3</v>
          </cell>
          <cell r="J24">
            <v>1279992.2066666668</v>
          </cell>
        </row>
        <row r="25">
          <cell r="G25" t="str">
            <v>dn</v>
          </cell>
          <cell r="H25" t="str">
            <v xml:space="preserve">Gç ®µ nÑp </v>
          </cell>
          <cell r="I25" t="str">
            <v>m3</v>
          </cell>
          <cell r="J25">
            <v>1279992.2066666668</v>
          </cell>
        </row>
        <row r="26">
          <cell r="G26" t="str">
            <v>s</v>
          </cell>
          <cell r="H26" t="str">
            <v>S¬n</v>
          </cell>
          <cell r="I26" t="str">
            <v>kg</v>
          </cell>
          <cell r="J26">
            <v>26666.666666666664</v>
          </cell>
        </row>
        <row r="27">
          <cell r="G27" t="str">
            <v>q</v>
          </cell>
          <cell r="H27" t="str">
            <v>Que hµn</v>
          </cell>
          <cell r="I27" t="str">
            <v>kg</v>
          </cell>
          <cell r="J27">
            <v>11428.571428571428</v>
          </cell>
        </row>
        <row r="28">
          <cell r="G28" t="str">
            <v>d12</v>
          </cell>
          <cell r="H28" t="str">
            <v>ThÐp trßn d=12mm</v>
          </cell>
          <cell r="I28" t="str">
            <v>kg</v>
          </cell>
          <cell r="J28">
            <v>4338.0350476190479</v>
          </cell>
        </row>
        <row r="29">
          <cell r="G29" t="str">
            <v>d6</v>
          </cell>
          <cell r="H29" t="str">
            <v>ThÐp trßn d=6mm</v>
          </cell>
          <cell r="I29" t="str">
            <v>kg</v>
          </cell>
          <cell r="J29">
            <v>4671.3686666666663</v>
          </cell>
        </row>
        <row r="30">
          <cell r="G30" t="str">
            <v>bdbtn</v>
          </cell>
          <cell r="H30" t="str">
            <v>Bét ®¸ (7%)</v>
          </cell>
          <cell r="I30" t="str">
            <v>kg</v>
          </cell>
          <cell r="J30">
            <v>500</v>
          </cell>
        </row>
        <row r="31">
          <cell r="G31" t="str">
            <v>d16</v>
          </cell>
          <cell r="H31" t="str">
            <v>ThÐp trßn d=16mm</v>
          </cell>
          <cell r="I31" t="str">
            <v>kg</v>
          </cell>
          <cell r="J31">
            <v>4347.5591428571424</v>
          </cell>
        </row>
        <row r="32">
          <cell r="G32" t="str">
            <v>dia</v>
          </cell>
          <cell r="H32" t="str">
            <v xml:space="preserve">§inh ®Üa </v>
          </cell>
          <cell r="I32" t="str">
            <v>C¸i</v>
          </cell>
          <cell r="J32">
            <v>2380.9523809523807</v>
          </cell>
        </row>
        <row r="33">
          <cell r="G33" t="str">
            <v>gc</v>
          </cell>
          <cell r="H33" t="str">
            <v>gç v¸n cÇu c«ng t¸c</v>
          </cell>
          <cell r="I33" t="str">
            <v>m3</v>
          </cell>
          <cell r="J33">
            <v>2143480.1533333333</v>
          </cell>
        </row>
        <row r="34">
          <cell r="G34" t="str">
            <v>gg</v>
          </cell>
          <cell r="H34" t="str">
            <v>Gç chèng</v>
          </cell>
          <cell r="I34" t="str">
            <v>m3</v>
          </cell>
          <cell r="J34">
            <v>1279992.2066666668</v>
          </cell>
        </row>
        <row r="35">
          <cell r="G35" t="str">
            <v>ddap</v>
          </cell>
          <cell r="H35" t="str">
            <v>§Êt ®¾p</v>
          </cell>
          <cell r="I35" t="str">
            <v>m3</v>
          </cell>
          <cell r="J35">
            <v>2500</v>
          </cell>
        </row>
        <row r="36">
          <cell r="G36" t="str">
            <v>bl</v>
          </cell>
          <cell r="H36" t="str">
            <v>Bul«ng</v>
          </cell>
          <cell r="I36" t="str">
            <v>C¸i</v>
          </cell>
          <cell r="J36">
            <v>5000</v>
          </cell>
        </row>
        <row r="37">
          <cell r="G37" t="str">
            <v>vc</v>
          </cell>
          <cell r="H37" t="str">
            <v>V«i côc</v>
          </cell>
          <cell r="I37" t="str">
            <v>kg</v>
          </cell>
          <cell r="J37">
            <v>1000</v>
          </cell>
        </row>
        <row r="38">
          <cell r="G38" t="str">
            <v>bd</v>
          </cell>
          <cell r="H38" t="str">
            <v>Bét ®¸</v>
          </cell>
          <cell r="I38" t="str">
            <v>kg</v>
          </cell>
          <cell r="J38">
            <v>476.19047619047615</v>
          </cell>
        </row>
        <row r="39">
          <cell r="G39" t="str">
            <v>dt</v>
          </cell>
          <cell r="H39" t="str">
            <v>D©y thÐp d=3mm</v>
          </cell>
          <cell r="I39" t="str">
            <v>kg</v>
          </cell>
          <cell r="J39">
            <v>6333.333333333333</v>
          </cell>
        </row>
        <row r="40">
          <cell r="G40" t="str">
            <v>td</v>
          </cell>
          <cell r="H40" t="str">
            <v>T¨ng ®¬</v>
          </cell>
          <cell r="I40" t="str">
            <v>C¸i</v>
          </cell>
          <cell r="J40">
            <v>10000</v>
          </cell>
        </row>
        <row r="41">
          <cell r="G41" t="str">
            <v>bt</v>
          </cell>
          <cell r="H41" t="str">
            <v>Bao t¶i.</v>
          </cell>
          <cell r="I41" t="str">
            <v>m2</v>
          </cell>
          <cell r="J41">
            <v>3800</v>
          </cell>
        </row>
        <row r="42">
          <cell r="G42" t="str">
            <v>ds</v>
          </cell>
          <cell r="H42" t="str">
            <v>§Êt sÐt dÎo</v>
          </cell>
          <cell r="I42" t="str">
            <v>m3</v>
          </cell>
          <cell r="J42">
            <v>30000</v>
          </cell>
        </row>
        <row r="43">
          <cell r="G43" t="str">
            <v>ph</v>
          </cell>
          <cell r="H43" t="str">
            <v>PhÌn chua</v>
          </cell>
          <cell r="I43" t="str">
            <v>Kg</v>
          </cell>
          <cell r="J43">
            <v>10000</v>
          </cell>
        </row>
        <row r="44">
          <cell r="G44" t="str">
            <v>m16</v>
          </cell>
          <cell r="H44" t="str">
            <v>Bul«ng M16</v>
          </cell>
          <cell r="I44" t="str">
            <v>C¸i</v>
          </cell>
          <cell r="J44">
            <v>2500</v>
          </cell>
        </row>
        <row r="45">
          <cell r="G45" t="str">
            <v>x400</v>
          </cell>
          <cell r="H45" t="str">
            <v>Xim¨ng PC-400</v>
          </cell>
          <cell r="I45" t="str">
            <v>kg</v>
          </cell>
          <cell r="J45">
            <v>851.03723809523808</v>
          </cell>
        </row>
        <row r="46">
          <cell r="G46" t="str">
            <v>d8</v>
          </cell>
          <cell r="H46" t="str">
            <v>ThÐp trßn d=8mm</v>
          </cell>
          <cell r="I46" t="str">
            <v>kg</v>
          </cell>
          <cell r="J46">
            <v>4671.3686666666663</v>
          </cell>
        </row>
        <row r="47">
          <cell r="G47" t="str">
            <v>d10</v>
          </cell>
          <cell r="H47" t="str">
            <v>ThÐp trßn d=10mm</v>
          </cell>
          <cell r="I47" t="str">
            <v>kg</v>
          </cell>
          <cell r="J47">
            <v>4433.2730476190472</v>
          </cell>
        </row>
        <row r="48">
          <cell r="G48" t="str">
            <v>d14</v>
          </cell>
          <cell r="H48" t="str">
            <v>ThÐp trßn d=14mm</v>
          </cell>
          <cell r="I48" t="str">
            <v>kg</v>
          </cell>
          <cell r="J48">
            <v>4347.5591428571424</v>
          </cell>
        </row>
        <row r="49">
          <cell r="G49" t="str">
            <v>gid</v>
          </cell>
          <cell r="H49" t="str">
            <v>GiÊy dÇu</v>
          </cell>
          <cell r="I49" t="str">
            <v>m2</v>
          </cell>
          <cell r="J49">
            <v>7000</v>
          </cell>
        </row>
        <row r="50">
          <cell r="G50" t="str">
            <v>®ay</v>
          </cell>
          <cell r="H50" t="str">
            <v>§ay</v>
          </cell>
          <cell r="I50" t="str">
            <v>kg</v>
          </cell>
          <cell r="J50">
            <v>7000</v>
          </cell>
        </row>
        <row r="51">
          <cell r="G51" t="str">
            <v>xg</v>
          </cell>
          <cell r="H51" t="str">
            <v>X¨ng</v>
          </cell>
          <cell r="I51" t="str">
            <v>kg</v>
          </cell>
          <cell r="J51">
            <v>6440</v>
          </cell>
        </row>
        <row r="52">
          <cell r="G52" t="str">
            <v>«</v>
          </cell>
          <cell r="H52" t="str">
            <v>«xy</v>
          </cell>
          <cell r="I52" t="str">
            <v>chai</v>
          </cell>
          <cell r="J52">
            <v>53000</v>
          </cell>
        </row>
        <row r="53">
          <cell r="G53" t="str">
            <v>th</v>
          </cell>
          <cell r="H53" t="str">
            <v>ThÐp h×nh</v>
          </cell>
          <cell r="I53" t="str">
            <v>kg</v>
          </cell>
          <cell r="J53">
            <v>4671.3686666666663</v>
          </cell>
        </row>
        <row r="54">
          <cell r="G54" t="str">
            <v>t</v>
          </cell>
          <cell r="H54" t="str">
            <v>ThÐp b¶n</v>
          </cell>
          <cell r="I54" t="str">
            <v>kg</v>
          </cell>
          <cell r="J54">
            <v>4671.3686666666663</v>
          </cell>
        </row>
        <row r="55">
          <cell r="G55" t="str">
            <v>d18</v>
          </cell>
          <cell r="H55" t="str">
            <v>ThÐp trßn d=18mm</v>
          </cell>
          <cell r="I55" t="str">
            <v>kg</v>
          </cell>
          <cell r="J55">
            <v>4347.5591428571424</v>
          </cell>
        </row>
        <row r="56">
          <cell r="G56" t="str">
            <v>tba</v>
          </cell>
          <cell r="H56" t="str">
            <v>ThÐp b¶n</v>
          </cell>
          <cell r="I56" t="str">
            <v>kg</v>
          </cell>
          <cell r="J56">
            <v>4671.3686666666663</v>
          </cell>
        </row>
        <row r="57">
          <cell r="G57" t="str">
            <v>xb</v>
          </cell>
          <cell r="H57" t="str">
            <v>§¸ x« bå</v>
          </cell>
          <cell r="I57" t="str">
            <v>m3</v>
          </cell>
          <cell r="J57">
            <v>33333.333333333328</v>
          </cell>
        </row>
        <row r="58">
          <cell r="G58" t="str">
            <v>d22</v>
          </cell>
          <cell r="H58" t="str">
            <v>ThÐp trßn d=22mm</v>
          </cell>
          <cell r="I58" t="str">
            <v>kg</v>
          </cell>
          <cell r="J58">
            <v>4347.5591428571424</v>
          </cell>
        </row>
        <row r="59">
          <cell r="G59" t="str">
            <v>®</v>
          </cell>
          <cell r="H59" t="str">
            <v>§Êt ®Ìn</v>
          </cell>
          <cell r="I59" t="str">
            <v>kg</v>
          </cell>
          <cell r="J59">
            <v>8600</v>
          </cell>
        </row>
        <row r="60">
          <cell r="G60" t="str">
            <v>a</v>
          </cell>
          <cell r="H60" t="str">
            <v>Axªtylen</v>
          </cell>
          <cell r="I60" t="str">
            <v>Chai</v>
          </cell>
          <cell r="J60">
            <v>140000</v>
          </cell>
        </row>
        <row r="61">
          <cell r="G61" t="str">
            <v>m28</v>
          </cell>
          <cell r="H61" t="str">
            <v>Bul«ng M28x105</v>
          </cell>
          <cell r="I61" t="str">
            <v>C¸i</v>
          </cell>
          <cell r="J61">
            <v>5600</v>
          </cell>
        </row>
        <row r="62">
          <cell r="G62" t="str">
            <v>dau</v>
          </cell>
          <cell r="H62" t="str">
            <v>DÇu b«i tr¬n</v>
          </cell>
          <cell r="I62" t="str">
            <v>kg</v>
          </cell>
          <cell r="J62">
            <v>2500</v>
          </cell>
        </row>
        <row r="63">
          <cell r="G63" t="str">
            <v>pc</v>
          </cell>
          <cell r="H63" t="str">
            <v>PhÌn chua</v>
          </cell>
          <cell r="I63" t="str">
            <v>kg</v>
          </cell>
          <cell r="J63">
            <v>9600</v>
          </cell>
        </row>
        <row r="64">
          <cell r="G64" t="str">
            <v>gmc</v>
          </cell>
          <cell r="H64" t="str">
            <v>Gç mÆt cÇu</v>
          </cell>
          <cell r="I64" t="str">
            <v>m3</v>
          </cell>
          <cell r="J64">
            <v>2143480.1533333333</v>
          </cell>
        </row>
        <row r="65">
          <cell r="G65" t="str">
            <v>cc</v>
          </cell>
          <cell r="H65" t="str">
            <v>C©y chèng</v>
          </cell>
          <cell r="I65" t="str">
            <v>C©y</v>
          </cell>
          <cell r="J65">
            <v>8000</v>
          </cell>
        </row>
        <row r="66">
          <cell r="G66" t="str">
            <v>db</v>
          </cell>
          <cell r="H66" t="str">
            <v>D©y buéc</v>
          </cell>
          <cell r="I66" t="str">
            <v>kg</v>
          </cell>
          <cell r="J66">
            <v>6045.454545454545</v>
          </cell>
        </row>
        <row r="67">
          <cell r="G67" t="str">
            <v>d20</v>
          </cell>
          <cell r="H67" t="str">
            <v>ThÐp trßn d=20mm</v>
          </cell>
          <cell r="I67" t="str">
            <v>kg</v>
          </cell>
          <cell r="J67">
            <v>4347.5591428571424</v>
          </cell>
        </row>
        <row r="68">
          <cell r="G68" t="str">
            <v>d25</v>
          </cell>
          <cell r="H68" t="str">
            <v>ThÐp trßn d=25mm</v>
          </cell>
          <cell r="I68" t="str">
            <v>kg</v>
          </cell>
          <cell r="J68">
            <v>4347.5591428571424</v>
          </cell>
        </row>
        <row r="69">
          <cell r="G69" t="str">
            <v>sp</v>
          </cell>
          <cell r="H69" t="str">
            <v>S¬n ph¶n quang</v>
          </cell>
          <cell r="I69" t="str">
            <v>kg</v>
          </cell>
          <cell r="J69">
            <v>80000</v>
          </cell>
        </row>
        <row r="70">
          <cell r="G70" t="str">
            <v>0.5btn</v>
          </cell>
          <cell r="H70" t="str">
            <v>§¸ 0,5x1 (20%)</v>
          </cell>
          <cell r="I70" t="str">
            <v>m3</v>
          </cell>
          <cell r="J70">
            <v>176948.49523809523</v>
          </cell>
        </row>
        <row r="71">
          <cell r="G71" t="str">
            <v>1btn</v>
          </cell>
          <cell r="H71" t="str">
            <v>§¸ 1x2 (30%)</v>
          </cell>
          <cell r="I71" t="str">
            <v>m3</v>
          </cell>
          <cell r="J71">
            <v>176948.49523809523</v>
          </cell>
        </row>
        <row r="72">
          <cell r="G72" t="str">
            <v>cbtn</v>
          </cell>
          <cell r="H72" t="str">
            <v>C¸t (43%)</v>
          </cell>
          <cell r="I72" t="str">
            <v>m3</v>
          </cell>
          <cell r="J72">
            <v>147541.19999999998</v>
          </cell>
        </row>
        <row r="73">
          <cell r="G73" t="str">
            <v>nbtn</v>
          </cell>
          <cell r="H73" t="str">
            <v>Nhùa (5,8%)</v>
          </cell>
          <cell r="I73" t="str">
            <v>kg</v>
          </cell>
          <cell r="J73">
            <v>3689.18</v>
          </cell>
        </row>
        <row r="74">
          <cell r="G74" t="str">
            <v>#p</v>
          </cell>
          <cell r="H74" t="str">
            <v>VËt liÖu phô</v>
          </cell>
          <cell r="I74" t="str">
            <v>%</v>
          </cell>
        </row>
        <row r="75">
          <cell r="G75" t="str">
            <v>&gt;18</v>
          </cell>
          <cell r="H75" t="str">
            <v>ThÐp trßn d&gt;18mm</v>
          </cell>
          <cell r="I75" t="str">
            <v>kg</v>
          </cell>
        </row>
        <row r="76">
          <cell r="G76" t="str">
            <v>dmn</v>
          </cell>
          <cell r="H76" t="str">
            <v>§¸ m¹t (18%)</v>
          </cell>
          <cell r="I76" t="str">
            <v>m3</v>
          </cell>
        </row>
        <row r="77">
          <cell r="G77" t="str">
            <v>am</v>
          </cell>
          <cell r="H77" t="str">
            <v>§¸ d¨m</v>
          </cell>
          <cell r="I77" t="str">
            <v>m3</v>
          </cell>
        </row>
        <row r="78">
          <cell r="G78" t="str">
            <v>dm</v>
          </cell>
          <cell r="H78" t="str">
            <v>§¸ m¹t</v>
          </cell>
          <cell r="I78" t="str">
            <v>m3</v>
          </cell>
        </row>
        <row r="79">
          <cell r="G79" t="str">
            <v>ddtc</v>
          </cell>
          <cell r="H79" t="str">
            <v>§¸ d¨m tiªu chuÈn</v>
          </cell>
          <cell r="I79" t="str">
            <v>m3</v>
          </cell>
        </row>
        <row r="80">
          <cell r="G80" t="str">
            <v>dhc</v>
          </cell>
          <cell r="H80" t="str">
            <v>§Êt h÷u c¬</v>
          </cell>
          <cell r="I80" t="str">
            <v>m3</v>
          </cell>
        </row>
        <row r="81">
          <cell r="G81" t="str">
            <v>dg</v>
          </cell>
          <cell r="H81" t="str">
            <v>§inh ®­êng</v>
          </cell>
          <cell r="I81" t="str">
            <v>C¸i</v>
          </cell>
        </row>
        <row r="82">
          <cell r="G82" t="str">
            <v>cr</v>
          </cell>
          <cell r="H82" t="str">
            <v>§inh Cr¨mpong</v>
          </cell>
          <cell r="I82" t="str">
            <v>C¸i</v>
          </cell>
          <cell r="J82">
            <v>2500</v>
          </cell>
        </row>
        <row r="83">
          <cell r="G83" t="str">
            <v>m20</v>
          </cell>
          <cell r="H83" t="str">
            <v>Bul«ng M20</v>
          </cell>
          <cell r="I83" t="str">
            <v>C¸i</v>
          </cell>
          <cell r="J83">
            <v>5000</v>
          </cell>
        </row>
        <row r="84">
          <cell r="G84" t="str">
            <v>cgo</v>
          </cell>
          <cell r="H84" t="str">
            <v>Cäc gç d=8-10cm</v>
          </cell>
          <cell r="I84" t="str">
            <v>m</v>
          </cell>
        </row>
        <row r="85">
          <cell r="G85" t="str">
            <v>ctre</v>
          </cell>
          <cell r="H85" t="str">
            <v>Cäc tre</v>
          </cell>
          <cell r="I85" t="str">
            <v>m</v>
          </cell>
        </row>
        <row r="86">
          <cell r="G86" t="str">
            <v>ct</v>
          </cell>
          <cell r="H86" t="str">
            <v>Cèt thÐp</v>
          </cell>
          <cell r="I86" t="str">
            <v>kg</v>
          </cell>
        </row>
        <row r="87">
          <cell r="G87" t="str">
            <v>day</v>
          </cell>
          <cell r="H87" t="str">
            <v>D©y</v>
          </cell>
          <cell r="I87" t="str">
            <v>kg</v>
          </cell>
        </row>
        <row r="88">
          <cell r="G88" t="str">
            <v>o</v>
          </cell>
          <cell r="H88" t="str">
            <v>èng ®æ d=300</v>
          </cell>
          <cell r="I88" t="str">
            <v xml:space="preserve">m </v>
          </cell>
        </row>
        <row r="89">
          <cell r="G89" t="str">
            <v>o60</v>
          </cell>
          <cell r="H89" t="str">
            <v>èng d=60cm; L=4m</v>
          </cell>
          <cell r="I89" t="str">
            <v>èng</v>
          </cell>
        </row>
        <row r="90">
          <cell r="G90" t="str">
            <v>o100</v>
          </cell>
          <cell r="H90" t="str">
            <v>èng d=100cm; L=1m</v>
          </cell>
          <cell r="I90" t="str">
            <v>m</v>
          </cell>
        </row>
        <row r="91">
          <cell r="G91" t="str">
            <v>on</v>
          </cell>
          <cell r="H91" t="str">
            <v>èng nèi</v>
          </cell>
          <cell r="I91" t="str">
            <v>m</v>
          </cell>
        </row>
        <row r="92">
          <cell r="G92" t="str">
            <v>ot</v>
          </cell>
          <cell r="H92" t="str">
            <v>èng thÐp luån c¸p</v>
          </cell>
          <cell r="I92" t="str">
            <v>m</v>
          </cell>
        </row>
        <row r="93">
          <cell r="G93" t="str">
            <v>g25x25</v>
          </cell>
          <cell r="H93" t="str">
            <v>G¹ch 25x25</v>
          </cell>
          <cell r="I93" t="str">
            <v>Viªn</v>
          </cell>
        </row>
        <row r="94">
          <cell r="G94" t="str">
            <v>go</v>
          </cell>
          <cell r="H94" t="str">
            <v>G¹ch èng 10x10x20</v>
          </cell>
          <cell r="I94" t="str">
            <v>viªn</v>
          </cell>
        </row>
        <row r="95">
          <cell r="G95" t="str">
            <v>gt</v>
          </cell>
          <cell r="H95" t="str">
            <v xml:space="preserve">G¹ch thÎ </v>
          </cell>
          <cell r="I95" t="str">
            <v>viªn</v>
          </cell>
        </row>
        <row r="96">
          <cell r="G96" t="str">
            <v>gk</v>
          </cell>
          <cell r="H96" t="str">
            <v>Gç kª</v>
          </cell>
          <cell r="I96" t="str">
            <v>m3</v>
          </cell>
          <cell r="J96">
            <v>1279992.2066666668</v>
          </cell>
        </row>
        <row r="97">
          <cell r="G97" t="str">
            <v>gd</v>
          </cell>
          <cell r="H97" t="str">
            <v>Gç lµm khe co gian</v>
          </cell>
          <cell r="I97" t="str">
            <v>m3</v>
          </cell>
        </row>
        <row r="98">
          <cell r="G98" t="str">
            <v>ll</v>
          </cell>
          <cell r="H98" t="str">
            <v>LËp l¸ch</v>
          </cell>
          <cell r="I98" t="str">
            <v xml:space="preserve">bé </v>
          </cell>
          <cell r="J98">
            <v>200000</v>
          </cell>
        </row>
        <row r="99">
          <cell r="G99" t="str">
            <v>lc</v>
          </cell>
          <cell r="H99" t="str">
            <v>L­ìi c­a s¾t</v>
          </cell>
          <cell r="I99" t="str">
            <v>C¸i</v>
          </cell>
        </row>
        <row r="100">
          <cell r="G100" t="str">
            <v>lt</v>
          </cell>
          <cell r="H100" t="str">
            <v>L­íi thÐp ®Þnh vÞ</v>
          </cell>
          <cell r="I100" t="str">
            <v>kg</v>
          </cell>
        </row>
        <row r="101">
          <cell r="G101" t="str">
            <v>nt</v>
          </cell>
          <cell r="H101" t="str">
            <v>Nhò t­¬ng 60% nhùa</v>
          </cell>
          <cell r="I101" t="str">
            <v>Kg</v>
          </cell>
        </row>
        <row r="102">
          <cell r="G102" t="str">
            <v>r</v>
          </cell>
          <cell r="H102" t="str">
            <v>Ray</v>
          </cell>
          <cell r="I102" t="str">
            <v>kg</v>
          </cell>
          <cell r="J102">
            <v>4500</v>
          </cell>
        </row>
        <row r="103">
          <cell r="G103" t="str">
            <v>tv</v>
          </cell>
          <cell r="H103" t="str">
            <v>Tµ vÑt gç (14x20x180)</v>
          </cell>
          <cell r="I103" t="str">
            <v>thanh</v>
          </cell>
          <cell r="J103">
            <v>108031.39972800002</v>
          </cell>
        </row>
        <row r="104">
          <cell r="G104" t="str">
            <v>gcn</v>
          </cell>
          <cell r="H104" t="str">
            <v>Gç chång nÒ (14x18x140)</v>
          </cell>
          <cell r="I104" t="str">
            <v>thanh</v>
          </cell>
          <cell r="J104">
            <v>75621.979809600001</v>
          </cell>
        </row>
        <row r="105">
          <cell r="G105" t="str">
            <v>tg</v>
          </cell>
          <cell r="H105" t="str">
            <v>ThÐp gãc</v>
          </cell>
          <cell r="I105" t="str">
            <v>kg</v>
          </cell>
        </row>
        <row r="106">
          <cell r="G106" t="str">
            <v>i</v>
          </cell>
          <cell r="H106" t="str">
            <v>ThÐp I</v>
          </cell>
          <cell r="I106" t="str">
            <v>kg</v>
          </cell>
        </row>
        <row r="107">
          <cell r="G107" t="str">
            <v>tr</v>
          </cell>
          <cell r="H107" t="str">
            <v>ThÐp trßn</v>
          </cell>
          <cell r="I107" t="str">
            <v>kg</v>
          </cell>
          <cell r="J107">
            <v>4671.3686666666663</v>
          </cell>
        </row>
        <row r="108">
          <cell r="G108">
            <v>10</v>
          </cell>
          <cell r="H108" t="str">
            <v>ThÐp trßn d&lt;=10mm</v>
          </cell>
          <cell r="I108" t="str">
            <v>kg</v>
          </cell>
        </row>
        <row r="109">
          <cell r="G109" t="str">
            <v>t4-6</v>
          </cell>
          <cell r="H109" t="str">
            <v>ThÐp trßn d=4-6mm</v>
          </cell>
          <cell r="I109" t="str">
            <v>kg</v>
          </cell>
        </row>
        <row r="110">
          <cell r="G110" t="str">
            <v>d4</v>
          </cell>
          <cell r="H110" t="str">
            <v>ThÐp trßn d=4mm</v>
          </cell>
          <cell r="I110" t="str">
            <v>kg</v>
          </cell>
        </row>
        <row r="111">
          <cell r="G111" t="str">
            <v>d32</v>
          </cell>
          <cell r="H111" t="str">
            <v>ThÐp trßn d=32mm</v>
          </cell>
          <cell r="I111" t="str">
            <v>kg</v>
          </cell>
          <cell r="J111">
            <v>4347.5591428571424</v>
          </cell>
        </row>
        <row r="112">
          <cell r="G112" t="str">
            <v>&gt;10</v>
          </cell>
          <cell r="H112" t="str">
            <v>ThÐp trßn d&gt;10mm</v>
          </cell>
          <cell r="I112" t="str">
            <v>kg</v>
          </cell>
        </row>
        <row r="113">
          <cell r="G113" t="str">
            <v>vl</v>
          </cell>
          <cell r="H113" t="str">
            <v>V÷a lãt</v>
          </cell>
          <cell r="I113" t="str">
            <v>m3</v>
          </cell>
        </row>
        <row r="114">
          <cell r="G114" t="str">
            <v>vu</v>
          </cell>
          <cell r="H114" t="str">
            <v>V÷a M</v>
          </cell>
          <cell r="I114" t="str">
            <v>m3</v>
          </cell>
        </row>
        <row r="115">
          <cell r="G115" t="str">
            <v>bbcn</v>
          </cell>
          <cell r="H115" t="str">
            <v>BiÓn b¸o tªn cÇu</v>
          </cell>
          <cell r="I115" t="str">
            <v>C¸i</v>
          </cell>
          <cell r="J115">
            <v>450000</v>
          </cell>
        </row>
        <row r="116">
          <cell r="G116" t="str">
            <v>vmm</v>
          </cell>
          <cell r="H116" t="str">
            <v xml:space="preserve">V÷a miÕt m¹ch </v>
          </cell>
          <cell r="I116" t="str">
            <v>m3</v>
          </cell>
        </row>
        <row r="117">
          <cell r="G117" t="str">
            <v>xmt</v>
          </cell>
          <cell r="H117" t="str">
            <v>Xim¨ng tr¾ng</v>
          </cell>
          <cell r="I117" t="str">
            <v>kg</v>
          </cell>
        </row>
        <row r="118">
          <cell r="G118" t="str">
            <v>Tra nh©n c«ng</v>
          </cell>
          <cell r="J118" t="str">
            <v>§­êng</v>
          </cell>
        </row>
        <row r="119">
          <cell r="G119">
            <v>2.5</v>
          </cell>
          <cell r="H119" t="str">
            <v>Nh©n c«ng bËc 2,5/7</v>
          </cell>
          <cell r="I119" t="str">
            <v xml:space="preserve">C«ng </v>
          </cell>
          <cell r="J119">
            <v>12517</v>
          </cell>
        </row>
        <row r="120">
          <cell r="G120">
            <v>2.7</v>
          </cell>
          <cell r="H120" t="str">
            <v>Nh©n c«ng bËc 2,7/7</v>
          </cell>
          <cell r="I120" t="str">
            <v xml:space="preserve">C«ng </v>
          </cell>
          <cell r="J120">
            <v>12755</v>
          </cell>
        </row>
        <row r="121">
          <cell r="G121">
            <v>3</v>
          </cell>
          <cell r="H121" t="str">
            <v>Nh©n c«ng bËc 3,0/7</v>
          </cell>
          <cell r="I121" t="str">
            <v xml:space="preserve">C«ng </v>
          </cell>
          <cell r="J121">
            <v>13111</v>
          </cell>
        </row>
        <row r="122">
          <cell r="G122">
            <v>3.2</v>
          </cell>
          <cell r="H122" t="str">
            <v>Nh©n c«ng bËc 3,2/7</v>
          </cell>
          <cell r="I122" t="str">
            <v xml:space="preserve">C«ng </v>
          </cell>
          <cell r="J122">
            <v>13390</v>
          </cell>
        </row>
        <row r="123">
          <cell r="G123">
            <v>3.5</v>
          </cell>
          <cell r="H123" t="str">
            <v>Nh©n c«ng bËc 3,5/7</v>
          </cell>
          <cell r="I123" t="str">
            <v xml:space="preserve">C«ng </v>
          </cell>
          <cell r="J123">
            <v>13808</v>
          </cell>
        </row>
        <row r="124">
          <cell r="G124">
            <v>3.7</v>
          </cell>
          <cell r="H124" t="str">
            <v>Nh©n c«ng bËc 3,7/7</v>
          </cell>
          <cell r="I124" t="str">
            <v xml:space="preserve">C«ng </v>
          </cell>
          <cell r="J124">
            <v>14088</v>
          </cell>
        </row>
        <row r="125">
          <cell r="G125" t="str">
            <v>n4</v>
          </cell>
          <cell r="H125" t="str">
            <v>Nh©n c«ng bËc 4,0/7</v>
          </cell>
          <cell r="I125" t="str">
            <v xml:space="preserve">C«ng </v>
          </cell>
          <cell r="J125">
            <v>14506</v>
          </cell>
        </row>
        <row r="126">
          <cell r="G126">
            <v>4.5</v>
          </cell>
          <cell r="H126" t="str">
            <v>Nh©n c«ng bËc 4,5/7</v>
          </cell>
          <cell r="I126" t="str">
            <v xml:space="preserve">C«ng </v>
          </cell>
          <cell r="J126">
            <v>15937</v>
          </cell>
        </row>
        <row r="127">
          <cell r="J127" t="str">
            <v>cÇu</v>
          </cell>
        </row>
        <row r="128">
          <cell r="G128" t="str">
            <v>2,5c</v>
          </cell>
          <cell r="H128" t="str">
            <v>Nh©n c«ng bËc 2,5/7</v>
          </cell>
          <cell r="I128" t="str">
            <v xml:space="preserve">C«ng </v>
          </cell>
          <cell r="J128">
            <v>13215</v>
          </cell>
        </row>
        <row r="129">
          <cell r="G129" t="str">
            <v>2,7c</v>
          </cell>
          <cell r="H129" t="str">
            <v>Nh©n c«ng bËc 2,7/7</v>
          </cell>
          <cell r="I129" t="str">
            <v xml:space="preserve">C«ng </v>
          </cell>
          <cell r="J129">
            <v>13481</v>
          </cell>
        </row>
        <row r="130">
          <cell r="G130" t="str">
            <v>3c</v>
          </cell>
          <cell r="H130" t="str">
            <v>Nh©n c«ng bËc 3,0/7</v>
          </cell>
          <cell r="I130" t="str">
            <v xml:space="preserve">C«ng </v>
          </cell>
          <cell r="J130">
            <v>13878</v>
          </cell>
        </row>
        <row r="131">
          <cell r="G131" t="str">
            <v>3,2c</v>
          </cell>
          <cell r="H131" t="str">
            <v>Nh©n c«ng bËc 3,2/7</v>
          </cell>
          <cell r="I131" t="str">
            <v xml:space="preserve">C«ng </v>
          </cell>
          <cell r="J131">
            <v>14171</v>
          </cell>
        </row>
        <row r="132">
          <cell r="G132" t="str">
            <v>3,5c</v>
          </cell>
          <cell r="H132" t="str">
            <v>Nh©n c«ng bËc 3,5/7</v>
          </cell>
          <cell r="I132" t="str">
            <v xml:space="preserve">C«ng </v>
          </cell>
          <cell r="J132">
            <v>14611</v>
          </cell>
        </row>
        <row r="133">
          <cell r="G133" t="str">
            <v>3,7c</v>
          </cell>
          <cell r="H133" t="str">
            <v>Nh©n c«ng bËc 3,7/7</v>
          </cell>
          <cell r="I133" t="str">
            <v xml:space="preserve">C«ng </v>
          </cell>
          <cell r="J133">
            <v>14904</v>
          </cell>
        </row>
        <row r="134">
          <cell r="G134" t="str">
            <v>4c</v>
          </cell>
          <cell r="H134" t="str">
            <v>Nh©n c«ng bËc 4,0/7</v>
          </cell>
          <cell r="I134" t="str">
            <v xml:space="preserve">C«ng </v>
          </cell>
          <cell r="J134">
            <v>15344</v>
          </cell>
        </row>
        <row r="135">
          <cell r="G135" t="str">
            <v>4,5c</v>
          </cell>
          <cell r="H135" t="str">
            <v>Nh©n c«ng bËc 4,5/7</v>
          </cell>
          <cell r="I135" t="str">
            <v xml:space="preserve">C«ng </v>
          </cell>
          <cell r="J135">
            <v>16914</v>
          </cell>
        </row>
        <row r="137">
          <cell r="G137" t="str">
            <v>TRA MAÏY TC</v>
          </cell>
        </row>
        <row r="138">
          <cell r="G138" t="str">
            <v>bv</v>
          </cell>
          <cell r="H138" t="str">
            <v>B¬m v÷a XM</v>
          </cell>
          <cell r="I138" t="str">
            <v>Ca</v>
          </cell>
          <cell r="J138">
            <v>125828</v>
          </cell>
        </row>
        <row r="139">
          <cell r="G139" t="str">
            <v>mr50</v>
          </cell>
          <cell r="H139" t="str">
            <v>M¸y r¶i 50-60m3/h</v>
          </cell>
          <cell r="I139" t="str">
            <v>Ca</v>
          </cell>
          <cell r="J139">
            <v>1177680</v>
          </cell>
        </row>
        <row r="140">
          <cell r="G140" t="str">
            <v>c10t</v>
          </cell>
          <cell r="H140" t="str">
            <v>CÈu 10T</v>
          </cell>
          <cell r="I140" t="str">
            <v>Ca</v>
          </cell>
          <cell r="J140">
            <v>615511</v>
          </cell>
        </row>
        <row r="141">
          <cell r="G141" t="str">
            <v>c5t</v>
          </cell>
          <cell r="H141" t="str">
            <v>CÈu 5T</v>
          </cell>
          <cell r="I141" t="str">
            <v>Ca</v>
          </cell>
          <cell r="J141">
            <v>292034</v>
          </cell>
        </row>
        <row r="142">
          <cell r="G142" t="str">
            <v>c16t</v>
          </cell>
          <cell r="H142" t="str">
            <v>CÈu 16T</v>
          </cell>
          <cell r="I142" t="str">
            <v>Ca</v>
          </cell>
          <cell r="J142">
            <v>823425</v>
          </cell>
        </row>
        <row r="143">
          <cell r="G143" t="str">
            <v>c25T</v>
          </cell>
          <cell r="H143" t="str">
            <v>CÈu 25T</v>
          </cell>
          <cell r="I143" t="str">
            <v>Ca</v>
          </cell>
          <cell r="J143">
            <v>1148366</v>
          </cell>
        </row>
        <row r="144">
          <cell r="G144" t="str">
            <v>50t</v>
          </cell>
          <cell r="H144" t="str">
            <v>CÈu xÝch 50T</v>
          </cell>
          <cell r="I144" t="str">
            <v>Ca</v>
          </cell>
          <cell r="J144">
            <v>1639226</v>
          </cell>
        </row>
        <row r="145">
          <cell r="G145" t="str">
            <v>k250</v>
          </cell>
          <cell r="H145" t="str">
            <v>KÝch 250T</v>
          </cell>
          <cell r="I145" t="str">
            <v>Ca</v>
          </cell>
          <cell r="J145">
            <v>86813</v>
          </cell>
        </row>
        <row r="146">
          <cell r="G146" t="str">
            <v>k500</v>
          </cell>
          <cell r="H146" t="str">
            <v>KÝch 500T</v>
          </cell>
          <cell r="I146" t="str">
            <v>Ca</v>
          </cell>
          <cell r="J146">
            <v>102248</v>
          </cell>
        </row>
        <row r="147">
          <cell r="G147" t="str">
            <v>db1</v>
          </cell>
          <cell r="H147" t="str">
            <v>M¸y ®Çm bµn 1KW</v>
          </cell>
          <cell r="I147" t="str">
            <v>Ca</v>
          </cell>
          <cell r="J147">
            <v>32525</v>
          </cell>
        </row>
        <row r="148">
          <cell r="G148" t="str">
            <v>b75</v>
          </cell>
          <cell r="H148" t="str">
            <v>M¸y b¬m n­íc 75CV</v>
          </cell>
          <cell r="I148" t="str">
            <v>Ca</v>
          </cell>
          <cell r="J148">
            <v>466499</v>
          </cell>
        </row>
        <row r="149">
          <cell r="G149" t="str">
            <v>b20</v>
          </cell>
          <cell r="H149" t="str">
            <v>M¸y b¬m n­íc 20CV</v>
          </cell>
          <cell r="I149" t="str">
            <v>Ca</v>
          </cell>
          <cell r="J149">
            <v>140009</v>
          </cell>
        </row>
        <row r="150">
          <cell r="G150" t="str">
            <v>cg</v>
          </cell>
          <cell r="H150" t="str">
            <v>M¸y c¾t èng</v>
          </cell>
          <cell r="I150" t="str">
            <v>Ca</v>
          </cell>
          <cell r="J150">
            <v>46496</v>
          </cell>
        </row>
        <row r="151">
          <cell r="G151" t="str">
            <v>cth</v>
          </cell>
          <cell r="H151" t="str">
            <v>M¸y c¾t thÐp</v>
          </cell>
          <cell r="I151" t="str">
            <v>Ca</v>
          </cell>
          <cell r="J151">
            <v>164322</v>
          </cell>
        </row>
        <row r="152">
          <cell r="G152" t="str">
            <v>cong</v>
          </cell>
          <cell r="H152" t="str">
            <v>M¸y cuèn èng</v>
          </cell>
          <cell r="I152" t="str">
            <v>Ca</v>
          </cell>
          <cell r="J152">
            <v>43589</v>
          </cell>
        </row>
        <row r="153">
          <cell r="G153" t="str">
            <v>h23</v>
          </cell>
          <cell r="H153" t="str">
            <v>M¸y hµn 23KW</v>
          </cell>
          <cell r="I153" t="str">
            <v>Ca</v>
          </cell>
          <cell r="J153">
            <v>77338</v>
          </cell>
        </row>
        <row r="154">
          <cell r="G154" t="str">
            <v>m#</v>
          </cell>
          <cell r="H154" t="str">
            <v>M¸y kh¸c</v>
          </cell>
          <cell r="I154" t="str">
            <v>%</v>
          </cell>
        </row>
        <row r="155">
          <cell r="G155" t="str">
            <v>nk</v>
          </cell>
          <cell r="H155" t="str">
            <v>M¸y nÐn khÝ 10m3/h</v>
          </cell>
          <cell r="I155" t="str">
            <v>Ca</v>
          </cell>
          <cell r="J155">
            <v>28854</v>
          </cell>
        </row>
        <row r="156">
          <cell r="G156" t="str">
            <v>250l</v>
          </cell>
          <cell r="H156" t="str">
            <v>M¸y trén 250l</v>
          </cell>
          <cell r="I156" t="str">
            <v>Ca</v>
          </cell>
          <cell r="J156">
            <v>96272</v>
          </cell>
        </row>
        <row r="157">
          <cell r="G157" t="str">
            <v>80l</v>
          </cell>
          <cell r="H157" t="str">
            <v>M¸y trén v÷a 80l</v>
          </cell>
          <cell r="I157" t="str">
            <v>Ca</v>
          </cell>
          <cell r="J157">
            <v>45294</v>
          </cell>
        </row>
        <row r="158">
          <cell r="G158" t="str">
            <v>vt</v>
          </cell>
          <cell r="H158" t="str">
            <v>M¸y vËn th¨ng 0,8T</v>
          </cell>
          <cell r="I158" t="str">
            <v>Ca</v>
          </cell>
          <cell r="J158">
            <v>54495</v>
          </cell>
        </row>
        <row r="159">
          <cell r="G159" t="str">
            <v>pl3</v>
          </cell>
          <cell r="H159" t="str">
            <v>Pal¨ng xÝch 3T</v>
          </cell>
          <cell r="I159" t="str">
            <v>Ca</v>
          </cell>
          <cell r="J159">
            <v>90447</v>
          </cell>
        </row>
        <row r="160">
          <cell r="G160" t="str">
            <v>200t</v>
          </cell>
          <cell r="H160" t="str">
            <v>Sµ lan 200T</v>
          </cell>
          <cell r="I160" t="str">
            <v>Ca</v>
          </cell>
          <cell r="J160">
            <v>325023</v>
          </cell>
        </row>
        <row r="161">
          <cell r="G161" t="str">
            <v>400t</v>
          </cell>
          <cell r="H161" t="str">
            <v>Sµ lan 400T</v>
          </cell>
          <cell r="I161" t="str">
            <v>Ca</v>
          </cell>
          <cell r="J161">
            <v>670875</v>
          </cell>
        </row>
        <row r="162">
          <cell r="G162" t="str">
            <v>toi5</v>
          </cell>
          <cell r="H162" t="str">
            <v>Têi ®iÖn 5T</v>
          </cell>
          <cell r="I162" t="str">
            <v>Ca</v>
          </cell>
          <cell r="J162">
            <v>70440</v>
          </cell>
        </row>
        <row r="163">
          <cell r="G163" t="str">
            <v>150cv</v>
          </cell>
          <cell r="H163" t="str">
            <v>Tµu kÐo 150cv</v>
          </cell>
          <cell r="I163" t="str">
            <v>Ca</v>
          </cell>
          <cell r="J163">
            <v>775474</v>
          </cell>
        </row>
        <row r="164">
          <cell r="G164" t="str">
            <v>ld</v>
          </cell>
          <cell r="H164" t="str">
            <v>Xe lao dÇm</v>
          </cell>
          <cell r="I164" t="str">
            <v>Ca</v>
          </cell>
          <cell r="J164">
            <v>2382049</v>
          </cell>
        </row>
        <row r="165">
          <cell r="G165" t="str">
            <v>mu110</v>
          </cell>
          <cell r="H165" t="str">
            <v>M¸y ñi 110cv</v>
          </cell>
          <cell r="I165" t="str">
            <v>Ca</v>
          </cell>
          <cell r="J165">
            <v>669348</v>
          </cell>
        </row>
        <row r="166">
          <cell r="G166" t="str">
            <v>ms110</v>
          </cell>
          <cell r="H166" t="str">
            <v>M¸y san 110cv</v>
          </cell>
          <cell r="I166" t="str">
            <v>Ca</v>
          </cell>
          <cell r="J166">
            <v>584271</v>
          </cell>
        </row>
        <row r="167">
          <cell r="G167" t="str">
            <v>dbl25</v>
          </cell>
          <cell r="H167" t="str">
            <v>§Çm b¸nh lèp 25T</v>
          </cell>
          <cell r="I167" t="str">
            <v>Ca</v>
          </cell>
          <cell r="J167">
            <v>505651</v>
          </cell>
        </row>
        <row r="168">
          <cell r="G168" t="str">
            <v>ottn5</v>
          </cell>
          <cell r="H168" t="str">
            <v>¤t« t­íi n­íc 5m3</v>
          </cell>
          <cell r="I168" t="str">
            <v>Ca</v>
          </cell>
          <cell r="J168">
            <v>343052</v>
          </cell>
        </row>
        <row r="169">
          <cell r="G169" t="str">
            <v>md25</v>
          </cell>
          <cell r="H169" t="str">
            <v>M¸y ®Çm 25T</v>
          </cell>
          <cell r="I169" t="str">
            <v>Ca</v>
          </cell>
          <cell r="J169">
            <v>505651</v>
          </cell>
        </row>
        <row r="170">
          <cell r="G170" t="str">
            <v>md9</v>
          </cell>
          <cell r="H170" t="str">
            <v>M¸y ®Çm 9T</v>
          </cell>
          <cell r="I170" t="str">
            <v>Ca</v>
          </cell>
          <cell r="J170">
            <v>443844</v>
          </cell>
        </row>
        <row r="171">
          <cell r="G171" t="str">
            <v>mr</v>
          </cell>
          <cell r="H171" t="str">
            <v>M¸y r¶i 20T/h</v>
          </cell>
          <cell r="I171" t="str">
            <v>Ca</v>
          </cell>
          <cell r="J171">
            <v>643252</v>
          </cell>
        </row>
        <row r="172">
          <cell r="G172" t="str">
            <v>l10</v>
          </cell>
          <cell r="H172" t="str">
            <v>Lu 10T</v>
          </cell>
          <cell r="I172" t="str">
            <v>Ca</v>
          </cell>
          <cell r="J172">
            <v>288922</v>
          </cell>
        </row>
        <row r="173">
          <cell r="G173" t="str">
            <v>l8.5</v>
          </cell>
          <cell r="H173" t="str">
            <v>M¸y lu 8.5T</v>
          </cell>
          <cell r="I173" t="str">
            <v>Ca</v>
          </cell>
          <cell r="J173">
            <v>252823</v>
          </cell>
        </row>
        <row r="174">
          <cell r="G174" t="str">
            <v>lbl16</v>
          </cell>
          <cell r="H174" t="str">
            <v>Lu b¸nh lèp 16T</v>
          </cell>
          <cell r="I174" t="str">
            <v>Ca</v>
          </cell>
          <cell r="J174">
            <v>432053</v>
          </cell>
        </row>
        <row r="175">
          <cell r="G175" t="str">
            <v>tt20-25</v>
          </cell>
          <cell r="H175" t="str">
            <v>Tr¹m trén 20-25T/h</v>
          </cell>
          <cell r="I175" t="str">
            <v>Ca</v>
          </cell>
          <cell r="J175">
            <v>5156262</v>
          </cell>
        </row>
        <row r="176">
          <cell r="G176" t="str">
            <v>mx0.6</v>
          </cell>
          <cell r="H176" t="str">
            <v>M¸y xóc 0,6m3</v>
          </cell>
          <cell r="I176" t="str">
            <v>Ca</v>
          </cell>
          <cell r="J176">
            <v>469958</v>
          </cell>
        </row>
        <row r="177">
          <cell r="G177" t="str">
            <v>mx1,25</v>
          </cell>
          <cell r="H177" t="str">
            <v>M¸y xóc 1,25m3</v>
          </cell>
          <cell r="I177" t="str">
            <v>Ca</v>
          </cell>
          <cell r="J177">
            <v>713258</v>
          </cell>
        </row>
        <row r="178">
          <cell r="G178" t="str">
            <v>lr25</v>
          </cell>
          <cell r="H178" t="str">
            <v>Lu rung 25T</v>
          </cell>
          <cell r="I178" t="str">
            <v>Ca</v>
          </cell>
          <cell r="J178">
            <v>928648</v>
          </cell>
        </row>
        <row r="179">
          <cell r="G179" t="str">
            <v>ottn7t</v>
          </cell>
          <cell r="H179" t="str">
            <v>¤t« t­íi nhùa 7T</v>
          </cell>
          <cell r="I179" t="str">
            <v>Ca</v>
          </cell>
          <cell r="J179">
            <v>745096</v>
          </cell>
        </row>
        <row r="180">
          <cell r="G180" t="str">
            <v>ot7t</v>
          </cell>
          <cell r="H180" t="str">
            <v>¤t« tù ®æ 7T</v>
          </cell>
          <cell r="I180" t="str">
            <v>Ca</v>
          </cell>
          <cell r="J180">
            <v>444551</v>
          </cell>
        </row>
        <row r="181">
          <cell r="G181" t="str">
            <v>ot10t</v>
          </cell>
          <cell r="H181" t="str">
            <v>¤t« tù ®æ 10T</v>
          </cell>
          <cell r="I181" t="str">
            <v>Ca</v>
          </cell>
          <cell r="J181">
            <v>525740</v>
          </cell>
        </row>
        <row r="182">
          <cell r="G182" t="str">
            <v>dd</v>
          </cell>
          <cell r="H182" t="str">
            <v>M¸y ®Çm dïi 1,5KW</v>
          </cell>
          <cell r="I182" t="str">
            <v>Ca</v>
          </cell>
          <cell r="J182">
            <v>37456</v>
          </cell>
        </row>
        <row r="183">
          <cell r="G183" t="str">
            <v>cu</v>
          </cell>
          <cell r="H183" t="str">
            <v>M¸y c¾t uèn cèt thÐp</v>
          </cell>
          <cell r="I183" t="str">
            <v>Ca</v>
          </cell>
          <cell r="J183">
            <v>39789</v>
          </cell>
        </row>
        <row r="184">
          <cell r="G184" t="str">
            <v>md&lt;=1,25</v>
          </cell>
          <cell r="H184" t="str">
            <v>M¸y ®µo &lt;=1,25m3</v>
          </cell>
          <cell r="I184" t="str">
            <v>Ca</v>
          </cell>
          <cell r="J184">
            <v>1238930</v>
          </cell>
        </row>
        <row r="185">
          <cell r="G185" t="str">
            <v>md&lt;=0.8</v>
          </cell>
          <cell r="H185" t="str">
            <v>M¸y ®µo &lt;=0,8m3</v>
          </cell>
          <cell r="I185" t="str">
            <v>Ca</v>
          </cell>
          <cell r="J185">
            <v>705849</v>
          </cell>
        </row>
        <row r="186">
          <cell r="G186" t="str">
            <v>nk17</v>
          </cell>
          <cell r="H186" t="str">
            <v>M¸y nÐn khÝ 17m3/h</v>
          </cell>
          <cell r="I186" t="str">
            <v>Ca</v>
          </cell>
          <cell r="J186">
            <v>36644</v>
          </cell>
        </row>
        <row r="187">
          <cell r="G187" t="str">
            <v>mu140</v>
          </cell>
          <cell r="H187" t="str">
            <v>M¸y ñi 140cv</v>
          </cell>
          <cell r="I187" t="str">
            <v>Ca</v>
          </cell>
          <cell r="J187">
            <v>865868</v>
          </cell>
        </row>
        <row r="188">
          <cell r="G188" t="str">
            <v>tt50-60</v>
          </cell>
          <cell r="H188" t="str">
            <v>Tr¹m trén 50-60T/h</v>
          </cell>
          <cell r="I188" t="str">
            <v>Ca</v>
          </cell>
          <cell r="J188">
            <v>8261175</v>
          </cell>
        </row>
        <row r="189">
          <cell r="G189" t="str">
            <v>mkxd</v>
          </cell>
          <cell r="H189" t="str">
            <v>M¸y khoan xoay ®Ëp F 65mm</v>
          </cell>
          <cell r="I189" t="str">
            <v>Ca</v>
          </cell>
          <cell r="J189">
            <v>230707</v>
          </cell>
        </row>
        <row r="190">
          <cell r="G190" t="str">
            <v>mk</v>
          </cell>
          <cell r="H190" t="str">
            <v>M¸y khoan cÇm tay F =42mm</v>
          </cell>
          <cell r="I190" t="str">
            <v>Ca</v>
          </cell>
          <cell r="J190">
            <v>35357</v>
          </cell>
        </row>
        <row r="191">
          <cell r="G191" t="str">
            <v>kbt</v>
          </cell>
          <cell r="H191" t="str">
            <v>M¸y khoan bª t«ng cÇm tay</v>
          </cell>
          <cell r="I191" t="str">
            <v>Ca</v>
          </cell>
          <cell r="J191">
            <v>23621</v>
          </cell>
        </row>
        <row r="192">
          <cell r="G192" t="str">
            <v>xdk+m</v>
          </cell>
          <cell r="H192" t="str">
            <v>Xe ®Çu kÐo vµ moãc</v>
          </cell>
          <cell r="I192" t="str">
            <v>Ca</v>
          </cell>
          <cell r="J192">
            <v>582634</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row r="11">
          <cell r="A11">
            <v>1</v>
          </cell>
        </row>
        <row r="12">
          <cell r="A12">
            <v>2</v>
          </cell>
        </row>
        <row r="13">
          <cell r="A13">
            <v>3</v>
          </cell>
        </row>
        <row r="14">
          <cell r="A14">
            <v>5</v>
          </cell>
        </row>
        <row r="15">
          <cell r="A15">
            <v>6</v>
          </cell>
        </row>
        <row r="16">
          <cell r="A16">
            <v>7</v>
          </cell>
        </row>
        <row r="17">
          <cell r="A17">
            <v>8</v>
          </cell>
        </row>
        <row r="18">
          <cell r="A18">
            <v>9</v>
          </cell>
        </row>
        <row r="19">
          <cell r="A19">
            <v>17</v>
          </cell>
        </row>
        <row r="20">
          <cell r="A20">
            <v>43</v>
          </cell>
        </row>
        <row r="21">
          <cell r="A21">
            <v>44</v>
          </cell>
        </row>
        <row r="22">
          <cell r="A22">
            <v>22</v>
          </cell>
        </row>
        <row r="23">
          <cell r="A23">
            <v>24</v>
          </cell>
        </row>
        <row r="25">
          <cell r="A25">
            <v>38</v>
          </cell>
        </row>
        <row r="26">
          <cell r="A26">
            <v>40</v>
          </cell>
        </row>
        <row r="27">
          <cell r="A27">
            <v>42</v>
          </cell>
        </row>
        <row r="28">
          <cell r="A28">
            <v>43</v>
          </cell>
        </row>
        <row r="29">
          <cell r="A29">
            <v>39</v>
          </cell>
        </row>
        <row r="30">
          <cell r="A30">
            <v>30</v>
          </cell>
        </row>
        <row r="31">
          <cell r="A31">
            <v>31</v>
          </cell>
        </row>
        <row r="32">
          <cell r="A32">
            <v>32</v>
          </cell>
        </row>
        <row r="33">
          <cell r="A33">
            <v>33</v>
          </cell>
        </row>
        <row r="34">
          <cell r="A34">
            <v>34</v>
          </cell>
        </row>
        <row r="35">
          <cell r="A35">
            <v>35</v>
          </cell>
        </row>
        <row r="36">
          <cell r="A36">
            <v>22</v>
          </cell>
        </row>
        <row r="37">
          <cell r="A37">
            <v>23</v>
          </cell>
        </row>
        <row r="39">
          <cell r="A39">
            <v>36</v>
          </cell>
        </row>
        <row r="40">
          <cell r="A40">
            <v>19</v>
          </cell>
        </row>
        <row r="44">
          <cell r="A44">
            <v>1</v>
          </cell>
        </row>
        <row r="45">
          <cell r="A45">
            <v>2</v>
          </cell>
        </row>
        <row r="46">
          <cell r="A46">
            <v>3</v>
          </cell>
        </row>
        <row r="47">
          <cell r="A47">
            <v>5</v>
          </cell>
        </row>
        <row r="48">
          <cell r="A48">
            <v>6</v>
          </cell>
        </row>
        <row r="49">
          <cell r="A49">
            <v>7</v>
          </cell>
        </row>
        <row r="50">
          <cell r="A50">
            <v>8</v>
          </cell>
        </row>
        <row r="51">
          <cell r="A51">
            <v>9</v>
          </cell>
        </row>
        <row r="52">
          <cell r="A52">
            <v>17</v>
          </cell>
        </row>
        <row r="53">
          <cell r="A53">
            <v>43</v>
          </cell>
        </row>
        <row r="54">
          <cell r="A54">
            <v>44</v>
          </cell>
        </row>
        <row r="55">
          <cell r="A55">
            <v>22</v>
          </cell>
        </row>
        <row r="56">
          <cell r="A56">
            <v>24</v>
          </cell>
        </row>
        <row r="58">
          <cell r="A58">
            <v>28</v>
          </cell>
        </row>
        <row r="59">
          <cell r="A59">
            <v>37</v>
          </cell>
        </row>
        <row r="60">
          <cell r="A60">
            <v>25</v>
          </cell>
        </row>
        <row r="61">
          <cell r="A61">
            <v>38</v>
          </cell>
        </row>
        <row r="62">
          <cell r="A62">
            <v>40</v>
          </cell>
        </row>
        <row r="63">
          <cell r="A63">
            <v>42</v>
          </cell>
        </row>
        <row r="64">
          <cell r="A64">
            <v>43</v>
          </cell>
        </row>
        <row r="65">
          <cell r="A65">
            <v>39</v>
          </cell>
        </row>
        <row r="66">
          <cell r="A66">
            <v>22</v>
          </cell>
        </row>
        <row r="67">
          <cell r="A67">
            <v>23</v>
          </cell>
        </row>
        <row r="71">
          <cell r="A71">
            <v>10</v>
          </cell>
        </row>
        <row r="72">
          <cell r="A72">
            <v>11</v>
          </cell>
        </row>
        <row r="73">
          <cell r="A73">
            <v>12</v>
          </cell>
        </row>
        <row r="74">
          <cell r="A74">
            <v>13</v>
          </cell>
        </row>
        <row r="75">
          <cell r="A75">
            <v>15</v>
          </cell>
        </row>
        <row r="76">
          <cell r="A76">
            <v>21</v>
          </cell>
        </row>
        <row r="77">
          <cell r="A77">
            <v>41</v>
          </cell>
        </row>
        <row r="78">
          <cell r="A78">
            <v>25</v>
          </cell>
        </row>
        <row r="79">
          <cell r="A79">
            <v>22</v>
          </cell>
        </row>
        <row r="80">
          <cell r="A80">
            <v>24</v>
          </cell>
        </row>
        <row r="82">
          <cell r="A82">
            <v>28</v>
          </cell>
        </row>
        <row r="83">
          <cell r="A83">
            <v>37</v>
          </cell>
        </row>
        <row r="84">
          <cell r="A84">
            <v>38</v>
          </cell>
        </row>
        <row r="85">
          <cell r="A85">
            <v>40</v>
          </cell>
        </row>
        <row r="86">
          <cell r="A86">
            <v>42</v>
          </cell>
        </row>
        <row r="87">
          <cell r="A87">
            <v>43</v>
          </cell>
        </row>
        <row r="88">
          <cell r="A88">
            <v>25</v>
          </cell>
        </row>
        <row r="89">
          <cell r="A89">
            <v>45</v>
          </cell>
        </row>
        <row r="90">
          <cell r="A90">
            <v>39</v>
          </cell>
        </row>
        <row r="91">
          <cell r="A91">
            <v>22</v>
          </cell>
        </row>
        <row r="92">
          <cell r="A92">
            <v>23</v>
          </cell>
        </row>
        <row r="96">
          <cell r="A96">
            <v>10</v>
          </cell>
        </row>
        <row r="97">
          <cell r="A97">
            <v>11</v>
          </cell>
        </row>
        <row r="98">
          <cell r="A98">
            <v>12</v>
          </cell>
        </row>
        <row r="99">
          <cell r="A99">
            <v>13</v>
          </cell>
        </row>
        <row r="100">
          <cell r="A100">
            <v>15</v>
          </cell>
        </row>
        <row r="101">
          <cell r="A101">
            <v>21</v>
          </cell>
        </row>
        <row r="102">
          <cell r="A102">
            <v>41</v>
          </cell>
        </row>
        <row r="103">
          <cell r="A103">
            <v>25</v>
          </cell>
        </row>
        <row r="104">
          <cell r="A104">
            <v>22</v>
          </cell>
        </row>
        <row r="105">
          <cell r="A105">
            <v>24</v>
          </cell>
        </row>
        <row r="107">
          <cell r="A107">
            <v>28</v>
          </cell>
        </row>
        <row r="108">
          <cell r="A108">
            <v>37</v>
          </cell>
        </row>
        <row r="109">
          <cell r="A109">
            <v>38</v>
          </cell>
        </row>
        <row r="110">
          <cell r="A110">
            <v>40</v>
          </cell>
        </row>
        <row r="111">
          <cell r="A111">
            <v>42</v>
          </cell>
        </row>
        <row r="112">
          <cell r="A112">
            <v>43</v>
          </cell>
        </row>
        <row r="113">
          <cell r="A113">
            <v>25</v>
          </cell>
        </row>
        <row r="114">
          <cell r="A114">
            <v>39</v>
          </cell>
        </row>
        <row r="115">
          <cell r="A115">
            <v>22</v>
          </cell>
        </row>
        <row r="116">
          <cell r="A116">
            <v>23</v>
          </cell>
        </row>
        <row r="120">
          <cell r="A120">
            <v>10</v>
          </cell>
        </row>
        <row r="121">
          <cell r="A121">
            <v>11</v>
          </cell>
        </row>
        <row r="122">
          <cell r="A122">
            <v>12</v>
          </cell>
        </row>
        <row r="123">
          <cell r="A123">
            <v>13</v>
          </cell>
        </row>
        <row r="124">
          <cell r="A124">
            <v>15</v>
          </cell>
        </row>
        <row r="125">
          <cell r="A125">
            <v>21</v>
          </cell>
        </row>
        <row r="126">
          <cell r="A126">
            <v>41</v>
          </cell>
        </row>
        <row r="127">
          <cell r="A127">
            <v>25</v>
          </cell>
        </row>
        <row r="128">
          <cell r="A128">
            <v>22</v>
          </cell>
        </row>
        <row r="129">
          <cell r="A129">
            <v>24</v>
          </cell>
        </row>
        <row r="131">
          <cell r="A131">
            <v>28</v>
          </cell>
        </row>
        <row r="132">
          <cell r="A132">
            <v>37</v>
          </cell>
        </row>
        <row r="133">
          <cell r="A133">
            <v>38</v>
          </cell>
        </row>
        <row r="134">
          <cell r="A134">
            <v>40</v>
          </cell>
        </row>
        <row r="135">
          <cell r="A135">
            <v>42</v>
          </cell>
        </row>
        <row r="136">
          <cell r="A136">
            <v>43</v>
          </cell>
        </row>
        <row r="137">
          <cell r="A137">
            <v>25</v>
          </cell>
        </row>
        <row r="138">
          <cell r="A138">
            <v>39</v>
          </cell>
        </row>
        <row r="139">
          <cell r="A139">
            <v>22</v>
          </cell>
        </row>
        <row r="140">
          <cell r="A140">
            <v>23</v>
          </cell>
        </row>
        <row r="144">
          <cell r="A144">
            <v>1</v>
          </cell>
        </row>
        <row r="145">
          <cell r="A145">
            <v>2</v>
          </cell>
        </row>
        <row r="146">
          <cell r="A146">
            <v>3</v>
          </cell>
        </row>
        <row r="147">
          <cell r="A147">
            <v>5</v>
          </cell>
        </row>
        <row r="148">
          <cell r="A148">
            <v>6</v>
          </cell>
        </row>
        <row r="149">
          <cell r="A149">
            <v>7</v>
          </cell>
        </row>
        <row r="150">
          <cell r="A150">
            <v>8</v>
          </cell>
        </row>
        <row r="151">
          <cell r="A151">
            <v>9</v>
          </cell>
        </row>
        <row r="152">
          <cell r="A152">
            <v>17</v>
          </cell>
        </row>
        <row r="153">
          <cell r="A153">
            <v>43</v>
          </cell>
        </row>
        <row r="154">
          <cell r="A154">
            <v>44</v>
          </cell>
        </row>
        <row r="155">
          <cell r="A155">
            <v>22</v>
          </cell>
        </row>
        <row r="156">
          <cell r="A156">
            <v>24</v>
          </cell>
        </row>
        <row r="158">
          <cell r="A158">
            <v>28</v>
          </cell>
        </row>
        <row r="159">
          <cell r="A159">
            <v>37</v>
          </cell>
        </row>
        <row r="160">
          <cell r="A160">
            <v>25</v>
          </cell>
        </row>
        <row r="161">
          <cell r="A161">
            <v>38</v>
          </cell>
        </row>
        <row r="162">
          <cell r="A162">
            <v>40</v>
          </cell>
        </row>
        <row r="163">
          <cell r="A163">
            <v>42</v>
          </cell>
        </row>
        <row r="164">
          <cell r="A164">
            <v>43</v>
          </cell>
        </row>
        <row r="165">
          <cell r="A165">
            <v>39</v>
          </cell>
        </row>
        <row r="166">
          <cell r="A166">
            <v>22</v>
          </cell>
        </row>
        <row r="167">
          <cell r="A167">
            <v>23</v>
          </cell>
        </row>
        <row r="171">
          <cell r="A171">
            <v>10</v>
          </cell>
        </row>
        <row r="172">
          <cell r="A172">
            <v>11</v>
          </cell>
        </row>
        <row r="173">
          <cell r="A173">
            <v>12</v>
          </cell>
        </row>
        <row r="174">
          <cell r="A174">
            <v>13</v>
          </cell>
        </row>
        <row r="175">
          <cell r="A175">
            <v>16</v>
          </cell>
        </row>
        <row r="176">
          <cell r="A176">
            <v>18</v>
          </cell>
        </row>
        <row r="177">
          <cell r="A177">
            <v>41</v>
          </cell>
        </row>
        <row r="178">
          <cell r="A178">
            <v>25</v>
          </cell>
        </row>
        <row r="179">
          <cell r="A179">
            <v>22</v>
          </cell>
        </row>
        <row r="180">
          <cell r="A180">
            <v>24</v>
          </cell>
        </row>
        <row r="182">
          <cell r="A182">
            <v>28</v>
          </cell>
        </row>
        <row r="183">
          <cell r="A183">
            <v>37</v>
          </cell>
        </row>
        <row r="184">
          <cell r="A184">
            <v>38</v>
          </cell>
        </row>
        <row r="185">
          <cell r="A185">
            <v>40</v>
          </cell>
        </row>
        <row r="186">
          <cell r="A186">
            <v>42</v>
          </cell>
        </row>
        <row r="187">
          <cell r="A187">
            <v>43</v>
          </cell>
        </row>
        <row r="188">
          <cell r="A188">
            <v>25</v>
          </cell>
        </row>
        <row r="189">
          <cell r="A189">
            <v>39</v>
          </cell>
        </row>
        <row r="190">
          <cell r="A190">
            <v>45</v>
          </cell>
        </row>
        <row r="191">
          <cell r="A191">
            <v>22</v>
          </cell>
        </row>
        <row r="192">
          <cell r="A192">
            <v>23</v>
          </cell>
        </row>
        <row r="196">
          <cell r="A196">
            <v>10</v>
          </cell>
        </row>
        <row r="197">
          <cell r="A197">
            <v>11</v>
          </cell>
        </row>
        <row r="198">
          <cell r="A198">
            <v>12</v>
          </cell>
        </row>
        <row r="199">
          <cell r="A199">
            <v>13</v>
          </cell>
        </row>
        <row r="200">
          <cell r="A200">
            <v>15</v>
          </cell>
        </row>
        <row r="201">
          <cell r="A201">
            <v>21</v>
          </cell>
        </row>
        <row r="202">
          <cell r="A202">
            <v>41</v>
          </cell>
        </row>
        <row r="203">
          <cell r="A203">
            <v>25</v>
          </cell>
        </row>
        <row r="204">
          <cell r="A204">
            <v>22</v>
          </cell>
        </row>
        <row r="205">
          <cell r="A205">
            <v>24</v>
          </cell>
        </row>
        <row r="207">
          <cell r="A207">
            <v>28</v>
          </cell>
        </row>
        <row r="208">
          <cell r="A208">
            <v>37</v>
          </cell>
        </row>
        <row r="209">
          <cell r="A209">
            <v>38</v>
          </cell>
        </row>
        <row r="210">
          <cell r="A210">
            <v>40</v>
          </cell>
        </row>
        <row r="211">
          <cell r="A211">
            <v>42</v>
          </cell>
        </row>
        <row r="212">
          <cell r="A212">
            <v>43</v>
          </cell>
        </row>
        <row r="213">
          <cell r="A213">
            <v>25</v>
          </cell>
        </row>
        <row r="214">
          <cell r="A214">
            <v>39</v>
          </cell>
        </row>
        <row r="215">
          <cell r="A215">
            <v>22</v>
          </cell>
        </row>
        <row r="216">
          <cell r="A216">
            <v>23</v>
          </cell>
        </row>
        <row r="220">
          <cell r="A220">
            <v>10</v>
          </cell>
        </row>
        <row r="221">
          <cell r="A221">
            <v>11</v>
          </cell>
        </row>
        <row r="222">
          <cell r="A222">
            <v>12</v>
          </cell>
        </row>
        <row r="223">
          <cell r="A223">
            <v>13</v>
          </cell>
        </row>
        <row r="224">
          <cell r="A224">
            <v>14</v>
          </cell>
        </row>
        <row r="225">
          <cell r="A225">
            <v>20</v>
          </cell>
        </row>
        <row r="226">
          <cell r="A226">
            <v>41</v>
          </cell>
        </row>
        <row r="227">
          <cell r="A227">
            <v>25</v>
          </cell>
        </row>
        <row r="228">
          <cell r="A228">
            <v>22</v>
          </cell>
        </row>
        <row r="229">
          <cell r="A229">
            <v>24</v>
          </cell>
        </row>
        <row r="231">
          <cell r="A231">
            <v>28</v>
          </cell>
        </row>
        <row r="232">
          <cell r="A232">
            <v>37</v>
          </cell>
        </row>
        <row r="233">
          <cell r="A233">
            <v>38</v>
          </cell>
        </row>
        <row r="234">
          <cell r="A234">
            <v>40</v>
          </cell>
        </row>
        <row r="235">
          <cell r="A235">
            <v>42</v>
          </cell>
        </row>
        <row r="236">
          <cell r="A236">
            <v>43</v>
          </cell>
        </row>
        <row r="237">
          <cell r="A237">
            <v>25</v>
          </cell>
        </row>
        <row r="238">
          <cell r="A238">
            <v>39</v>
          </cell>
        </row>
        <row r="239">
          <cell r="A239">
            <v>22</v>
          </cell>
        </row>
        <row r="240">
          <cell r="A240">
            <v>23</v>
          </cell>
        </row>
        <row r="244">
          <cell r="A244">
            <v>10</v>
          </cell>
        </row>
        <row r="245">
          <cell r="A245">
            <v>11</v>
          </cell>
        </row>
        <row r="246">
          <cell r="A246">
            <v>12</v>
          </cell>
        </row>
        <row r="247">
          <cell r="A247">
            <v>13</v>
          </cell>
        </row>
        <row r="248">
          <cell r="A248">
            <v>15</v>
          </cell>
        </row>
        <row r="249">
          <cell r="A249">
            <v>21</v>
          </cell>
        </row>
        <row r="250">
          <cell r="A250">
            <v>41</v>
          </cell>
        </row>
        <row r="251">
          <cell r="A251">
            <v>25</v>
          </cell>
        </row>
        <row r="252">
          <cell r="A252">
            <v>22</v>
          </cell>
        </row>
        <row r="253">
          <cell r="A253">
            <v>24</v>
          </cell>
        </row>
        <row r="255">
          <cell r="A255">
            <v>28</v>
          </cell>
        </row>
        <row r="256">
          <cell r="A256">
            <v>37</v>
          </cell>
        </row>
        <row r="257">
          <cell r="A257">
            <v>38</v>
          </cell>
        </row>
        <row r="258">
          <cell r="A258">
            <v>40</v>
          </cell>
        </row>
        <row r="259">
          <cell r="A259">
            <v>42</v>
          </cell>
        </row>
        <row r="260">
          <cell r="A260">
            <v>43</v>
          </cell>
        </row>
        <row r="261">
          <cell r="A261">
            <v>25</v>
          </cell>
        </row>
        <row r="262">
          <cell r="A262">
            <v>39</v>
          </cell>
        </row>
        <row r="263">
          <cell r="A263">
            <v>22</v>
          </cell>
        </row>
        <row r="264">
          <cell r="A264">
            <v>23</v>
          </cell>
        </row>
        <row r="268">
          <cell r="A268">
            <v>1</v>
          </cell>
        </row>
        <row r="269">
          <cell r="A269">
            <v>2</v>
          </cell>
        </row>
        <row r="270">
          <cell r="A270">
            <v>3</v>
          </cell>
        </row>
        <row r="271">
          <cell r="A271">
            <v>5</v>
          </cell>
        </row>
        <row r="272">
          <cell r="A272">
            <v>6</v>
          </cell>
        </row>
        <row r="273">
          <cell r="A273">
            <v>7</v>
          </cell>
        </row>
        <row r="274">
          <cell r="A274">
            <v>8</v>
          </cell>
        </row>
        <row r="275">
          <cell r="A275">
            <v>9</v>
          </cell>
        </row>
        <row r="276">
          <cell r="A276">
            <v>17</v>
          </cell>
        </row>
        <row r="277">
          <cell r="A277">
            <v>43</v>
          </cell>
        </row>
        <row r="278">
          <cell r="A278">
            <v>44</v>
          </cell>
        </row>
        <row r="279">
          <cell r="A279">
            <v>22</v>
          </cell>
        </row>
        <row r="280">
          <cell r="A280">
            <v>24</v>
          </cell>
        </row>
        <row r="282">
          <cell r="A282">
            <v>28</v>
          </cell>
        </row>
        <row r="283">
          <cell r="A283">
            <v>37</v>
          </cell>
        </row>
        <row r="284">
          <cell r="A284">
            <v>25</v>
          </cell>
        </row>
        <row r="285">
          <cell r="A285">
            <v>38</v>
          </cell>
        </row>
        <row r="286">
          <cell r="A286">
            <v>40</v>
          </cell>
        </row>
        <row r="287">
          <cell r="A287">
            <v>42</v>
          </cell>
        </row>
        <row r="288">
          <cell r="A288">
            <v>43</v>
          </cell>
        </row>
        <row r="289">
          <cell r="A289">
            <v>39</v>
          </cell>
        </row>
        <row r="290">
          <cell r="A290">
            <v>22</v>
          </cell>
        </row>
        <row r="291">
          <cell r="A291">
            <v>23</v>
          </cell>
        </row>
        <row r="295">
          <cell r="A295">
            <v>1</v>
          </cell>
        </row>
        <row r="296">
          <cell r="A296">
            <v>2</v>
          </cell>
        </row>
        <row r="297">
          <cell r="A297">
            <v>3</v>
          </cell>
        </row>
        <row r="298">
          <cell r="A298">
            <v>5</v>
          </cell>
        </row>
        <row r="299">
          <cell r="A299">
            <v>6</v>
          </cell>
        </row>
        <row r="300">
          <cell r="A300">
            <v>7</v>
          </cell>
        </row>
        <row r="301">
          <cell r="A301">
            <v>8</v>
          </cell>
        </row>
        <row r="302">
          <cell r="A302">
            <v>9</v>
          </cell>
        </row>
        <row r="303">
          <cell r="A303">
            <v>17</v>
          </cell>
        </row>
        <row r="304">
          <cell r="A304">
            <v>43</v>
          </cell>
        </row>
        <row r="305">
          <cell r="A305">
            <v>44</v>
          </cell>
        </row>
        <row r="306">
          <cell r="A306">
            <v>22</v>
          </cell>
        </row>
        <row r="307">
          <cell r="A307">
            <v>24</v>
          </cell>
        </row>
        <row r="309">
          <cell r="A309">
            <v>37</v>
          </cell>
        </row>
        <row r="310">
          <cell r="A310">
            <v>25</v>
          </cell>
        </row>
        <row r="311">
          <cell r="A311">
            <v>38</v>
          </cell>
        </row>
        <row r="312">
          <cell r="A312">
            <v>40</v>
          </cell>
        </row>
        <row r="313">
          <cell r="A313">
            <v>42</v>
          </cell>
        </row>
        <row r="314">
          <cell r="A314">
            <v>43</v>
          </cell>
        </row>
        <row r="315">
          <cell r="A315">
            <v>39</v>
          </cell>
        </row>
        <row r="316">
          <cell r="A316">
            <v>22</v>
          </cell>
        </row>
        <row r="317">
          <cell r="A317">
            <v>23</v>
          </cell>
        </row>
        <row r="321">
          <cell r="A321">
            <v>10</v>
          </cell>
        </row>
        <row r="322">
          <cell r="A322">
            <v>11</v>
          </cell>
        </row>
        <row r="323">
          <cell r="A323">
            <v>12</v>
          </cell>
        </row>
        <row r="324">
          <cell r="A324">
            <v>13</v>
          </cell>
        </row>
        <row r="325">
          <cell r="A325">
            <v>14</v>
          </cell>
        </row>
        <row r="326">
          <cell r="A326">
            <v>20</v>
          </cell>
        </row>
        <row r="327">
          <cell r="A327">
            <v>41</v>
          </cell>
        </row>
        <row r="328">
          <cell r="A328">
            <v>25</v>
          </cell>
        </row>
        <row r="329">
          <cell r="A329">
            <v>22</v>
          </cell>
        </row>
        <row r="330">
          <cell r="A330">
            <v>24</v>
          </cell>
        </row>
        <row r="332">
          <cell r="A332">
            <v>28</v>
          </cell>
        </row>
        <row r="333">
          <cell r="A333">
            <v>37</v>
          </cell>
        </row>
        <row r="334">
          <cell r="A334">
            <v>38</v>
          </cell>
        </row>
        <row r="335">
          <cell r="A335">
            <v>40</v>
          </cell>
        </row>
        <row r="336">
          <cell r="A336">
            <v>42</v>
          </cell>
        </row>
        <row r="337">
          <cell r="A337">
            <v>43</v>
          </cell>
        </row>
        <row r="338">
          <cell r="A338">
            <v>25</v>
          </cell>
        </row>
        <row r="339">
          <cell r="A339">
            <v>39</v>
          </cell>
        </row>
        <row r="340">
          <cell r="A340">
            <v>22</v>
          </cell>
        </row>
        <row r="341">
          <cell r="A341">
            <v>23</v>
          </cell>
        </row>
        <row r="345">
          <cell r="A345">
            <v>10</v>
          </cell>
        </row>
        <row r="346">
          <cell r="A346">
            <v>11</v>
          </cell>
        </row>
        <row r="347">
          <cell r="A347">
            <v>12</v>
          </cell>
        </row>
        <row r="348">
          <cell r="A348">
            <v>13</v>
          </cell>
        </row>
        <row r="349">
          <cell r="A349">
            <v>14</v>
          </cell>
        </row>
        <row r="350">
          <cell r="A350">
            <v>20</v>
          </cell>
        </row>
        <row r="351">
          <cell r="A351">
            <v>41</v>
          </cell>
        </row>
        <row r="352">
          <cell r="A352">
            <v>25</v>
          </cell>
        </row>
        <row r="353">
          <cell r="A353">
            <v>22</v>
          </cell>
        </row>
        <row r="354">
          <cell r="A354">
            <v>24</v>
          </cell>
        </row>
        <row r="356">
          <cell r="A356">
            <v>28</v>
          </cell>
        </row>
        <row r="357">
          <cell r="A357">
            <v>37</v>
          </cell>
        </row>
        <row r="358">
          <cell r="A358">
            <v>38</v>
          </cell>
        </row>
        <row r="359">
          <cell r="A359">
            <v>40</v>
          </cell>
        </row>
        <row r="360">
          <cell r="A360">
            <v>42</v>
          </cell>
        </row>
        <row r="361">
          <cell r="A361">
            <v>43</v>
          </cell>
        </row>
        <row r="362">
          <cell r="A362">
            <v>25</v>
          </cell>
        </row>
        <row r="363">
          <cell r="A363">
            <v>39</v>
          </cell>
        </row>
        <row r="364">
          <cell r="A364">
            <v>22</v>
          </cell>
        </row>
        <row r="365">
          <cell r="A365">
            <v>23</v>
          </cell>
        </row>
        <row r="369">
          <cell r="A369">
            <v>10</v>
          </cell>
        </row>
        <row r="370">
          <cell r="A370">
            <v>11</v>
          </cell>
        </row>
        <row r="371">
          <cell r="A371">
            <v>12</v>
          </cell>
        </row>
        <row r="372">
          <cell r="A372">
            <v>13</v>
          </cell>
        </row>
        <row r="373">
          <cell r="A373">
            <v>14</v>
          </cell>
        </row>
        <row r="374">
          <cell r="A374">
            <v>20</v>
          </cell>
        </row>
        <row r="375">
          <cell r="A375">
            <v>41</v>
          </cell>
        </row>
        <row r="376">
          <cell r="A376">
            <v>25</v>
          </cell>
        </row>
        <row r="377">
          <cell r="A377">
            <v>22</v>
          </cell>
        </row>
        <row r="378">
          <cell r="A378">
            <v>24</v>
          </cell>
        </row>
        <row r="380">
          <cell r="A380">
            <v>28</v>
          </cell>
        </row>
        <row r="381">
          <cell r="A381">
            <v>37</v>
          </cell>
        </row>
        <row r="382">
          <cell r="A382">
            <v>25</v>
          </cell>
        </row>
        <row r="383">
          <cell r="A383">
            <v>38</v>
          </cell>
        </row>
        <row r="384">
          <cell r="A384">
            <v>40</v>
          </cell>
        </row>
        <row r="385">
          <cell r="A385">
            <v>42</v>
          </cell>
        </row>
        <row r="386">
          <cell r="A386">
            <v>43</v>
          </cell>
        </row>
        <row r="387">
          <cell r="A387">
            <v>39</v>
          </cell>
        </row>
        <row r="388">
          <cell r="A388">
            <v>22</v>
          </cell>
        </row>
        <row r="389">
          <cell r="A389">
            <v>23</v>
          </cell>
        </row>
        <row r="393">
          <cell r="A393">
            <v>10</v>
          </cell>
        </row>
        <row r="394">
          <cell r="A394">
            <v>11</v>
          </cell>
        </row>
        <row r="395">
          <cell r="A395">
            <v>12</v>
          </cell>
        </row>
        <row r="396">
          <cell r="A396">
            <v>13</v>
          </cell>
        </row>
        <row r="397">
          <cell r="A397">
            <v>15</v>
          </cell>
        </row>
        <row r="398">
          <cell r="A398">
            <v>21</v>
          </cell>
        </row>
        <row r="399">
          <cell r="A399">
            <v>41</v>
          </cell>
        </row>
        <row r="400">
          <cell r="A400">
            <v>25</v>
          </cell>
        </row>
        <row r="401">
          <cell r="A401">
            <v>22</v>
          </cell>
        </row>
        <row r="402">
          <cell r="A402">
            <v>24</v>
          </cell>
        </row>
        <row r="404">
          <cell r="A404">
            <v>28</v>
          </cell>
        </row>
        <row r="405">
          <cell r="A405">
            <v>37</v>
          </cell>
        </row>
        <row r="406">
          <cell r="A406">
            <v>25</v>
          </cell>
        </row>
        <row r="407">
          <cell r="A407">
            <v>38</v>
          </cell>
        </row>
        <row r="408">
          <cell r="A408">
            <v>40</v>
          </cell>
        </row>
        <row r="409">
          <cell r="A409">
            <v>42</v>
          </cell>
        </row>
        <row r="410">
          <cell r="A410">
            <v>43</v>
          </cell>
        </row>
        <row r="411">
          <cell r="A411">
            <v>39</v>
          </cell>
        </row>
        <row r="412">
          <cell r="A412">
            <v>22</v>
          </cell>
        </row>
        <row r="413">
          <cell r="A413">
            <v>23</v>
          </cell>
        </row>
        <row r="417">
          <cell r="A417">
            <v>1</v>
          </cell>
        </row>
        <row r="418">
          <cell r="A418">
            <v>2</v>
          </cell>
        </row>
        <row r="419">
          <cell r="A419">
            <v>3</v>
          </cell>
        </row>
        <row r="420">
          <cell r="A420">
            <v>5</v>
          </cell>
        </row>
        <row r="421">
          <cell r="A421">
            <v>6</v>
          </cell>
        </row>
        <row r="422">
          <cell r="A422">
            <v>7</v>
          </cell>
        </row>
        <row r="423">
          <cell r="A423">
            <v>8</v>
          </cell>
        </row>
        <row r="424">
          <cell r="A424">
            <v>9</v>
          </cell>
        </row>
        <row r="425">
          <cell r="A425">
            <v>17</v>
          </cell>
        </row>
        <row r="426">
          <cell r="A426">
            <v>43</v>
          </cell>
        </row>
        <row r="427">
          <cell r="A427">
            <v>44</v>
          </cell>
        </row>
        <row r="428">
          <cell r="A428">
            <v>22</v>
          </cell>
        </row>
        <row r="429">
          <cell r="A429">
            <v>24</v>
          </cell>
        </row>
        <row r="431">
          <cell r="A431">
            <v>28</v>
          </cell>
        </row>
        <row r="432">
          <cell r="A432">
            <v>37</v>
          </cell>
        </row>
        <row r="433">
          <cell r="A433">
            <v>25</v>
          </cell>
        </row>
        <row r="434">
          <cell r="A434">
            <v>38</v>
          </cell>
        </row>
        <row r="435">
          <cell r="A435">
            <v>40</v>
          </cell>
        </row>
        <row r="436">
          <cell r="A436">
            <v>42</v>
          </cell>
        </row>
        <row r="437">
          <cell r="A437">
            <v>43</v>
          </cell>
        </row>
        <row r="438">
          <cell r="A438">
            <v>39</v>
          </cell>
        </row>
        <row r="439">
          <cell r="A439">
            <v>22</v>
          </cell>
        </row>
        <row r="440">
          <cell r="A440">
            <v>23</v>
          </cell>
        </row>
        <row r="448">
          <cell r="A448">
            <v>1</v>
          </cell>
        </row>
        <row r="449">
          <cell r="A449">
            <v>2</v>
          </cell>
        </row>
        <row r="450">
          <cell r="A450">
            <v>3</v>
          </cell>
        </row>
        <row r="451">
          <cell r="A451">
            <v>5</v>
          </cell>
        </row>
        <row r="452">
          <cell r="A452">
            <v>6</v>
          </cell>
        </row>
        <row r="453">
          <cell r="A453">
            <v>7</v>
          </cell>
        </row>
        <row r="454">
          <cell r="A454">
            <v>8</v>
          </cell>
        </row>
        <row r="455">
          <cell r="A455">
            <v>9</v>
          </cell>
        </row>
        <row r="456">
          <cell r="A456">
            <v>17</v>
          </cell>
        </row>
        <row r="457">
          <cell r="A457">
            <v>43</v>
          </cell>
        </row>
        <row r="458">
          <cell r="A458">
            <v>44</v>
          </cell>
        </row>
        <row r="459">
          <cell r="A459">
            <v>22</v>
          </cell>
        </row>
        <row r="460">
          <cell r="A460">
            <v>24</v>
          </cell>
        </row>
        <row r="462">
          <cell r="A462">
            <v>28</v>
          </cell>
        </row>
        <row r="463">
          <cell r="A463">
            <v>37</v>
          </cell>
        </row>
        <row r="464">
          <cell r="A464">
            <v>25</v>
          </cell>
        </row>
        <row r="465">
          <cell r="A465">
            <v>38</v>
          </cell>
        </row>
        <row r="466">
          <cell r="A466">
            <v>40</v>
          </cell>
        </row>
        <row r="467">
          <cell r="A467">
            <v>42</v>
          </cell>
        </row>
        <row r="468">
          <cell r="A468">
            <v>43</v>
          </cell>
        </row>
        <row r="469">
          <cell r="A469">
            <v>39</v>
          </cell>
        </row>
        <row r="470">
          <cell r="A470">
            <v>45</v>
          </cell>
        </row>
        <row r="471">
          <cell r="A471">
            <v>22</v>
          </cell>
        </row>
        <row r="472">
          <cell r="A472">
            <v>23</v>
          </cell>
        </row>
        <row r="476">
          <cell r="A476">
            <v>10</v>
          </cell>
        </row>
        <row r="477">
          <cell r="A477">
            <v>11</v>
          </cell>
        </row>
        <row r="478">
          <cell r="A478">
            <v>12</v>
          </cell>
        </row>
        <row r="479">
          <cell r="A479">
            <v>13</v>
          </cell>
        </row>
        <row r="480">
          <cell r="A480">
            <v>15</v>
          </cell>
        </row>
        <row r="481">
          <cell r="A481">
            <v>21</v>
          </cell>
        </row>
        <row r="482">
          <cell r="A482">
            <v>41</v>
          </cell>
        </row>
        <row r="483">
          <cell r="A483">
            <v>25</v>
          </cell>
        </row>
        <row r="484">
          <cell r="A484">
            <v>22</v>
          </cell>
        </row>
        <row r="485">
          <cell r="A485">
            <v>24</v>
          </cell>
        </row>
        <row r="487">
          <cell r="A487">
            <v>28</v>
          </cell>
        </row>
        <row r="488">
          <cell r="A488">
            <v>37</v>
          </cell>
        </row>
        <row r="489">
          <cell r="A489">
            <v>38</v>
          </cell>
        </row>
        <row r="490">
          <cell r="A490">
            <v>40</v>
          </cell>
        </row>
        <row r="491">
          <cell r="A491">
            <v>42</v>
          </cell>
        </row>
        <row r="492">
          <cell r="A492">
            <v>43</v>
          </cell>
        </row>
        <row r="493">
          <cell r="A493">
            <v>25</v>
          </cell>
        </row>
        <row r="494">
          <cell r="A494">
            <v>39</v>
          </cell>
        </row>
        <row r="495">
          <cell r="A495">
            <v>22</v>
          </cell>
        </row>
        <row r="496">
          <cell r="A496">
            <v>23</v>
          </cell>
        </row>
        <row r="500">
          <cell r="A500">
            <v>10</v>
          </cell>
        </row>
        <row r="501">
          <cell r="A501">
            <v>11</v>
          </cell>
        </row>
        <row r="502">
          <cell r="A502">
            <v>12</v>
          </cell>
        </row>
        <row r="503">
          <cell r="A503">
            <v>13</v>
          </cell>
        </row>
        <row r="504">
          <cell r="A504">
            <v>15</v>
          </cell>
        </row>
        <row r="505">
          <cell r="A505">
            <v>21</v>
          </cell>
        </row>
        <row r="506">
          <cell r="A506">
            <v>41</v>
          </cell>
        </row>
        <row r="507">
          <cell r="A507">
            <v>25</v>
          </cell>
        </row>
        <row r="508">
          <cell r="A508">
            <v>22</v>
          </cell>
        </row>
        <row r="509">
          <cell r="A509">
            <v>24</v>
          </cell>
        </row>
        <row r="511">
          <cell r="A511">
            <v>28</v>
          </cell>
        </row>
        <row r="512">
          <cell r="A512">
            <v>37</v>
          </cell>
        </row>
        <row r="513">
          <cell r="A513">
            <v>38</v>
          </cell>
        </row>
        <row r="514">
          <cell r="A514">
            <v>40</v>
          </cell>
        </row>
        <row r="515">
          <cell r="A515">
            <v>42</v>
          </cell>
        </row>
        <row r="516">
          <cell r="A516">
            <v>43</v>
          </cell>
        </row>
        <row r="517">
          <cell r="A517">
            <v>25</v>
          </cell>
        </row>
        <row r="518">
          <cell r="A518">
            <v>39</v>
          </cell>
        </row>
        <row r="519">
          <cell r="A519">
            <v>22</v>
          </cell>
        </row>
        <row r="520">
          <cell r="A520">
            <v>23</v>
          </cell>
        </row>
        <row r="524">
          <cell r="A524">
            <v>10</v>
          </cell>
        </row>
        <row r="525">
          <cell r="A525">
            <v>11</v>
          </cell>
        </row>
        <row r="526">
          <cell r="A526">
            <v>12</v>
          </cell>
        </row>
        <row r="527">
          <cell r="A527">
            <v>13</v>
          </cell>
        </row>
        <row r="528">
          <cell r="A528">
            <v>15</v>
          </cell>
        </row>
        <row r="529">
          <cell r="A529">
            <v>21</v>
          </cell>
        </row>
        <row r="530">
          <cell r="A530">
            <v>41</v>
          </cell>
        </row>
        <row r="531">
          <cell r="A531">
            <v>25</v>
          </cell>
        </row>
        <row r="532">
          <cell r="A532">
            <v>22</v>
          </cell>
        </row>
        <row r="533">
          <cell r="A533">
            <v>24</v>
          </cell>
        </row>
        <row r="535">
          <cell r="A535">
            <v>28</v>
          </cell>
        </row>
        <row r="536">
          <cell r="A536">
            <v>37</v>
          </cell>
        </row>
        <row r="537">
          <cell r="A537">
            <v>38</v>
          </cell>
        </row>
        <row r="538">
          <cell r="A538">
            <v>40</v>
          </cell>
        </row>
        <row r="539">
          <cell r="A539">
            <v>42</v>
          </cell>
        </row>
        <row r="540">
          <cell r="A540">
            <v>43</v>
          </cell>
        </row>
        <row r="541">
          <cell r="A541">
            <v>25</v>
          </cell>
        </row>
        <row r="542">
          <cell r="A542">
            <v>39</v>
          </cell>
        </row>
        <row r="543">
          <cell r="A543">
            <v>22</v>
          </cell>
        </row>
        <row r="544">
          <cell r="A544">
            <v>23</v>
          </cell>
        </row>
        <row r="548">
          <cell r="A548">
            <v>10</v>
          </cell>
        </row>
        <row r="549">
          <cell r="A549">
            <v>11</v>
          </cell>
        </row>
        <row r="550">
          <cell r="A550">
            <v>12</v>
          </cell>
        </row>
        <row r="551">
          <cell r="A551">
            <v>13</v>
          </cell>
        </row>
        <row r="552">
          <cell r="A552">
            <v>15</v>
          </cell>
        </row>
        <row r="553">
          <cell r="A553">
            <v>21</v>
          </cell>
        </row>
        <row r="554">
          <cell r="A554">
            <v>41</v>
          </cell>
        </row>
        <row r="555">
          <cell r="A555">
            <v>25</v>
          </cell>
        </row>
        <row r="556">
          <cell r="A556">
            <v>22</v>
          </cell>
        </row>
        <row r="557">
          <cell r="A557">
            <v>24</v>
          </cell>
        </row>
        <row r="559">
          <cell r="A559">
            <v>28</v>
          </cell>
        </row>
        <row r="560">
          <cell r="A560">
            <v>37</v>
          </cell>
        </row>
        <row r="561">
          <cell r="A561">
            <v>38</v>
          </cell>
        </row>
        <row r="562">
          <cell r="A562">
            <v>40</v>
          </cell>
        </row>
        <row r="563">
          <cell r="A563">
            <v>42</v>
          </cell>
        </row>
        <row r="564">
          <cell r="A564">
            <v>43</v>
          </cell>
        </row>
        <row r="565">
          <cell r="A565">
            <v>25</v>
          </cell>
        </row>
        <row r="566">
          <cell r="A566">
            <v>39</v>
          </cell>
        </row>
        <row r="567">
          <cell r="A567">
            <v>22</v>
          </cell>
        </row>
        <row r="568">
          <cell r="A568">
            <v>23</v>
          </cell>
        </row>
        <row r="572">
          <cell r="A572">
            <v>1</v>
          </cell>
        </row>
        <row r="573">
          <cell r="A573">
            <v>2</v>
          </cell>
        </row>
        <row r="574">
          <cell r="A574">
            <v>3</v>
          </cell>
        </row>
        <row r="575">
          <cell r="A575">
            <v>5</v>
          </cell>
        </row>
        <row r="576">
          <cell r="A576">
            <v>6</v>
          </cell>
        </row>
        <row r="577">
          <cell r="A577">
            <v>7</v>
          </cell>
        </row>
        <row r="578">
          <cell r="A578">
            <v>8</v>
          </cell>
        </row>
        <row r="579">
          <cell r="A579">
            <v>9</v>
          </cell>
        </row>
        <row r="580">
          <cell r="A580">
            <v>17</v>
          </cell>
        </row>
        <row r="581">
          <cell r="A581">
            <v>43</v>
          </cell>
        </row>
        <row r="582">
          <cell r="A582">
            <v>44</v>
          </cell>
        </row>
        <row r="583">
          <cell r="A583">
            <v>22</v>
          </cell>
        </row>
        <row r="584">
          <cell r="A584">
            <v>24</v>
          </cell>
        </row>
        <row r="586">
          <cell r="A586">
            <v>28</v>
          </cell>
        </row>
        <row r="587">
          <cell r="A587">
            <v>26</v>
          </cell>
        </row>
        <row r="588">
          <cell r="A588">
            <v>37</v>
          </cell>
        </row>
        <row r="589">
          <cell r="A589">
            <v>25</v>
          </cell>
        </row>
        <row r="590">
          <cell r="A590">
            <v>38</v>
          </cell>
        </row>
        <row r="591">
          <cell r="A591">
            <v>40</v>
          </cell>
        </row>
        <row r="592">
          <cell r="A592">
            <v>42</v>
          </cell>
        </row>
        <row r="593">
          <cell r="A593">
            <v>43</v>
          </cell>
        </row>
        <row r="594">
          <cell r="A594">
            <v>39</v>
          </cell>
        </row>
        <row r="595">
          <cell r="A595">
            <v>45</v>
          </cell>
        </row>
        <row r="596">
          <cell r="A596">
            <v>22</v>
          </cell>
        </row>
        <row r="597">
          <cell r="A597">
            <v>23</v>
          </cell>
        </row>
        <row r="601">
          <cell r="A601">
            <v>10</v>
          </cell>
        </row>
        <row r="602">
          <cell r="A602">
            <v>11</v>
          </cell>
        </row>
        <row r="603">
          <cell r="A603">
            <v>12</v>
          </cell>
        </row>
        <row r="604">
          <cell r="A604">
            <v>13</v>
          </cell>
        </row>
        <row r="605">
          <cell r="A605">
            <v>14</v>
          </cell>
        </row>
        <row r="606">
          <cell r="A606">
            <v>20</v>
          </cell>
        </row>
        <row r="607">
          <cell r="A607">
            <v>41</v>
          </cell>
        </row>
        <row r="608">
          <cell r="A608">
            <v>25</v>
          </cell>
        </row>
        <row r="609">
          <cell r="A609">
            <v>22</v>
          </cell>
        </row>
        <row r="610">
          <cell r="A610">
            <v>24</v>
          </cell>
        </row>
        <row r="612">
          <cell r="A612">
            <v>28</v>
          </cell>
        </row>
        <row r="613">
          <cell r="A613">
            <v>37</v>
          </cell>
        </row>
        <row r="614">
          <cell r="A614">
            <v>38</v>
          </cell>
        </row>
        <row r="615">
          <cell r="A615">
            <v>40</v>
          </cell>
        </row>
        <row r="616">
          <cell r="A616">
            <v>42</v>
          </cell>
        </row>
        <row r="617">
          <cell r="A617">
            <v>43</v>
          </cell>
        </row>
        <row r="618">
          <cell r="A618">
            <v>25</v>
          </cell>
        </row>
        <row r="619">
          <cell r="A619">
            <v>39</v>
          </cell>
        </row>
        <row r="620">
          <cell r="A620">
            <v>22</v>
          </cell>
        </row>
        <row r="621">
          <cell r="A621">
            <v>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row r="10">
          <cell r="D10" t="str">
            <v>S¶n xuÊt  BTN</v>
          </cell>
        </row>
        <row r="11">
          <cell r="D11" t="str">
            <v>VC BTN tõ TT Km7(Qlé9) 
®Õn Ctr×nh L=38km</v>
          </cell>
        </row>
        <row r="12">
          <cell r="D12" t="str">
            <v>BTN trung dµy 7cm</v>
          </cell>
        </row>
        <row r="13">
          <cell r="D13" t="str">
            <v>T­ãi nhùa dÝnh b¸m TC 1,5kg/m2</v>
          </cell>
        </row>
        <row r="14">
          <cell r="D14" t="str">
            <v xml:space="preserve">BT mÆt cÇu M300 ®¸ 1x2 </v>
          </cell>
        </row>
        <row r="15">
          <cell r="D15" t="str">
            <v xml:space="preserve">BT gê lan can M250 </v>
          </cell>
        </row>
        <row r="16">
          <cell r="D16" t="str">
            <v>G/c«ng CT mÆt cÇu F=8mm</v>
          </cell>
        </row>
        <row r="17">
          <cell r="D17" t="str">
            <v>G/c«ng CT gê F=14mm</v>
          </cell>
        </row>
        <row r="18">
          <cell r="D18" t="str">
            <v>G/c«ng CT mÆt cÇu + gê F=10mm</v>
          </cell>
        </row>
        <row r="19">
          <cell r="D19" t="str">
            <v>S¬n ph©n tuyÕn</v>
          </cell>
        </row>
        <row r="20">
          <cell r="D20" t="str">
            <v>QuÐt v«i gê ch¾n</v>
          </cell>
        </row>
        <row r="21">
          <cell r="D21" t="str">
            <v>QuÐt nhùa bitum vµ d¸n bao t¶i</v>
          </cell>
        </row>
        <row r="22">
          <cell r="D22" t="str">
            <v>V¸n khu«n gê lan can</v>
          </cell>
        </row>
        <row r="24">
          <cell r="D24" t="str">
            <v>2.DÇm DUL</v>
          </cell>
        </row>
        <row r="25">
          <cell r="D25" t="str">
            <v xml:space="preserve">DÇm DUL M400 </v>
          </cell>
        </row>
        <row r="26">
          <cell r="D26" t="str">
            <v>V¸n khu«n thÐp ®óc dÇm DUL</v>
          </cell>
        </row>
        <row r="27">
          <cell r="D27" t="str">
            <v xml:space="preserve">BT mèi nèi  M400 </v>
          </cell>
        </row>
        <row r="28">
          <cell r="D28" t="str">
            <v>G/c«ng CT dÇm F=6mm</v>
          </cell>
        </row>
        <row r="29">
          <cell r="D29" t="str">
            <v>G/c«ng CT dÇm F=8mm</v>
          </cell>
        </row>
        <row r="30">
          <cell r="D30" t="str">
            <v>G/c«ng CT dÇm F=10mm</v>
          </cell>
        </row>
        <row r="31">
          <cell r="D31" t="str">
            <v>G/c«ng CT dÇm F=12mm</v>
          </cell>
        </row>
        <row r="32">
          <cell r="D32" t="str">
            <v>G/c«ng CT dÇm F=14mm</v>
          </cell>
        </row>
        <row r="33">
          <cell r="D33" t="str">
            <v>G/c«ng CT dÇm F=16mm</v>
          </cell>
        </row>
        <row r="34">
          <cell r="D34" t="str">
            <v>G/c«ng CT dÇm F=18mm</v>
          </cell>
        </row>
        <row r="35">
          <cell r="D35" t="str">
            <v>G/c«ng CT dÇm F=20mm</v>
          </cell>
        </row>
        <row r="36">
          <cell r="D36" t="str">
            <v>G/c«ng CT dÇm F=25mm</v>
          </cell>
        </row>
        <row r="37">
          <cell r="D37" t="str">
            <v>L¾p ®Æt èng thÐp luån c¸p DUL</v>
          </cell>
        </row>
        <row r="38">
          <cell r="D38" t="str">
            <v>B¬m v÷a XM trong èng luån c¸p</v>
          </cell>
        </row>
        <row r="39">
          <cell r="D39" t="str">
            <v xml:space="preserve">L¾p ®Æt neo OVM </v>
          </cell>
        </row>
        <row r="40">
          <cell r="D40" t="str">
            <v>C¸p thÐp dÇm DUL kÐo sau 7tao F12,7</v>
          </cell>
        </row>
        <row r="41">
          <cell r="D41" t="str">
            <v>Gèi cao su</v>
          </cell>
        </row>
        <row r="42">
          <cell r="D42" t="str">
            <v>L¾p ®Æt thÐp b¶n</v>
          </cell>
        </row>
        <row r="44">
          <cell r="D44" t="str">
            <v xml:space="preserve">3.Lan can tay vÞn </v>
          </cell>
        </row>
        <row r="45">
          <cell r="D45" t="str">
            <v>SX lan can tay vÞn</v>
          </cell>
        </row>
        <row r="46">
          <cell r="D46" t="str">
            <v>ThÐp èng F=90mm dµy 4mm</v>
          </cell>
        </row>
        <row r="47">
          <cell r="D47" t="str">
            <v>L¾p dùng lan can tay vÞn</v>
          </cell>
        </row>
        <row r="48">
          <cell r="D48" t="str">
            <v>Ch¶i rØ</v>
          </cell>
        </row>
        <row r="49">
          <cell r="D49" t="str">
            <v>S¬n phñ.</v>
          </cell>
        </row>
        <row r="50">
          <cell r="D50" t="str">
            <v>S¬n chèng rØ</v>
          </cell>
        </row>
        <row r="52">
          <cell r="D52" t="str">
            <v>4.Khe co d·n, èng tho¸t n­íc</v>
          </cell>
        </row>
        <row r="53">
          <cell r="D53" t="str">
            <v>Gia c«ng vµ L§ thÐp d=12mm</v>
          </cell>
        </row>
        <row r="54">
          <cell r="D54" t="str">
            <v>Khe co d·n cao su</v>
          </cell>
        </row>
        <row r="55">
          <cell r="D55" t="str">
            <v>BT M400 gê khe co d·n</v>
          </cell>
        </row>
        <row r="56">
          <cell r="D56" t="str">
            <v>èng tho¸t n­íc F=150 , L=1m</v>
          </cell>
        </row>
        <row r="57">
          <cell r="D57" t="str">
            <v>Bul«ng M20.</v>
          </cell>
        </row>
        <row r="58">
          <cell r="D58" t="str">
            <v>QuÐt Sikadur 732 (TC 0.5l/m2 x 47.5m2)</v>
          </cell>
        </row>
        <row r="59">
          <cell r="D59" t="str">
            <v>L¾p ®Æt thÐp b¶n</v>
          </cell>
        </row>
        <row r="60">
          <cell r="D60" t="str">
            <v>L§ thÐp h×nh</v>
          </cell>
        </row>
        <row r="62">
          <cell r="D62" t="str">
            <v>5.B¶n dÉn ®Çu cÇu vµ dÇm ®ì b¶n</v>
          </cell>
        </row>
        <row r="63">
          <cell r="D63" t="str">
            <v>BT b¶n dÉn vµ dÇm ®ì b¶n M250</v>
          </cell>
        </row>
        <row r="64">
          <cell r="D64" t="str">
            <v>V¸n khu«n b¶n dÉn vµ dÇm ®ì b¶n</v>
          </cell>
        </row>
        <row r="65">
          <cell r="D65" t="str">
            <v>Cèt thÐp b¶n dÉn vµ dÇm ®ì b¶n d=8mm</v>
          </cell>
        </row>
        <row r="66">
          <cell r="D66" t="str">
            <v>Cèt thÐp b¶n dÉn vµ dÇm ®ì b¶n d=10mm</v>
          </cell>
        </row>
        <row r="67">
          <cell r="D67" t="str">
            <v>Cèt thÐp b¶n dÉn vµ dÇm ®ì b¶n d=12mm</v>
          </cell>
        </row>
        <row r="68">
          <cell r="D68" t="str">
            <v>Cèt thÐp b¶n dÉn vµ dÇm ®ì b¶n d=14mm</v>
          </cell>
        </row>
        <row r="69">
          <cell r="D69" t="str">
            <v>Cèt thÐp b¶n dÉn vµ dÇm ®ì b¶n d=16mm</v>
          </cell>
        </row>
        <row r="70">
          <cell r="D70" t="str">
            <v xml:space="preserve">D¨m s¹n ®Öm </v>
          </cell>
        </row>
        <row r="71">
          <cell r="D71" t="str">
            <v>BT lãt mãng M100</v>
          </cell>
        </row>
        <row r="72">
          <cell r="D72" t="str">
            <v>L¾p ®Æt b¶n dÉn</v>
          </cell>
        </row>
        <row r="74">
          <cell r="D74" t="str">
            <v>6.T­êng hé lan mÒm (2x143)m</v>
          </cell>
        </row>
        <row r="75">
          <cell r="D75" t="str">
            <v>T­êng hé lan mÒm</v>
          </cell>
        </row>
        <row r="76">
          <cell r="D76" t="str">
            <v xml:space="preserve">TÊm sãng gi÷a L=4,14m s¬n ph¶n quang </v>
          </cell>
        </row>
        <row r="77">
          <cell r="D77" t="str">
            <v>TÊm sãng ®Çu L=0,7m s¬n ph¶n quang</v>
          </cell>
        </row>
        <row r="78">
          <cell r="D78" t="str">
            <v>Cét thÐp</v>
          </cell>
        </row>
        <row r="79">
          <cell r="D79" t="str">
            <v>Hép ®Öm</v>
          </cell>
        </row>
        <row r="80">
          <cell r="D80" t="str">
            <v>M¾t ph¶n quang</v>
          </cell>
        </row>
        <row r="81">
          <cell r="D81" t="str">
            <v>Bul«ng F=20</v>
          </cell>
        </row>
        <row r="82">
          <cell r="D82" t="str">
            <v>Bul«ng F=16</v>
          </cell>
        </row>
        <row r="83">
          <cell r="D83" t="str">
            <v xml:space="preserve">D¨m s¹n ®Öm </v>
          </cell>
        </row>
        <row r="84">
          <cell r="D84" t="str">
            <v>BT mãng M150 ®¸ 4x6</v>
          </cell>
        </row>
        <row r="85">
          <cell r="D85" t="str">
            <v>V¸n khu«n mãng</v>
          </cell>
        </row>
        <row r="86">
          <cell r="D86" t="str">
            <v>§µo ®Êt mãng hé lan</v>
          </cell>
        </row>
        <row r="87">
          <cell r="D87" t="str">
            <v>§¾p ®Êt mãng ®Êt cÊp 3</v>
          </cell>
        </row>
        <row r="88">
          <cell r="D88" t="str">
            <v>Ch«n cét hé lan</v>
          </cell>
        </row>
        <row r="89">
          <cell r="D89" t="str">
            <v>L¾p dùng t­êng hé lan ( thanh gi÷a )</v>
          </cell>
        </row>
        <row r="90">
          <cell r="D90" t="str">
            <v>Bèc hµng lªn xuèng + vc tõ §N ®Õn CT L=219Km</v>
          </cell>
        </row>
        <row r="92">
          <cell r="D92" t="str">
            <v>7.§­êng hai ®Çu cÇu (tÝnh cho 20m)</v>
          </cell>
        </row>
        <row r="93">
          <cell r="D93" t="str">
            <v>§µo ®Êt ®Ó ®¾p + vËn chuyÓn L=3.5Km</v>
          </cell>
        </row>
        <row r="94">
          <cell r="D94" t="str">
            <v>§¾p nÒn ®­êng K95 ®Êt cÊp 3</v>
          </cell>
        </row>
        <row r="95">
          <cell r="D95" t="str">
            <v>§¾p nÒn ®­êng K98 ®Êt cÊp 3</v>
          </cell>
        </row>
        <row r="96">
          <cell r="D96" t="str">
            <v>§µo nÒn ®­êng ®Êt cÊp 3 (M95%, NC5%)</v>
          </cell>
        </row>
        <row r="97">
          <cell r="D97" t="str">
            <v xml:space="preserve">CÊp phèi ®¸ d¨m </v>
          </cell>
        </row>
        <row r="98">
          <cell r="D98" t="str">
            <v>T­ãi nhùa dÝnh b¸m TC 1,5kg/m2</v>
          </cell>
        </row>
        <row r="99">
          <cell r="D99" t="str">
            <v>BTN trung dµy 7cm</v>
          </cell>
        </row>
        <row r="100">
          <cell r="D100" t="str">
            <v>S¶n xuÊt  BTN</v>
          </cell>
        </row>
        <row r="101">
          <cell r="D101" t="str">
            <v>VC BTN tõ TT Km7(Qlé9) 
®Õn Ctr×nh L=38km</v>
          </cell>
        </row>
        <row r="103">
          <cell r="D103" t="str">
            <v>8.Cèng hép</v>
          </cell>
        </row>
        <row r="104">
          <cell r="D104" t="str">
            <v>BT t­êng c¸nh + t­êng ®Çu M200</v>
          </cell>
        </row>
        <row r="105">
          <cell r="D105" t="str">
            <v>BT cèng hép M300 ®¸ 1x2</v>
          </cell>
        </row>
        <row r="106">
          <cell r="D106" t="str">
            <v>QuÐt nhùa bitum vµ d¸n bao t¶i</v>
          </cell>
        </row>
        <row r="107">
          <cell r="D107" t="str">
            <v>QuÐt nhùa bitum ngoµi th©n cèng</v>
          </cell>
        </row>
        <row r="108">
          <cell r="D108" t="str">
            <v>V÷a XM M100 mèi nèi b¶n dÉn</v>
          </cell>
        </row>
        <row r="109">
          <cell r="D109" t="str">
            <v xml:space="preserve">D¨m s¹n ®Öm </v>
          </cell>
        </row>
        <row r="110">
          <cell r="D110" t="str">
            <v>V¸n khu«n ®æ BT cèng t¹i chç</v>
          </cell>
        </row>
        <row r="111">
          <cell r="D111" t="str">
            <v>Cèt thÐp cèng h×nh hép d=14mm</v>
          </cell>
        </row>
        <row r="112">
          <cell r="D112" t="str">
            <v>Cèt thÐp cèng h×nh hép d=16mm</v>
          </cell>
        </row>
        <row r="113">
          <cell r="D113" t="str">
            <v>Cèt thÐp cèng h×nh hép d=20mm</v>
          </cell>
        </row>
        <row r="114">
          <cell r="D114" t="str">
            <v>§¾p cÊp phèi sái s¹n gia cè mÆt ®­êng</v>
          </cell>
        </row>
        <row r="115">
          <cell r="D115" t="str">
            <v>Gia c«ng, l¾p r¾p gç thi 
c«ng cèng hép</v>
          </cell>
        </row>
        <row r="116">
          <cell r="D116" t="str">
            <v>LD vµ th¸o dì hÖ khung dµn gi¸o</v>
          </cell>
        </row>
        <row r="117">
          <cell r="D117" t="str">
            <v>§µo ®Êt cÊp 3</v>
          </cell>
        </row>
        <row r="118">
          <cell r="D118" t="str">
            <v>§¾p ®Êt cÊp 3</v>
          </cell>
        </row>
        <row r="120">
          <cell r="D120" t="str">
            <v>9.BÖ ®óc dÇm + BÖ chøa + B·i ®óc dÇm</v>
          </cell>
        </row>
        <row r="121">
          <cell r="D121" t="str">
            <v>Bªt«ng bÖ ®óc M250</v>
          </cell>
        </row>
        <row r="122">
          <cell r="D122" t="str">
            <v>Bªt«ng bÖ ®óc M200</v>
          </cell>
        </row>
        <row r="123">
          <cell r="D123" t="str">
            <v>V¸n khu«n ®æ BT bÖ ®óc dÇm</v>
          </cell>
        </row>
        <row r="124">
          <cell r="D124" t="str">
            <v>G/c«ng CT bÖ ®óc + bÖ chøa F=10mm</v>
          </cell>
        </row>
        <row r="125">
          <cell r="D125" t="str">
            <v>G/c«ng CT bÖ ®óc F=8mm</v>
          </cell>
        </row>
        <row r="126">
          <cell r="D126" t="str">
            <v>§µo ®Êt cÊp 3</v>
          </cell>
        </row>
        <row r="127">
          <cell r="D127" t="str">
            <v>L¸ng v÷a xim¨ng d=5cm M75</v>
          </cell>
        </row>
        <row r="128">
          <cell r="D128" t="str">
            <v>CÈu dÇm vµo vÞ trÝ lao</v>
          </cell>
        </row>
        <row r="129">
          <cell r="D129" t="str">
            <v>LËp ®­êng tr­ît ®Ó di chuyÓn dÇm</v>
          </cell>
        </row>
        <row r="130">
          <cell r="D130" t="str">
            <v>D/C dÇm cÇu tõ bÖ ®óc ®Õn bÖ chøa</v>
          </cell>
        </row>
        <row r="131">
          <cell r="D131" t="str">
            <v>CÈu dÇm tõ ®­êng tr­ît xuèng s¾p xÕp lªn bÖ chøa</v>
          </cell>
        </row>
        <row r="132">
          <cell r="D132" t="str">
            <v>N©ng h¹ dÇm cÇu L=33m</v>
          </cell>
        </row>
        <row r="133">
          <cell r="D133" t="str">
            <v>Th¸o dì ®­êng tr­ît 
 (tÝnh 80%c«ng l¾p)</v>
          </cell>
        </row>
        <row r="134">
          <cell r="D134" t="str">
            <v>Bul«ng M20.</v>
          </cell>
        </row>
        <row r="135">
          <cell r="D135" t="str">
            <v>§¸ héc xÕp chèng lón</v>
          </cell>
        </row>
        <row r="136">
          <cell r="D136" t="str">
            <v>ThÐp b¶n</v>
          </cell>
        </row>
        <row r="137">
          <cell r="D137" t="str">
            <v>Khèi kª thÐp</v>
          </cell>
        </row>
        <row r="138">
          <cell r="D138" t="str">
            <v>R¶i tµ vÑt gç</v>
          </cell>
        </row>
        <row r="139">
          <cell r="D139" t="str">
            <v>èng nhùa d=60</v>
          </cell>
        </row>
        <row r="140">
          <cell r="D140" t="str">
            <v xml:space="preserve">D¨m s¹n ®Öm </v>
          </cell>
        </row>
        <row r="141">
          <cell r="D141" t="str">
            <v>§¾p ®Êt cÊp 3</v>
          </cell>
        </row>
        <row r="142">
          <cell r="D142" t="str">
            <v>San ®Çm mÆt b»ng</v>
          </cell>
        </row>
        <row r="144">
          <cell r="D144" t="str">
            <v>10.Thi c«ng lao kÐo dÇm DUL</v>
          </cell>
        </row>
        <row r="145">
          <cell r="D145" t="str">
            <v>CÈu dÇm ra khái bÖ chøa</v>
          </cell>
        </row>
        <row r="146">
          <cell r="D146" t="str">
            <v>LËp ®­êng tr­ît ®Ó di chuyÓn dÇm</v>
          </cell>
        </row>
        <row r="147">
          <cell r="D147" t="str">
            <v>Tõ bÖ chøa ®Õn ch©n cÇu</v>
          </cell>
        </row>
        <row r="148">
          <cell r="D148" t="str">
            <v>D/ch dÇm cÇu L=33m vµo vÞ trÝ</v>
          </cell>
        </row>
        <row r="149">
          <cell r="D149" t="str">
            <v>(L=300m, §Þnh møc chØ di chuyÓn trong vßng 30m)</v>
          </cell>
        </row>
        <row r="150">
          <cell r="D150" t="str">
            <v>CÈu dÇm vµo vÞ trÝ lao</v>
          </cell>
        </row>
        <row r="151">
          <cell r="D151" t="str">
            <v>N©ng h¹ dÇm cÇu</v>
          </cell>
        </row>
        <row r="152">
          <cell r="D152" t="str">
            <v>Lao kÐo dÇm BT DUL L=33m</v>
          </cell>
        </row>
        <row r="153">
          <cell r="D153" t="str">
            <v>KÝch h¹ dÇm xuèng gèi</v>
          </cell>
        </row>
        <row r="154">
          <cell r="D154" t="str">
            <v>ChuyÓn xe lao sang nhÞp</v>
          </cell>
        </row>
        <row r="155">
          <cell r="D155" t="str">
            <v>Th¸o l¾p tæ hîp  lao dÇm</v>
          </cell>
        </row>
        <row r="156">
          <cell r="D156" t="str">
            <v>(150T x 30%)</v>
          </cell>
        </row>
        <row r="157">
          <cell r="D157" t="str">
            <v>Th¸o dì ®­êng tr­ît 
 (tÝnh 80%c«ng l¾p)</v>
          </cell>
        </row>
        <row r="158">
          <cell r="D158" t="str">
            <v>(KÓ c¶ ®­êng di chuyÓn dÇm trªn cÇu)</v>
          </cell>
        </row>
        <row r="159">
          <cell r="D159" t="str">
            <v xml:space="preserve">D¨m s¹n ®Öm </v>
          </cell>
        </row>
        <row r="161">
          <cell r="D161" t="str">
            <v>B.KÕt cÊu phÇn h¹ bé</v>
          </cell>
        </row>
        <row r="162">
          <cell r="D162" t="str">
            <v>1.Trô cÇu</v>
          </cell>
        </row>
        <row r="163">
          <cell r="D163" t="str">
            <v>BT xµ mò+®¸ kª gèi trô M300</v>
          </cell>
        </row>
        <row r="164">
          <cell r="D164" t="str">
            <v>BT th©n, bÖ trô M250 trªn c¹n ®¸ 2x4</v>
          </cell>
        </row>
        <row r="165">
          <cell r="D165" t="str">
            <v>Cèt thÐp trô F=10mm</v>
          </cell>
        </row>
        <row r="166">
          <cell r="D166" t="str">
            <v>Cèt thÐp trô F=16mm</v>
          </cell>
        </row>
        <row r="167">
          <cell r="D167" t="str">
            <v>Cèt thÐp trô F=20mm</v>
          </cell>
        </row>
        <row r="168">
          <cell r="D168" t="str">
            <v>Cèt thÐp trô F=22mm</v>
          </cell>
        </row>
        <row r="169">
          <cell r="D169" t="str">
            <v>Cèt thÐp trô F=30mm</v>
          </cell>
        </row>
        <row r="170">
          <cell r="D170" t="str">
            <v>V÷a XM t¹o dèc M75</v>
          </cell>
        </row>
        <row r="171">
          <cell r="D171" t="str">
            <v>VËn chuyÓn ®¸ ®æ ®i L=1Km</v>
          </cell>
        </row>
        <row r="172">
          <cell r="D172" t="str">
            <v>Xóc ®¸ ®æ ®i</v>
          </cell>
        </row>
        <row r="173">
          <cell r="D173" t="str">
            <v>§µo ph¸ ®¸ b»ng næ m×n (20%)</v>
          </cell>
        </row>
        <row r="174">
          <cell r="D174" t="str">
            <v>§µo ph¸ ®¸ b»ng thñ c«ng (80%)</v>
          </cell>
        </row>
        <row r="175">
          <cell r="D175" t="str">
            <v>§µo mãng (80%M¸y, 20% thñ c«ng)</v>
          </cell>
        </row>
        <row r="176">
          <cell r="D176" t="str">
            <v>§µo ®Êt ®Ó ®¾p + vËn chuyÓn L=3.5Km</v>
          </cell>
        </row>
        <row r="177">
          <cell r="D177" t="str">
            <v>§¾p ®Êt (80%M, 20%NC)</v>
          </cell>
        </row>
        <row r="178">
          <cell r="D178" t="str">
            <v>ThÐp tÊm (20x300x400)mm</v>
          </cell>
        </row>
        <row r="179">
          <cell r="D179" t="str">
            <v>V¸n khu«n thÐp thi c«ng mè + trô cÇu</v>
          </cell>
        </row>
        <row r="181">
          <cell r="D181" t="str">
            <v>2.Mè cÇu</v>
          </cell>
        </row>
        <row r="182">
          <cell r="D182" t="str">
            <v>BT ®¸ kª gèi mè M300</v>
          </cell>
        </row>
        <row r="183">
          <cell r="D183" t="str">
            <v>BT th©n + bÖ mè M250 ®¸ 2x4</v>
          </cell>
        </row>
        <row r="184">
          <cell r="D184" t="str">
            <v>BT t­êng ngùc + t­êng c¸nh M250</v>
          </cell>
        </row>
        <row r="185">
          <cell r="D185" t="str">
            <v>BT lãt mãng M100</v>
          </cell>
        </row>
        <row r="186">
          <cell r="D186" t="str">
            <v>V¸n khu«n thÐp mè+t­êng</v>
          </cell>
        </row>
        <row r="187">
          <cell r="D187" t="str">
            <v>Cèt thÐp mè F=8mm trªn c¹n</v>
          </cell>
        </row>
        <row r="188">
          <cell r="D188" t="str">
            <v>Cèt thÐp mè F=10mm trªn c¹n</v>
          </cell>
        </row>
        <row r="189">
          <cell r="D189" t="str">
            <v>Cèt thÐp mè F=12mm trªn c¹n</v>
          </cell>
        </row>
        <row r="190">
          <cell r="D190" t="str">
            <v>Cèt thÐp mè F=14mm trªn c¹n</v>
          </cell>
        </row>
        <row r="191">
          <cell r="D191" t="str">
            <v>Cèt thÐp mè F=16mm trªn c¹n</v>
          </cell>
        </row>
        <row r="192">
          <cell r="D192" t="str">
            <v>Cèt thÐp mè F&gt;18mm trªn c¹n</v>
          </cell>
        </row>
        <row r="193">
          <cell r="D193" t="str">
            <v>ThÐp tÊm</v>
          </cell>
        </row>
        <row r="194">
          <cell r="D194" t="str">
            <v>V÷a XM t¹o dèc M75</v>
          </cell>
        </row>
        <row r="195">
          <cell r="D195" t="str">
            <v>§¸ héc x©y m¸i taluy v÷a M100</v>
          </cell>
        </row>
        <row r="196">
          <cell r="D196" t="str">
            <v>§¸ héc x©y ch©n khay v÷a M100</v>
          </cell>
        </row>
        <row r="197">
          <cell r="D197" t="str">
            <v>§¸ héc x©y tø nãn v÷a M100</v>
          </cell>
        </row>
        <row r="198">
          <cell r="D198" t="str">
            <v xml:space="preserve">D¨m s¹n ®Öm </v>
          </cell>
        </row>
        <row r="199">
          <cell r="D199" t="str">
            <v>Xóc ®¸ ®æ ®i</v>
          </cell>
        </row>
        <row r="200">
          <cell r="D200" t="str">
            <v>VËn chuyÓn ®¸ ®æ ®i L=1Km</v>
          </cell>
        </row>
        <row r="201">
          <cell r="D201" t="str">
            <v>§µo ph¸ ®¸ b»ng næ m×n (20%)</v>
          </cell>
        </row>
        <row r="202">
          <cell r="D202" t="str">
            <v>§µo ph¸ ®¸ b»ng thñ c«ng (80%)</v>
          </cell>
        </row>
        <row r="203">
          <cell r="D203" t="str">
            <v>§µo mãng (80%M¸y, 20% thñ c«ng)</v>
          </cell>
        </row>
        <row r="204">
          <cell r="D204" t="str">
            <v>§µo ®Êt ®Ó ®¾p + vËn chuyÓn L=3.5Km</v>
          </cell>
        </row>
        <row r="205">
          <cell r="D205" t="str">
            <v>§¾p ®Êt (80%M, 20%NC)</v>
          </cell>
        </row>
        <row r="206">
          <cell r="D206" t="str">
            <v>San ®Çm mÆt b»ng</v>
          </cell>
        </row>
        <row r="208">
          <cell r="D208" t="str">
            <v>3.Khèi l­îng thi c«ng</v>
          </cell>
        </row>
        <row r="209">
          <cell r="D209" t="str">
            <v>a. Thi c«ng trô: 4 trô (LC 4 lÇn)</v>
          </cell>
        </row>
        <row r="210">
          <cell r="D210" t="str">
            <v>Khung bailey</v>
          </cell>
        </row>
        <row r="211">
          <cell r="D211" t="str">
            <v>(52.836tÊn*4lÇn/100=2.113tÊn)</v>
          </cell>
        </row>
        <row r="212">
          <cell r="D212" t="str">
            <v>L¾p dùng vµ th¸o dì khung bailey</v>
          </cell>
        </row>
        <row r="213">
          <cell r="D213" t="str">
            <v>LD cho 4 trô 52.836T x 2 = 105.67T</v>
          </cell>
        </row>
        <row r="214">
          <cell r="D214" t="str">
            <v>SX hÖ khung giµn gi¸o thi c«ng trô</v>
          </cell>
        </row>
        <row r="215">
          <cell r="D215" t="str">
            <v>LD vµ th¸o dì hÖ khung dµn gi¸o</v>
          </cell>
        </row>
        <row r="216">
          <cell r="D216" t="str">
            <v>(Khèi l­îng vËt liÖu tÝnh cho 4 trô)</v>
          </cell>
        </row>
        <row r="217">
          <cell r="D217" t="str">
            <v>(Gåm nh÷ng thanh chèng vµ gi»ng L75x75x8)</v>
          </cell>
        </row>
        <row r="218">
          <cell r="D218" t="str">
            <v>(Lu©n chuyÓn 4 lÇn : 28.64 x 4 lÇn =113.366T)</v>
          </cell>
        </row>
        <row r="219">
          <cell r="D219" t="str">
            <v>LD ray P43 ch«n th¼ng vµo trô lµm sµn</v>
          </cell>
        </row>
        <row r="220">
          <cell r="D220" t="str">
            <v xml:space="preserve">Lµm vµ th¶ rä ®¸ </v>
          </cell>
        </row>
        <row r="221">
          <cell r="D221" t="str">
            <v>Gia c«ng, l¾p r¾p gç thi 
c«ng trô (LC4lÇn)</v>
          </cell>
        </row>
        <row r="222">
          <cell r="D222" t="str">
            <v>V¸n sµn thi c«ng dµy 5cm</v>
          </cell>
        </row>
        <row r="223">
          <cell r="D223" t="str">
            <v>(102.4m3*2lÇn/8=25.6m3)</v>
          </cell>
        </row>
        <row r="224">
          <cell r="D224" t="str">
            <v>R¶i th¸o v¸n sµn</v>
          </cell>
        </row>
        <row r="225">
          <cell r="D225" t="str">
            <v>§Êt sÐt luyÖn dÎo</v>
          </cell>
        </row>
        <row r="226">
          <cell r="D226" t="str">
            <v>Bao t¶i ®Êt chèng xãi</v>
          </cell>
        </row>
        <row r="227">
          <cell r="D227" t="str">
            <v>§¾p ®Êt ®­êng thi c«ng</v>
          </cell>
        </row>
        <row r="228">
          <cell r="D228" t="str">
            <v>Xóc ®¸ ®æ ®i</v>
          </cell>
        </row>
        <row r="229">
          <cell r="D229" t="str">
            <v>VËn chuyÓn ®¸ ®æ ®i L=1Km</v>
          </cell>
        </row>
        <row r="230">
          <cell r="D230" t="str">
            <v>§µo ®¸ r·nh + hè tô</v>
          </cell>
        </row>
        <row r="231">
          <cell r="D231" t="str">
            <v>§µo ®Êt ®Ó ®¾p + vËn chuyÓn L=3.5Km</v>
          </cell>
        </row>
        <row r="232">
          <cell r="D232" t="str">
            <v>M¸y b¬m n­íc 75cv.</v>
          </cell>
        </row>
        <row r="233">
          <cell r="D233" t="str">
            <v>§¾p ®Êt khung v©y</v>
          </cell>
        </row>
        <row r="234">
          <cell r="D234" t="str">
            <v>Ph¸ dì khung v©y (70% nh©n c«ng, m¸y ®¾p)</v>
          </cell>
        </row>
        <row r="235">
          <cell r="D235" t="str">
            <v>VËn chuyÓn ®Êt ®æ ®i L=1Km</v>
          </cell>
        </row>
        <row r="236">
          <cell r="D236" t="str">
            <v>(Thanh th¶i lßng s«ng)</v>
          </cell>
        </row>
        <row r="238">
          <cell r="D238" t="str">
            <v>b.Thi c«ng mè (LC 2lÇn)</v>
          </cell>
        </row>
        <row r="239">
          <cell r="D239" t="str">
            <v>Khung bailey</v>
          </cell>
        </row>
        <row r="240">
          <cell r="D240" t="str">
            <v>(78,74tÊn*2lÇn/100=1.575tÊn)</v>
          </cell>
        </row>
        <row r="241">
          <cell r="D241" t="str">
            <v>L¾p dùng vµ th¸o dì khung bailey</v>
          </cell>
        </row>
        <row r="242">
          <cell r="D242" t="str">
            <v>SX hÖ khung giµn gi¸o thi c«ng mè</v>
          </cell>
        </row>
        <row r="243">
          <cell r="D243" t="str">
            <v>LD vµ th¸o dì hÖ khung dµn gi¸o</v>
          </cell>
        </row>
        <row r="244">
          <cell r="D244" t="str">
            <v>(Khèi l­îng vËt liÖu tÝnh cho 2 mè)</v>
          </cell>
        </row>
        <row r="245">
          <cell r="D245" t="str">
            <v>(Gåm nh÷ng thanh chèng vµ gi»ng L75x75x8)</v>
          </cell>
        </row>
        <row r="246">
          <cell r="D246" t="str">
            <v>(L¾p dùng 2 lÇn : 5.13 x 2 lÇn =10.26T)</v>
          </cell>
        </row>
        <row r="247">
          <cell r="D247" t="str">
            <v>§µo ®Êt nÒn ®­êng c«ng vô</v>
          </cell>
        </row>
        <row r="248">
          <cell r="D248" t="str">
            <v>Xóc ®¸ ®æ ®i</v>
          </cell>
        </row>
        <row r="249">
          <cell r="D249" t="str">
            <v>VËn chuyÓn ®¸ ®æ ®i L=1Km</v>
          </cell>
        </row>
        <row r="250">
          <cell r="D250" t="str">
            <v>§µo ®¸ r·nh + hè tô</v>
          </cell>
        </row>
        <row r="251">
          <cell r="D251" t="str">
            <v>M¸y b¬m n­íc 75cv.</v>
          </cell>
        </row>
        <row r="252">
          <cell r="D252" t="str">
            <v xml:space="preserve">Lµm vµ th¶ rä ®¸ </v>
          </cell>
        </row>
        <row r="253">
          <cell r="D253" t="str">
            <v>V¸n sµn thi c«ng dµy 5cm</v>
          </cell>
        </row>
        <row r="254">
          <cell r="D254" t="str">
            <v>(5.4m3*2lÇn/8=1.35m3)</v>
          </cell>
        </row>
        <row r="255">
          <cell r="D255" t="str">
            <v>R¶i th¸o v¸n sµn</v>
          </cell>
        </row>
        <row r="256">
          <cell r="D256" t="str">
            <v>Gia c«ng, l¾p r¾p gç thi 
c«ng mè (LC2lÇn)</v>
          </cell>
        </row>
        <row r="257">
          <cell r="D257" t="str">
            <v xml:space="preserve">D¨m s¹n ®Öm </v>
          </cell>
        </row>
        <row r="258">
          <cell r="D258" t="str">
            <v>ThÐp neo d=16mm</v>
          </cell>
        </row>
        <row r="259">
          <cell r="D259" t="str">
            <v>c. §­êng c«ng vô thi c«ng trô 1</v>
          </cell>
        </row>
        <row r="260">
          <cell r="D260" t="str">
            <v>§µo ®Êt nÒn ®­êng c«ng vô</v>
          </cell>
        </row>
        <row r="261">
          <cell r="D261" t="str">
            <v>V/c ®Êt ®æ ®i L=1Km</v>
          </cell>
        </row>
        <row r="262">
          <cell r="D262" t="str">
            <v>§¾p cÊp phèi sái s¹n gia cè mÆt ®­êng</v>
          </cell>
        </row>
        <row r="263">
          <cell r="D263" t="str">
            <v>d. §­êng + cèng c«ng vô qua ngÇm</v>
          </cell>
        </row>
        <row r="264">
          <cell r="D264" t="str">
            <v>L¾p ®Æt cèng BTCT D100mm</v>
          </cell>
        </row>
        <row r="265">
          <cell r="D265" t="str">
            <v>§µo ®Êt cÊp 3</v>
          </cell>
        </row>
        <row r="266">
          <cell r="D266" t="str">
            <v>§¾p ®Êt cÊp 3</v>
          </cell>
        </row>
        <row r="267">
          <cell r="D267" t="str">
            <v>X©y g¹ch chØ mèi nèi èng cèng</v>
          </cell>
        </row>
        <row r="268">
          <cell r="D268" t="str">
            <v>Bª t«ng ®Õ cèng M200</v>
          </cell>
        </row>
        <row r="269">
          <cell r="D269" t="str">
            <v>§¸ héc xÕp khan</v>
          </cell>
        </row>
        <row r="270">
          <cell r="D270" t="str">
            <v>San ®Çm mÆt b»ng</v>
          </cell>
        </row>
        <row r="271">
          <cell r="D271" t="str">
            <v>§¾p cÊp phèi sái s¹n gia cè mÆt ®­êng</v>
          </cell>
        </row>
        <row r="272">
          <cell r="D272" t="str">
            <v>e. Më réng ®­êng c«ng vô tõ Qlé 15 vµo c«ng tr­êng</v>
          </cell>
        </row>
        <row r="273">
          <cell r="D273" t="str">
            <v>§µo ®Êt nÒn ®­êng c«ng vô</v>
          </cell>
        </row>
        <row r="274">
          <cell r="D274" t="str">
            <v>§¾p nÒn ®­êng K98 ®Êt cÊp 3.</v>
          </cell>
        </row>
        <row r="275">
          <cell r="D275" t="str">
            <v>§µo ®Êt ®Ó ®¾p + vËn chuyÓn L=3.5Km</v>
          </cell>
        </row>
        <row r="276">
          <cell r="D276" t="str">
            <v>§¾p cÊp phèi sái s¹n gia cè mÆt ®­êng</v>
          </cell>
        </row>
        <row r="278">
          <cell r="D278" t="str">
            <v>4. H¹ng môc kh¸c</v>
          </cell>
        </row>
        <row r="279">
          <cell r="D279" t="str">
            <v>BiÓn b¸o tªn cÇu</v>
          </cell>
        </row>
        <row r="280">
          <cell r="D280" t="str">
            <v>Chi phÝ m¸y ph¸t ®iÖn c«ng suÊt 125KVA</v>
          </cell>
        </row>
        <row r="281">
          <cell r="D281" t="str">
            <v>(30 ngµy x 24th¸ng x 1.5ca x 237.813® )</v>
          </cell>
        </row>
        <row r="282">
          <cell r="D282" t="str">
            <v>(§· trõ phÇn nhiªn liÖu)</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row r="8">
          <cell r="A8">
            <v>55</v>
          </cell>
        </row>
        <row r="9">
          <cell r="A9">
            <v>56</v>
          </cell>
        </row>
        <row r="10">
          <cell r="A10">
            <v>58</v>
          </cell>
        </row>
        <row r="11">
          <cell r="A11">
            <v>60</v>
          </cell>
        </row>
        <row r="12">
          <cell r="A12">
            <v>59</v>
          </cell>
        </row>
        <row r="13">
          <cell r="A13">
            <v>65</v>
          </cell>
        </row>
        <row r="14">
          <cell r="A14">
            <v>62</v>
          </cell>
        </row>
        <row r="15">
          <cell r="A15">
            <v>63</v>
          </cell>
        </row>
        <row r="16">
          <cell r="A16">
            <v>25</v>
          </cell>
        </row>
        <row r="18">
          <cell r="A18">
            <v>33</v>
          </cell>
        </row>
        <row r="19">
          <cell r="A19">
            <v>34</v>
          </cell>
        </row>
        <row r="20">
          <cell r="A20">
            <v>35</v>
          </cell>
        </row>
        <row r="21">
          <cell r="A21">
            <v>36</v>
          </cell>
        </row>
        <row r="22">
          <cell r="A22">
            <v>37</v>
          </cell>
        </row>
        <row r="23">
          <cell r="A23">
            <v>71</v>
          </cell>
        </row>
        <row r="24">
          <cell r="A24">
            <v>70</v>
          </cell>
        </row>
        <row r="25">
          <cell r="A25">
            <v>80</v>
          </cell>
        </row>
        <row r="26">
          <cell r="A26">
            <v>81</v>
          </cell>
        </row>
        <row r="27">
          <cell r="A27">
            <v>65</v>
          </cell>
        </row>
        <row r="28">
          <cell r="A28">
            <v>10</v>
          </cell>
        </row>
        <row r="30">
          <cell r="A30">
            <v>15</v>
          </cell>
        </row>
        <row r="31">
          <cell r="A31">
            <v>14</v>
          </cell>
        </row>
        <row r="33">
          <cell r="A33">
            <v>26</v>
          </cell>
        </row>
        <row r="34">
          <cell r="A34">
            <v>27</v>
          </cell>
        </row>
        <row r="35">
          <cell r="A35">
            <v>28</v>
          </cell>
        </row>
        <row r="36">
          <cell r="A36">
            <v>29</v>
          </cell>
        </row>
        <row r="37">
          <cell r="A37">
            <v>30</v>
          </cell>
        </row>
        <row r="38">
          <cell r="A38">
            <v>31</v>
          </cell>
        </row>
        <row r="40">
          <cell r="A40">
            <v>42</v>
          </cell>
        </row>
        <row r="41">
          <cell r="A41">
            <v>43</v>
          </cell>
        </row>
        <row r="42">
          <cell r="A42">
            <v>52</v>
          </cell>
        </row>
        <row r="43">
          <cell r="A43">
            <v>53</v>
          </cell>
        </row>
        <row r="44">
          <cell r="A44">
            <v>57</v>
          </cell>
        </row>
        <row r="47">
          <cell r="A47">
            <v>54</v>
          </cell>
        </row>
        <row r="48">
          <cell r="A48">
            <v>72</v>
          </cell>
        </row>
        <row r="49">
          <cell r="A49">
            <v>51</v>
          </cell>
        </row>
        <row r="50">
          <cell r="A50">
            <v>63</v>
          </cell>
        </row>
        <row r="51">
          <cell r="A51">
            <v>62</v>
          </cell>
        </row>
        <row r="52">
          <cell r="A52">
            <v>64</v>
          </cell>
        </row>
        <row r="54">
          <cell r="A54">
            <v>88</v>
          </cell>
        </row>
        <row r="55">
          <cell r="A55">
            <v>89</v>
          </cell>
        </row>
        <row r="56">
          <cell r="A56">
            <v>44</v>
          </cell>
        </row>
        <row r="57">
          <cell r="A57">
            <v>87</v>
          </cell>
        </row>
        <row r="59">
          <cell r="A59" t="str">
            <v>VL</v>
          </cell>
        </row>
        <row r="67">
          <cell r="A67">
            <v>41</v>
          </cell>
        </row>
        <row r="69">
          <cell r="A69">
            <v>41</v>
          </cell>
        </row>
        <row r="70">
          <cell r="A70">
            <v>12</v>
          </cell>
        </row>
        <row r="71">
          <cell r="A71">
            <v>32</v>
          </cell>
        </row>
        <row r="72">
          <cell r="A72">
            <v>9</v>
          </cell>
        </row>
        <row r="73">
          <cell r="A73">
            <v>11</v>
          </cell>
        </row>
        <row r="75">
          <cell r="A75">
            <v>39</v>
          </cell>
        </row>
        <row r="76">
          <cell r="A76">
            <v>40</v>
          </cell>
        </row>
        <row r="77">
          <cell r="A77">
            <v>43</v>
          </cell>
        </row>
        <row r="78">
          <cell r="A78">
            <v>38</v>
          </cell>
        </row>
        <row r="79">
          <cell r="A79">
            <v>79</v>
          </cell>
        </row>
        <row r="80">
          <cell r="A80">
            <v>21</v>
          </cell>
        </row>
        <row r="81">
          <cell r="A81">
            <v>23</v>
          </cell>
        </row>
        <row r="82">
          <cell r="A82">
            <v>24</v>
          </cell>
        </row>
        <row r="84">
          <cell r="A84">
            <v>44</v>
          </cell>
        </row>
        <row r="85">
          <cell r="A85">
            <v>49</v>
          </cell>
        </row>
        <row r="86">
          <cell r="A86">
            <v>50</v>
          </cell>
        </row>
        <row r="87">
          <cell r="A87">
            <v>47</v>
          </cell>
        </row>
        <row r="88">
          <cell r="A88">
            <v>61</v>
          </cell>
        </row>
        <row r="89">
          <cell r="A89">
            <v>48</v>
          </cell>
        </row>
        <row r="90">
          <cell r="A90">
            <v>66</v>
          </cell>
        </row>
        <row r="91">
          <cell r="A91">
            <v>67</v>
          </cell>
        </row>
        <row r="92">
          <cell r="A92">
            <v>68</v>
          </cell>
        </row>
        <row r="93">
          <cell r="A93">
            <v>69</v>
          </cell>
        </row>
        <row r="94">
          <cell r="A94">
            <v>51</v>
          </cell>
        </row>
        <row r="95">
          <cell r="A95">
            <v>45</v>
          </cell>
        </row>
        <row r="96">
          <cell r="A96">
            <v>46</v>
          </cell>
        </row>
        <row r="98">
          <cell r="A98">
            <v>85</v>
          </cell>
        </row>
        <row r="99">
          <cell r="A99">
            <v>86</v>
          </cell>
        </row>
        <row r="100">
          <cell r="A100">
            <v>97</v>
          </cell>
        </row>
        <row r="101">
          <cell r="A101">
            <v>98</v>
          </cell>
        </row>
        <row r="102">
          <cell r="A102">
            <v>58</v>
          </cell>
        </row>
        <row r="103">
          <cell r="A103">
            <v>59</v>
          </cell>
        </row>
        <row r="104">
          <cell r="A104">
            <v>51</v>
          </cell>
        </row>
        <row r="105">
          <cell r="A105">
            <v>56</v>
          </cell>
        </row>
        <row r="106">
          <cell r="A106">
            <v>84</v>
          </cell>
        </row>
        <row r="107">
          <cell r="A107">
            <v>94</v>
          </cell>
        </row>
        <row r="108">
          <cell r="A108">
            <v>72</v>
          </cell>
        </row>
        <row r="110">
          <cell r="A110">
            <v>85</v>
          </cell>
        </row>
        <row r="111">
          <cell r="A111">
            <v>96</v>
          </cell>
        </row>
        <row r="112">
          <cell r="A112">
            <v>92</v>
          </cell>
        </row>
        <row r="113">
          <cell r="A113">
            <v>95</v>
          </cell>
        </row>
        <row r="114">
          <cell r="A114">
            <v>84</v>
          </cell>
        </row>
        <row r="115">
          <cell r="A115">
            <v>94</v>
          </cell>
        </row>
        <row r="116">
          <cell r="A116">
            <v>12</v>
          </cell>
        </row>
        <row r="117">
          <cell r="A117">
            <v>90</v>
          </cell>
        </row>
        <row r="118">
          <cell r="A118">
            <v>91</v>
          </cell>
        </row>
        <row r="120">
          <cell r="A120">
            <v>85</v>
          </cell>
        </row>
        <row r="121">
          <cell r="A121">
            <v>86</v>
          </cell>
        </row>
        <row r="122">
          <cell r="A122">
            <v>93</v>
          </cell>
        </row>
        <row r="123">
          <cell r="A123">
            <v>94</v>
          </cell>
        </row>
        <row r="124">
          <cell r="A124">
            <v>96</v>
          </cell>
        </row>
        <row r="125">
          <cell r="A125">
            <v>84</v>
          </cell>
        </row>
        <row r="126">
          <cell r="A126">
            <v>12</v>
          </cell>
        </row>
        <row r="128">
          <cell r="A128">
            <v>76</v>
          </cell>
        </row>
        <row r="129">
          <cell r="A129">
            <v>73</v>
          </cell>
        </row>
        <row r="130">
          <cell r="A130">
            <v>74</v>
          </cell>
        </row>
        <row r="131">
          <cell r="A131">
            <v>77</v>
          </cell>
        </row>
        <row r="132">
          <cell r="A132">
            <v>78</v>
          </cell>
        </row>
        <row r="133">
          <cell r="A133">
            <v>75</v>
          </cell>
        </row>
        <row r="135">
          <cell r="A135">
            <v>82</v>
          </cell>
        </row>
        <row r="136">
          <cell r="A136">
            <v>81</v>
          </cell>
        </row>
        <row r="137">
          <cell r="A137">
            <v>16</v>
          </cell>
        </row>
        <row r="139">
          <cell r="A139">
            <v>84</v>
          </cell>
        </row>
        <row r="140">
          <cell r="A140">
            <v>85</v>
          </cell>
        </row>
        <row r="141">
          <cell r="A141">
            <v>94</v>
          </cell>
        </row>
        <row r="142">
          <cell r="A142">
            <v>96</v>
          </cell>
        </row>
        <row r="144">
          <cell r="A144">
            <v>73</v>
          </cell>
        </row>
        <row r="145">
          <cell r="A145">
            <v>74</v>
          </cell>
        </row>
        <row r="146">
          <cell r="A146">
            <v>78</v>
          </cell>
        </row>
        <row r="147">
          <cell r="A147">
            <v>11</v>
          </cell>
        </row>
        <row r="148">
          <cell r="A148">
            <v>10</v>
          </cell>
        </row>
        <row r="149">
          <cell r="A149">
            <v>18</v>
          </cell>
        </row>
        <row r="150">
          <cell r="A150">
            <v>12</v>
          </cell>
        </row>
        <row r="151">
          <cell r="A151">
            <v>75</v>
          </cell>
        </row>
        <row r="152">
          <cell r="A152">
            <v>79</v>
          </cell>
        </row>
        <row r="153">
          <cell r="A153">
            <v>21</v>
          </cell>
        </row>
        <row r="154">
          <cell r="A154">
            <v>22</v>
          </cell>
        </row>
        <row r="155">
          <cell r="A155">
            <v>23</v>
          </cell>
        </row>
        <row r="156">
          <cell r="A156">
            <v>24</v>
          </cell>
        </row>
      </sheetData>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row r="13">
          <cell r="F13">
            <v>887553.90476190473</v>
          </cell>
        </row>
        <row r="14">
          <cell r="F14">
            <v>782553.90476190473</v>
          </cell>
        </row>
        <row r="28">
          <cell r="F28">
            <v>9320</v>
          </cell>
        </row>
      </sheetData>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row r="10">
          <cell r="Q10">
            <v>58000</v>
          </cell>
        </row>
        <row r="12">
          <cell r="Q12">
            <v>54000</v>
          </cell>
        </row>
        <row r="15">
          <cell r="Q15">
            <v>164</v>
          </cell>
        </row>
        <row r="20">
          <cell r="Q20">
            <v>18000</v>
          </cell>
        </row>
        <row r="21">
          <cell r="Q21">
            <v>50000</v>
          </cell>
        </row>
        <row r="23">
          <cell r="Q23">
            <v>4340</v>
          </cell>
        </row>
        <row r="28">
          <cell r="Q28">
            <v>1364000</v>
          </cell>
        </row>
        <row r="29">
          <cell r="Q29">
            <v>6091</v>
          </cell>
        </row>
        <row r="30">
          <cell r="Q30">
            <v>3500</v>
          </cell>
        </row>
        <row r="33">
          <cell r="Q33">
            <v>13636</v>
          </cell>
        </row>
        <row r="37">
          <cell r="Q37">
            <v>30000</v>
          </cell>
        </row>
        <row r="40">
          <cell r="Q40">
            <v>4500</v>
          </cell>
        </row>
        <row r="45">
          <cell r="Q45">
            <v>4300</v>
          </cell>
        </row>
        <row r="47">
          <cell r="Q47">
            <v>10500</v>
          </cell>
        </row>
        <row r="48">
          <cell r="Q48">
            <v>2000</v>
          </cell>
        </row>
        <row r="49">
          <cell r="Q49">
            <v>3000</v>
          </cell>
        </row>
        <row r="50">
          <cell r="Q50">
            <v>1200</v>
          </cell>
        </row>
        <row r="51">
          <cell r="Q51">
            <v>1370</v>
          </cell>
        </row>
        <row r="55">
          <cell r="Q55">
            <v>8636.363636363636</v>
          </cell>
        </row>
      </sheetData>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row r="15">
          <cell r="D15">
            <v>0.9</v>
          </cell>
        </row>
        <row r="27">
          <cell r="E27">
            <v>2.86</v>
          </cell>
        </row>
      </sheetData>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row r="3">
          <cell r="A3">
            <v>2</v>
          </cell>
          <cell r="B3">
            <v>1.55</v>
          </cell>
          <cell r="C3">
            <v>1.64</v>
          </cell>
          <cell r="D3">
            <v>452130</v>
          </cell>
          <cell r="E3">
            <v>475944</v>
          </cell>
          <cell r="F3">
            <v>17390</v>
          </cell>
        </row>
        <row r="4">
          <cell r="A4">
            <v>2.5</v>
          </cell>
          <cell r="B4">
            <v>1.635</v>
          </cell>
          <cell r="C4">
            <v>1.7349999999999999</v>
          </cell>
          <cell r="D4">
            <v>474621</v>
          </cell>
          <cell r="E4">
            <v>501081</v>
          </cell>
          <cell r="F4">
            <v>18255</v>
          </cell>
        </row>
        <row r="5">
          <cell r="A5">
            <v>2.7</v>
          </cell>
          <cell r="B5">
            <v>1.669</v>
          </cell>
          <cell r="C5">
            <v>1.7730000000000001</v>
          </cell>
          <cell r="D5">
            <v>483617.40000000008</v>
          </cell>
          <cell r="E5">
            <v>511135.8000000001</v>
          </cell>
          <cell r="F5">
            <v>18601</v>
          </cell>
        </row>
        <row r="6">
          <cell r="A6">
            <v>3</v>
          </cell>
          <cell r="B6">
            <v>1.72</v>
          </cell>
          <cell r="C6">
            <v>1.83</v>
          </cell>
          <cell r="D6">
            <v>497112</v>
          </cell>
          <cell r="E6">
            <v>526218</v>
          </cell>
          <cell r="F6">
            <v>19120</v>
          </cell>
        </row>
        <row r="7">
          <cell r="A7">
            <v>3.2</v>
          </cell>
          <cell r="B7">
            <v>1.76</v>
          </cell>
          <cell r="C7">
            <v>1.8720000000000001</v>
          </cell>
          <cell r="D7">
            <v>507696.00000000006</v>
          </cell>
          <cell r="E7">
            <v>537331.20000000007</v>
          </cell>
          <cell r="F7">
            <v>19527</v>
          </cell>
        </row>
        <row r="8">
          <cell r="A8">
            <v>3.5</v>
          </cell>
          <cell r="B8">
            <v>1.8199999999999998</v>
          </cell>
          <cell r="C8">
            <v>1.9350000000000001</v>
          </cell>
          <cell r="D8">
            <v>523571.99999999994</v>
          </cell>
          <cell r="E8">
            <v>554001</v>
          </cell>
          <cell r="F8">
            <v>20137</v>
          </cell>
        </row>
        <row r="9">
          <cell r="A9">
            <v>3.7</v>
          </cell>
          <cell r="B9">
            <v>1.8599999999999999</v>
          </cell>
          <cell r="C9">
            <v>1.9770000000000001</v>
          </cell>
          <cell r="D9">
            <v>534156</v>
          </cell>
          <cell r="E9">
            <v>565114.20000000007</v>
          </cell>
          <cell r="F9">
            <v>20544</v>
          </cell>
        </row>
        <row r="10">
          <cell r="A10">
            <v>4</v>
          </cell>
          <cell r="B10">
            <v>1.92</v>
          </cell>
          <cell r="C10">
            <v>2.04</v>
          </cell>
          <cell r="D10">
            <v>550032</v>
          </cell>
          <cell r="E10">
            <v>581784.00000000012</v>
          </cell>
          <cell r="F10">
            <v>21155</v>
          </cell>
        </row>
        <row r="11">
          <cell r="A11">
            <v>4.2</v>
          </cell>
          <cell r="B11">
            <v>2.0019999999999998</v>
          </cell>
          <cell r="C11">
            <v>2.13</v>
          </cell>
          <cell r="D11">
            <v>571729.19999999995</v>
          </cell>
          <cell r="E11">
            <v>605598</v>
          </cell>
          <cell r="F11">
            <v>21990</v>
          </cell>
        </row>
        <row r="12">
          <cell r="A12">
            <v>4.5</v>
          </cell>
          <cell r="B12">
            <v>2.125</v>
          </cell>
          <cell r="C12">
            <v>2.2650000000000001</v>
          </cell>
          <cell r="D12">
            <v>604275.00000000012</v>
          </cell>
          <cell r="E12">
            <v>641319.00000000012</v>
          </cell>
          <cell r="F12">
            <v>23241</v>
          </cell>
        </row>
        <row r="13">
          <cell r="A13">
            <v>5</v>
          </cell>
          <cell r="B13">
            <v>2.33</v>
          </cell>
          <cell r="C13">
            <v>2.4900000000000002</v>
          </cell>
          <cell r="D13">
            <v>658518</v>
          </cell>
          <cell r="E13">
            <v>700854.00000000012</v>
          </cell>
          <cell r="F13">
            <v>25328</v>
          </cell>
        </row>
      </sheetData>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4" x14ac:dyDescent="0.35"/>
  <cols>
    <col min="1" max="1" width="26.453125" style="80" customWidth="1"/>
    <col min="2" max="2" width="66.6328125" style="80" customWidth="1"/>
    <col min="3" max="3" width="33" style="43" customWidth="1"/>
    <col min="4" max="16384" width="9" style="80"/>
  </cols>
  <sheetData>
    <row r="1" spans="1:3" ht="15" x14ac:dyDescent="0.35">
      <c r="B1" s="324" t="s">
        <v>80</v>
      </c>
    </row>
    <row r="2" spans="1:3" ht="15" x14ac:dyDescent="0.35">
      <c r="B2" s="324" t="s">
        <v>0</v>
      </c>
    </row>
    <row r="3" spans="1:3" ht="20.149999999999999" customHeight="1" x14ac:dyDescent="0.35"/>
    <row r="4" spans="1:3" ht="39.75" customHeight="1" x14ac:dyDescent="0.35">
      <c r="A4" s="1141" t="s">
        <v>411</v>
      </c>
      <c r="B4" s="1141"/>
      <c r="C4" s="1141"/>
    </row>
    <row r="5" spans="1:3" ht="54" customHeight="1" x14ac:dyDescent="0.35">
      <c r="A5" s="1142" t="s">
        <v>948</v>
      </c>
      <c r="B5" s="1142"/>
      <c r="C5" s="1142"/>
    </row>
    <row r="6" spans="1:3" ht="20" x14ac:dyDescent="0.35">
      <c r="A6" s="332"/>
      <c r="B6" s="332"/>
      <c r="C6" s="332"/>
    </row>
    <row r="7" spans="1:3" s="19" customFormat="1" ht="24.9" customHeight="1" x14ac:dyDescent="0.35">
      <c r="A7" s="319" t="s">
        <v>430</v>
      </c>
      <c r="B7" s="318" t="s">
        <v>408</v>
      </c>
      <c r="C7" s="319" t="s">
        <v>12</v>
      </c>
    </row>
    <row r="8" spans="1:3" s="12" customFormat="1" ht="24.9" customHeight="1" x14ac:dyDescent="0.35">
      <c r="A8" s="321" t="s">
        <v>431</v>
      </c>
      <c r="B8" s="333" t="s">
        <v>940</v>
      </c>
      <c r="C8" s="321" t="s">
        <v>429</v>
      </c>
    </row>
    <row r="9" spans="1:3" s="12" customFormat="1" ht="24.9" customHeight="1" x14ac:dyDescent="0.35">
      <c r="A9" s="321" t="s">
        <v>939</v>
      </c>
      <c r="B9" s="333" t="s">
        <v>941</v>
      </c>
      <c r="C9" s="321"/>
    </row>
    <row r="10" spans="1:3" s="12" customFormat="1" ht="24.9" customHeight="1" x14ac:dyDescent="0.35">
      <c r="A10" s="321" t="s">
        <v>432</v>
      </c>
      <c r="B10" s="333" t="s">
        <v>428</v>
      </c>
      <c r="C10" s="321" t="s">
        <v>427</v>
      </c>
    </row>
    <row r="11" spans="1:3" s="12" customFormat="1" ht="24.9" customHeight="1" x14ac:dyDescent="0.35">
      <c r="A11" s="321" t="s">
        <v>636</v>
      </c>
      <c r="B11" s="333" t="s">
        <v>446</v>
      </c>
      <c r="C11" s="321" t="s">
        <v>427</v>
      </c>
    </row>
    <row r="12" spans="1:3" s="12" customFormat="1" ht="24.9" customHeight="1" x14ac:dyDescent="0.35">
      <c r="A12" s="321" t="s">
        <v>637</v>
      </c>
      <c r="B12" s="333" t="s">
        <v>445</v>
      </c>
      <c r="C12" s="321" t="s">
        <v>427</v>
      </c>
    </row>
    <row r="13" spans="1:3" s="12" customFormat="1" ht="41.25" customHeight="1" x14ac:dyDescent="0.35">
      <c r="A13" s="321" t="s">
        <v>638</v>
      </c>
      <c r="B13" s="333" t="s">
        <v>457</v>
      </c>
      <c r="C13" s="321" t="s">
        <v>427</v>
      </c>
    </row>
    <row r="14" spans="1:3" s="12" customFormat="1" ht="24.9" customHeight="1" x14ac:dyDescent="0.35">
      <c r="A14" s="321" t="s">
        <v>639</v>
      </c>
      <c r="B14" s="333" t="s">
        <v>458</v>
      </c>
      <c r="C14" s="321" t="s">
        <v>427</v>
      </c>
    </row>
    <row r="15" spans="1:3" s="12" customFormat="1" ht="33.75" customHeight="1" x14ac:dyDescent="0.35">
      <c r="A15" s="321" t="s">
        <v>469</v>
      </c>
      <c r="B15" s="333" t="s">
        <v>467</v>
      </c>
      <c r="C15" s="311" t="s">
        <v>468</v>
      </c>
    </row>
    <row r="16" spans="1:3" s="12" customFormat="1" ht="24.9" customHeight="1" x14ac:dyDescent="0.35">
      <c r="A16" s="321" t="s">
        <v>104</v>
      </c>
      <c r="B16" s="333" t="s">
        <v>470</v>
      </c>
      <c r="C16" s="321" t="s">
        <v>427</v>
      </c>
    </row>
    <row r="17" spans="1:3" s="12" customFormat="1" ht="24.9" customHeight="1" x14ac:dyDescent="0.35">
      <c r="A17" s="321" t="s">
        <v>105</v>
      </c>
      <c r="B17" s="333" t="s">
        <v>475</v>
      </c>
      <c r="C17" s="321" t="s">
        <v>476</v>
      </c>
    </row>
    <row r="18" spans="1:3" s="12" customFormat="1" ht="24.9" customHeight="1" x14ac:dyDescent="0.35">
      <c r="A18" s="321" t="s">
        <v>482</v>
      </c>
      <c r="B18" s="333" t="s">
        <v>483</v>
      </c>
      <c r="C18" s="321" t="s">
        <v>484</v>
      </c>
    </row>
    <row r="19" spans="1:3" s="12" customFormat="1" ht="24.9" customHeight="1" x14ac:dyDescent="0.35">
      <c r="A19" s="321" t="s">
        <v>485</v>
      </c>
      <c r="B19" s="333" t="s">
        <v>486</v>
      </c>
      <c r="C19" s="321" t="s">
        <v>487</v>
      </c>
    </row>
    <row r="20" spans="1:3" s="12" customFormat="1" ht="24.9" customHeight="1" x14ac:dyDescent="0.35">
      <c r="A20" s="321" t="s">
        <v>489</v>
      </c>
      <c r="B20" s="333" t="s">
        <v>490</v>
      </c>
      <c r="C20" s="321" t="s">
        <v>491</v>
      </c>
    </row>
    <row r="21" spans="1:3" s="12" customFormat="1" ht="41.25" customHeight="1" x14ac:dyDescent="0.35">
      <c r="A21" s="321" t="s">
        <v>494</v>
      </c>
      <c r="B21" s="333" t="s">
        <v>508</v>
      </c>
      <c r="C21" s="311" t="s">
        <v>495</v>
      </c>
    </row>
    <row r="22" spans="1:3" s="12" customFormat="1" ht="24.9" customHeight="1" x14ac:dyDescent="0.35">
      <c r="A22" s="321" t="s">
        <v>509</v>
      </c>
      <c r="B22" s="333" t="s">
        <v>511</v>
      </c>
      <c r="C22" s="321" t="s">
        <v>429</v>
      </c>
    </row>
    <row r="23" spans="1:3" s="12" customFormat="1" ht="24.9" customHeight="1" x14ac:dyDescent="0.35">
      <c r="A23" s="321" t="s">
        <v>529</v>
      </c>
      <c r="B23" s="333" t="s">
        <v>531</v>
      </c>
      <c r="C23" s="321" t="s">
        <v>427</v>
      </c>
    </row>
    <row r="24" spans="1:3" s="12" customFormat="1" ht="66.75" customHeight="1" x14ac:dyDescent="0.35">
      <c r="A24" s="321" t="s">
        <v>530</v>
      </c>
      <c r="B24" s="333" t="s">
        <v>532</v>
      </c>
      <c r="C24" s="321" t="s">
        <v>513</v>
      </c>
    </row>
    <row r="25" spans="1:3" s="12" customFormat="1" ht="24.9" customHeight="1" x14ac:dyDescent="0.35">
      <c r="A25" s="321" t="s">
        <v>535</v>
      </c>
      <c r="B25" s="333" t="s">
        <v>538</v>
      </c>
      <c r="C25" s="321" t="s">
        <v>427</v>
      </c>
    </row>
    <row r="26" spans="1:3" s="12" customFormat="1" ht="24.9" customHeight="1" x14ac:dyDescent="0.35">
      <c r="A26" s="321" t="s">
        <v>536</v>
      </c>
      <c r="B26" s="333" t="s">
        <v>537</v>
      </c>
      <c r="C26" s="321" t="s">
        <v>427</v>
      </c>
    </row>
    <row r="27" spans="1:3" s="12" customFormat="1" ht="39" customHeight="1" x14ac:dyDescent="0.35">
      <c r="A27" s="321" t="s">
        <v>545</v>
      </c>
      <c r="B27" s="333" t="s">
        <v>543</v>
      </c>
      <c r="C27" s="321" t="s">
        <v>544</v>
      </c>
    </row>
    <row r="28" spans="1:3" s="12" customFormat="1" ht="24.9" customHeight="1" x14ac:dyDescent="0.35">
      <c r="A28" s="321" t="s">
        <v>575</v>
      </c>
      <c r="B28" s="333" t="s">
        <v>633</v>
      </c>
      <c r="C28" s="321" t="s">
        <v>427</v>
      </c>
    </row>
    <row r="29" spans="1:3" s="12" customFormat="1" ht="24.9" customHeight="1" x14ac:dyDescent="0.35">
      <c r="A29" s="321" t="s">
        <v>576</v>
      </c>
      <c r="B29" s="333" t="s">
        <v>632</v>
      </c>
      <c r="C29" s="321" t="s">
        <v>427</v>
      </c>
    </row>
    <row r="30" spans="1:3" s="12" customFormat="1" ht="24.9" customHeight="1" x14ac:dyDescent="0.35">
      <c r="A30" s="321" t="s">
        <v>625</v>
      </c>
      <c r="B30" s="333" t="s">
        <v>631</v>
      </c>
      <c r="C30" s="321" t="s">
        <v>429</v>
      </c>
    </row>
    <row r="31" spans="1:3" s="12" customFormat="1" ht="24.9" customHeight="1" x14ac:dyDescent="0.35">
      <c r="A31" s="321" t="s">
        <v>634</v>
      </c>
      <c r="B31" s="333" t="s">
        <v>409</v>
      </c>
      <c r="C31" s="321" t="s">
        <v>429</v>
      </c>
    </row>
    <row r="32" spans="1:3" s="12" customFormat="1" ht="24.9" customHeight="1" x14ac:dyDescent="0.35">
      <c r="A32" s="321" t="s">
        <v>635</v>
      </c>
      <c r="B32" s="333" t="s">
        <v>410</v>
      </c>
      <c r="C32" s="321" t="s">
        <v>429</v>
      </c>
    </row>
    <row r="33" spans="1:8" ht="24.9" customHeight="1" x14ac:dyDescent="0.35">
      <c r="A33" s="321" t="s">
        <v>716</v>
      </c>
      <c r="B33" s="333" t="s">
        <v>717</v>
      </c>
      <c r="C33" s="321" t="s">
        <v>429</v>
      </c>
    </row>
    <row r="34" spans="1:8" ht="45" customHeight="1" x14ac:dyDescent="0.35">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6328125" defaultRowHeight="14.5" x14ac:dyDescent="0.35"/>
  <cols>
    <col min="1" max="1" width="6" style="172" customWidth="1"/>
    <col min="2" max="2" width="58.36328125" style="169" customWidth="1"/>
    <col min="3" max="3" width="13.453125" style="169" bestFit="1" customWidth="1"/>
    <col min="4" max="4" width="15.08984375" style="169" customWidth="1"/>
    <col min="5" max="5" width="12.6328125" style="169" bestFit="1" customWidth="1"/>
    <col min="6" max="7" width="13.08984375" style="169" bestFit="1" customWidth="1"/>
    <col min="8" max="8" width="13.36328125" style="169" bestFit="1" customWidth="1"/>
    <col min="9" max="9" width="13.36328125" style="169" customWidth="1"/>
    <col min="10" max="10" width="15.08984375" style="169" customWidth="1"/>
    <col min="11" max="11" width="17.36328125" style="2" customWidth="1"/>
    <col min="12" max="16384" width="8.6328125" style="2"/>
  </cols>
  <sheetData>
    <row r="1" spans="1:15" ht="15.5" x14ac:dyDescent="0.35">
      <c r="A1" s="334"/>
      <c r="B1" s="194" t="s">
        <v>0</v>
      </c>
      <c r="C1" s="5"/>
      <c r="D1" s="5"/>
      <c r="E1" s="5"/>
      <c r="F1" s="5"/>
      <c r="G1" s="5"/>
      <c r="H1" s="5"/>
      <c r="I1" s="5"/>
      <c r="J1" s="5"/>
      <c r="K1" s="6" t="s">
        <v>91</v>
      </c>
      <c r="L1" s="168"/>
      <c r="M1" s="168"/>
      <c r="N1" s="168"/>
      <c r="O1" s="168"/>
    </row>
    <row r="2" spans="1:15" ht="15" x14ac:dyDescent="0.35">
      <c r="A2" s="886"/>
      <c r="B2" s="87" t="s">
        <v>949</v>
      </c>
      <c r="C2" s="191"/>
      <c r="D2" s="191"/>
      <c r="E2" s="191"/>
      <c r="F2" s="191"/>
      <c r="G2" s="191"/>
      <c r="H2" s="191"/>
      <c r="I2" s="191"/>
      <c r="J2" s="191"/>
      <c r="K2" s="6"/>
      <c r="L2" s="168"/>
      <c r="M2" s="168"/>
      <c r="N2" s="168"/>
      <c r="O2" s="168"/>
    </row>
    <row r="3" spans="1:15" ht="15" x14ac:dyDescent="0.35">
      <c r="A3" s="886"/>
      <c r="B3" s="87"/>
      <c r="C3" s="191"/>
      <c r="D3" s="191"/>
      <c r="E3" s="191"/>
      <c r="F3" s="191"/>
      <c r="G3" s="191"/>
      <c r="H3" s="191"/>
      <c r="I3" s="191"/>
      <c r="J3" s="191"/>
      <c r="K3" s="6"/>
      <c r="L3" s="168"/>
      <c r="M3" s="168"/>
      <c r="N3" s="168"/>
      <c r="O3" s="168"/>
    </row>
    <row r="4" spans="1:15" ht="15" x14ac:dyDescent="0.35">
      <c r="A4" s="886"/>
      <c r="B4" s="87" t="s">
        <v>1468</v>
      </c>
      <c r="C4" s="191"/>
      <c r="D4" s="191"/>
      <c r="E4" s="191"/>
      <c r="F4" s="191"/>
      <c r="G4" s="191"/>
      <c r="H4" s="191"/>
      <c r="I4" s="191"/>
      <c r="J4" s="191"/>
      <c r="K4" s="6"/>
      <c r="L4" s="168"/>
      <c r="M4" s="168"/>
      <c r="N4" s="168"/>
      <c r="O4" s="168"/>
    </row>
    <row r="5" spans="1:15" x14ac:dyDescent="0.35">
      <c r="A5" s="48"/>
      <c r="B5" s="48"/>
      <c r="C5" s="1163"/>
      <c r="D5" s="1163"/>
      <c r="E5" s="1163"/>
      <c r="F5" s="1163"/>
      <c r="G5" s="1163"/>
      <c r="H5" s="1163"/>
      <c r="I5" s="1163"/>
      <c r="J5" s="1163"/>
      <c r="K5" s="5"/>
      <c r="L5" s="168"/>
      <c r="M5" s="168"/>
      <c r="N5" s="168"/>
      <c r="O5" s="168"/>
    </row>
    <row r="6" spans="1:15" ht="17.5" x14ac:dyDescent="0.35">
      <c r="A6" s="1198" t="s">
        <v>885</v>
      </c>
      <c r="B6" s="1198"/>
      <c r="C6" s="1198"/>
      <c r="D6" s="1198"/>
      <c r="E6" s="1198"/>
      <c r="F6" s="1198"/>
      <c r="G6" s="1198"/>
      <c r="H6" s="1198"/>
      <c r="I6" s="1198"/>
      <c r="J6" s="1198"/>
      <c r="K6" s="1198"/>
      <c r="L6" s="168"/>
      <c r="M6" s="168"/>
      <c r="N6" s="168"/>
      <c r="O6" s="168"/>
    </row>
    <row r="7" spans="1:15" s="190" customFormat="1" ht="18.5" x14ac:dyDescent="0.45">
      <c r="A7" s="1200" t="s">
        <v>474</v>
      </c>
      <c r="B7" s="1200"/>
      <c r="C7" s="1200"/>
      <c r="D7" s="1200"/>
      <c r="E7" s="1200"/>
      <c r="F7" s="1200"/>
      <c r="G7" s="1200"/>
      <c r="H7" s="1200"/>
      <c r="I7" s="1200"/>
      <c r="J7" s="1200"/>
      <c r="K7" s="1200"/>
      <c r="L7" s="189"/>
      <c r="M7" s="189"/>
      <c r="N7" s="189"/>
      <c r="O7" s="189"/>
    </row>
    <row r="8" spans="1:15" ht="15.5" x14ac:dyDescent="0.35">
      <c r="A8" s="56"/>
      <c r="B8" s="56"/>
      <c r="C8" s="56"/>
      <c r="D8" s="56"/>
      <c r="E8" s="56"/>
      <c r="F8" s="56"/>
      <c r="G8" s="56"/>
      <c r="H8" s="56"/>
      <c r="I8" s="56"/>
      <c r="J8" s="56"/>
      <c r="K8" s="964" t="s">
        <v>83</v>
      </c>
      <c r="L8" s="168"/>
      <c r="M8" s="168"/>
      <c r="N8" s="168"/>
      <c r="O8" s="168"/>
    </row>
    <row r="9" spans="1:15" ht="77.25" customHeight="1" x14ac:dyDescent="0.35">
      <c r="A9" s="177" t="s">
        <v>1</v>
      </c>
      <c r="B9" s="177" t="s">
        <v>84</v>
      </c>
      <c r="C9" s="177" t="s">
        <v>85</v>
      </c>
      <c r="D9" s="177" t="s">
        <v>886</v>
      </c>
      <c r="E9" s="177" t="s">
        <v>887</v>
      </c>
      <c r="F9" s="177" t="s">
        <v>888</v>
      </c>
      <c r="G9" s="177" t="s">
        <v>889</v>
      </c>
      <c r="H9" s="127" t="s">
        <v>890</v>
      </c>
      <c r="I9" s="127" t="s">
        <v>891</v>
      </c>
      <c r="J9" s="127" t="s">
        <v>892</v>
      </c>
      <c r="K9" s="177" t="s">
        <v>937</v>
      </c>
      <c r="L9" s="168"/>
      <c r="M9" s="168"/>
      <c r="N9" s="168"/>
      <c r="O9" s="168"/>
    </row>
    <row r="10" spans="1:15" ht="27.75" customHeight="1" x14ac:dyDescent="0.35">
      <c r="A10" s="712"/>
      <c r="B10" s="713" t="s">
        <v>39</v>
      </c>
      <c r="C10" s="713" t="s">
        <v>40</v>
      </c>
      <c r="D10" s="713" t="s">
        <v>41</v>
      </c>
      <c r="E10" s="713" t="s">
        <v>42</v>
      </c>
      <c r="F10" s="713" t="s">
        <v>43</v>
      </c>
      <c r="G10" s="713" t="s">
        <v>66</v>
      </c>
      <c r="H10" s="713" t="s">
        <v>44</v>
      </c>
      <c r="I10" s="713" t="s">
        <v>67</v>
      </c>
      <c r="J10" s="713" t="s">
        <v>79</v>
      </c>
      <c r="K10" s="713" t="s">
        <v>45</v>
      </c>
      <c r="L10" s="168"/>
      <c r="M10" s="168"/>
      <c r="N10" s="168"/>
      <c r="O10" s="168"/>
    </row>
    <row r="11" spans="1:15" s="302" customFormat="1" ht="66.75" customHeight="1" x14ac:dyDescent="0.35">
      <c r="A11" s="298" t="s">
        <v>13</v>
      </c>
      <c r="B11" s="297" t="s">
        <v>893</v>
      </c>
      <c r="C11" s="297"/>
      <c r="D11" s="297"/>
      <c r="E11" s="297"/>
      <c r="F11" s="296"/>
      <c r="G11" s="296"/>
      <c r="H11" s="296"/>
      <c r="I11" s="296"/>
      <c r="J11" s="301"/>
      <c r="K11" s="20"/>
      <c r="L11" s="36"/>
      <c r="M11" s="36"/>
      <c r="N11" s="36"/>
      <c r="O11" s="36"/>
    </row>
    <row r="12" spans="1:15" s="302" customFormat="1" ht="15.5" x14ac:dyDescent="0.35">
      <c r="A12" s="714">
        <v>1</v>
      </c>
      <c r="B12" s="715" t="s">
        <v>1467</v>
      </c>
      <c r="C12" s="716"/>
      <c r="D12" s="716">
        <v>420</v>
      </c>
      <c r="E12" s="716">
        <v>13</v>
      </c>
      <c r="F12" s="717"/>
      <c r="G12" s="717"/>
      <c r="H12" s="717"/>
      <c r="I12" s="717"/>
      <c r="J12" s="718"/>
      <c r="K12" s="719"/>
      <c r="L12" s="36"/>
      <c r="M12" s="36"/>
      <c r="N12" s="36"/>
      <c r="O12" s="36"/>
    </row>
    <row r="13" spans="1:15" s="302" customFormat="1" ht="31" x14ac:dyDescent="0.35">
      <c r="A13" s="720" t="s">
        <v>52</v>
      </c>
      <c r="B13" s="721" t="s">
        <v>894</v>
      </c>
      <c r="C13" s="297"/>
      <c r="D13" s="297"/>
      <c r="E13" s="297"/>
      <c r="F13" s="984">
        <v>338520000</v>
      </c>
      <c r="G13" s="296"/>
      <c r="H13" s="296"/>
      <c r="I13" s="296"/>
      <c r="J13" s="303"/>
      <c r="K13" s="20"/>
      <c r="L13" s="36"/>
      <c r="M13" s="36"/>
      <c r="N13" s="36"/>
      <c r="O13" s="36"/>
    </row>
    <row r="14" spans="1:15" s="302" customFormat="1" ht="15.5" x14ac:dyDescent="0.35">
      <c r="A14" s="720" t="s">
        <v>59</v>
      </c>
      <c r="B14" s="721" t="s">
        <v>895</v>
      </c>
      <c r="C14" s="297"/>
      <c r="D14" s="297"/>
      <c r="E14" s="297"/>
      <c r="F14" s="983">
        <v>236964000</v>
      </c>
      <c r="G14" s="296"/>
      <c r="H14" s="296"/>
      <c r="I14" s="296"/>
      <c r="J14" s="303"/>
      <c r="K14" s="20"/>
      <c r="L14" s="36"/>
      <c r="M14" s="36"/>
      <c r="N14" s="36"/>
      <c r="O14" s="36"/>
    </row>
    <row r="15" spans="1:15" s="302" customFormat="1" ht="31" x14ac:dyDescent="0.35">
      <c r="A15" s="296" t="s">
        <v>896</v>
      </c>
      <c r="B15" s="125" t="s">
        <v>897</v>
      </c>
      <c r="C15" s="297"/>
      <c r="D15" s="297"/>
      <c r="E15" s="297"/>
      <c r="F15" s="296"/>
      <c r="G15" s="296" t="s">
        <v>1466</v>
      </c>
      <c r="H15" s="296"/>
      <c r="I15" s="296"/>
      <c r="J15" s="303"/>
      <c r="K15" s="20"/>
      <c r="L15" s="36"/>
      <c r="M15" s="36"/>
      <c r="N15" s="36"/>
      <c r="O15" s="36"/>
    </row>
    <row r="16" spans="1:15" s="302" customFormat="1" ht="15.5" x14ac:dyDescent="0.35">
      <c r="A16" s="296" t="s">
        <v>898</v>
      </c>
      <c r="B16" s="125" t="s">
        <v>899</v>
      </c>
      <c r="C16" s="297"/>
      <c r="D16" s="297"/>
      <c r="E16" s="297"/>
      <c r="F16" s="983">
        <v>189000000</v>
      </c>
      <c r="G16" s="296"/>
      <c r="H16" s="296"/>
      <c r="I16" s="296"/>
      <c r="J16" s="303"/>
      <c r="K16" s="20"/>
      <c r="L16" s="36"/>
      <c r="M16" s="36"/>
      <c r="N16" s="36"/>
      <c r="O16" s="36"/>
    </row>
    <row r="17" spans="1:15" s="302" customFormat="1" ht="19.5" customHeight="1" x14ac:dyDescent="0.35">
      <c r="A17" s="296" t="s">
        <v>900</v>
      </c>
      <c r="B17" s="125" t="s">
        <v>901</v>
      </c>
      <c r="C17" s="297"/>
      <c r="D17" s="297"/>
      <c r="E17" s="297"/>
      <c r="F17" s="983">
        <v>40378000</v>
      </c>
      <c r="G17" s="296"/>
      <c r="H17" s="296"/>
      <c r="I17" s="296"/>
      <c r="J17" s="722"/>
      <c r="K17" s="20"/>
      <c r="L17" s="36"/>
      <c r="M17" s="36"/>
      <c r="N17" s="36"/>
      <c r="O17" s="36"/>
    </row>
    <row r="18" spans="1:15" s="302" customFormat="1" ht="15.5" x14ac:dyDescent="0.35">
      <c r="A18" s="296" t="s">
        <v>902</v>
      </c>
      <c r="B18" s="125" t="s">
        <v>903</v>
      </c>
      <c r="C18" s="297"/>
      <c r="D18" s="297"/>
      <c r="E18" s="297"/>
      <c r="F18" s="983">
        <v>3200000</v>
      </c>
      <c r="G18" s="296"/>
      <c r="H18" s="296"/>
      <c r="I18" s="296"/>
      <c r="J18" s="304"/>
      <c r="K18" s="20"/>
      <c r="L18" s="36"/>
      <c r="M18" s="36"/>
      <c r="N18" s="36"/>
      <c r="O18" s="36"/>
    </row>
    <row r="19" spans="1:15" s="729" customFormat="1" ht="15.5" x14ac:dyDescent="0.35">
      <c r="A19" s="296" t="s">
        <v>904</v>
      </c>
      <c r="B19" s="723" t="s">
        <v>905</v>
      </c>
      <c r="C19" s="724"/>
      <c r="D19" s="724"/>
      <c r="E19" s="724"/>
      <c r="F19" s="982">
        <v>5850000</v>
      </c>
      <c r="G19" s="725"/>
      <c r="H19" s="725"/>
      <c r="I19" s="725"/>
      <c r="J19" s="726"/>
      <c r="K19" s="727"/>
      <c r="L19" s="728"/>
      <c r="M19" s="728"/>
      <c r="N19" s="728"/>
      <c r="O19" s="728"/>
    </row>
    <row r="20" spans="1:15" s="302" customFormat="1" ht="15.5" x14ac:dyDescent="0.35">
      <c r="A20" s="296" t="s">
        <v>906</v>
      </c>
      <c r="B20" s="34" t="s">
        <v>907</v>
      </c>
      <c r="C20" s="34"/>
      <c r="D20" s="34"/>
      <c r="E20" s="34"/>
      <c r="F20" s="108">
        <v>29750000</v>
      </c>
      <c r="G20" s="34"/>
      <c r="H20" s="34"/>
      <c r="I20" s="34"/>
      <c r="J20" s="305"/>
      <c r="K20" s="20"/>
      <c r="L20" s="36"/>
      <c r="M20" s="36"/>
      <c r="N20" s="36"/>
      <c r="O20" s="36"/>
    </row>
    <row r="21" spans="1:15" s="302" customFormat="1" ht="15.5" x14ac:dyDescent="0.35">
      <c r="A21" s="296" t="s">
        <v>908</v>
      </c>
      <c r="B21" s="34" t="s">
        <v>909</v>
      </c>
      <c r="C21" s="34"/>
      <c r="D21" s="34"/>
      <c r="E21" s="34"/>
      <c r="F21" s="34"/>
      <c r="G21" s="34"/>
      <c r="H21" s="34"/>
      <c r="I21" s="34"/>
      <c r="J21" s="305"/>
      <c r="K21" s="20"/>
      <c r="L21" s="36"/>
      <c r="M21" s="36"/>
      <c r="N21" s="36"/>
      <c r="O21" s="36"/>
    </row>
    <row r="22" spans="1:15" s="124" customFormat="1" ht="15.5" x14ac:dyDescent="0.35">
      <c r="A22" s="714">
        <v>2</v>
      </c>
      <c r="B22" s="715" t="s">
        <v>1465</v>
      </c>
      <c r="C22" s="730"/>
      <c r="D22" s="981">
        <v>440</v>
      </c>
      <c r="E22" s="981">
        <v>10</v>
      </c>
      <c r="F22" s="730"/>
      <c r="G22" s="730"/>
      <c r="H22" s="730"/>
      <c r="I22" s="730"/>
      <c r="J22" s="718"/>
      <c r="K22" s="719"/>
      <c r="L22" s="36"/>
      <c r="M22" s="36"/>
      <c r="N22" s="36"/>
      <c r="O22" s="36"/>
    </row>
    <row r="23" spans="1:15" s="124" customFormat="1" ht="15.5" x14ac:dyDescent="0.35">
      <c r="A23" s="720" t="s">
        <v>52</v>
      </c>
      <c r="B23" s="721" t="s">
        <v>910</v>
      </c>
      <c r="C23" s="34"/>
      <c r="D23" s="34"/>
      <c r="E23" s="34"/>
      <c r="F23" s="980">
        <v>354640000</v>
      </c>
      <c r="G23" s="34"/>
      <c r="H23" s="34"/>
      <c r="I23" s="34"/>
      <c r="J23" s="303"/>
      <c r="K23" s="20"/>
      <c r="L23" s="36"/>
      <c r="M23" s="36"/>
      <c r="N23" s="36"/>
      <c r="O23" s="36"/>
    </row>
    <row r="24" spans="1:15" s="124" customFormat="1" ht="15.5" x14ac:dyDescent="0.35">
      <c r="A24" s="720" t="s">
        <v>59</v>
      </c>
      <c r="B24" s="721" t="s">
        <v>911</v>
      </c>
      <c r="C24" s="34"/>
      <c r="D24" s="34"/>
      <c r="E24" s="34"/>
      <c r="F24" s="108">
        <v>283712000</v>
      </c>
      <c r="G24" s="34"/>
      <c r="H24" s="34"/>
      <c r="I24" s="34"/>
      <c r="J24" s="303"/>
      <c r="K24" s="20"/>
      <c r="L24" s="36"/>
      <c r="M24" s="36"/>
      <c r="N24" s="36"/>
      <c r="O24" s="36"/>
    </row>
    <row r="25" spans="1:15" s="124" customFormat="1" ht="31" x14ac:dyDescent="0.35">
      <c r="A25" s="296" t="s">
        <v>896</v>
      </c>
      <c r="B25" s="125" t="s">
        <v>897</v>
      </c>
      <c r="C25" s="34"/>
      <c r="D25" s="34"/>
      <c r="E25" s="34"/>
      <c r="F25" s="108">
        <v>60760000</v>
      </c>
      <c r="G25" s="34"/>
      <c r="H25" s="34"/>
      <c r="I25" s="34"/>
      <c r="J25" s="303"/>
      <c r="K25" s="20"/>
      <c r="L25" s="36"/>
      <c r="M25" s="36"/>
      <c r="N25" s="36"/>
      <c r="O25" s="36"/>
    </row>
    <row r="26" spans="1:15" s="124" customFormat="1" ht="15.5" x14ac:dyDescent="0.35">
      <c r="A26" s="296" t="s">
        <v>898</v>
      </c>
      <c r="B26" s="125" t="s">
        <v>899</v>
      </c>
      <c r="C26" s="34"/>
      <c r="D26" s="21"/>
      <c r="E26" s="21"/>
      <c r="F26" s="979">
        <v>63260000</v>
      </c>
      <c r="G26" s="21"/>
      <c r="H26" s="21"/>
      <c r="I26" s="21"/>
      <c r="J26" s="303"/>
      <c r="K26" s="20"/>
      <c r="L26" s="36"/>
      <c r="M26" s="36"/>
      <c r="N26" s="36"/>
      <c r="O26" s="36"/>
    </row>
    <row r="27" spans="1:15" s="124" customFormat="1" ht="31" x14ac:dyDescent="0.35">
      <c r="A27" s="296" t="s">
        <v>900</v>
      </c>
      <c r="B27" s="125" t="s">
        <v>901</v>
      </c>
      <c r="C27" s="34"/>
      <c r="D27" s="34"/>
      <c r="E27" s="34"/>
      <c r="F27" s="108">
        <v>1000000</v>
      </c>
      <c r="G27" s="34"/>
      <c r="H27" s="34"/>
      <c r="I27" s="34"/>
      <c r="J27" s="722"/>
      <c r="K27" s="20"/>
      <c r="L27" s="36"/>
      <c r="M27" s="36"/>
      <c r="N27" s="36"/>
      <c r="O27" s="36"/>
    </row>
    <row r="28" spans="1:15" s="124" customFormat="1" ht="15.5" x14ac:dyDescent="0.35">
      <c r="A28" s="296" t="s">
        <v>902</v>
      </c>
      <c r="B28" s="125" t="s">
        <v>903</v>
      </c>
      <c r="C28" s="34"/>
      <c r="D28" s="34"/>
      <c r="E28" s="34"/>
      <c r="F28" s="108">
        <v>1500000</v>
      </c>
      <c r="G28" s="34"/>
      <c r="H28" s="34"/>
      <c r="I28" s="34"/>
      <c r="J28" s="303"/>
      <c r="K28" s="20"/>
      <c r="L28" s="36"/>
      <c r="M28" s="36"/>
      <c r="N28" s="36"/>
      <c r="O28" s="36"/>
    </row>
    <row r="29" spans="1:15" s="124" customFormat="1" ht="31" x14ac:dyDescent="0.35">
      <c r="A29" s="296" t="s">
        <v>904</v>
      </c>
      <c r="B29" s="723" t="s">
        <v>912</v>
      </c>
      <c r="C29" s="34"/>
      <c r="D29" s="34"/>
      <c r="E29" s="34"/>
      <c r="F29" s="34"/>
      <c r="G29" s="34"/>
      <c r="H29" s="34"/>
      <c r="I29" s="34"/>
      <c r="J29" s="303"/>
      <c r="K29" s="20"/>
      <c r="L29" s="36"/>
      <c r="M29" s="36"/>
      <c r="N29" s="36"/>
      <c r="O29" s="36"/>
    </row>
    <row r="30" spans="1:15" s="124" customFormat="1" ht="15.5" x14ac:dyDescent="0.35">
      <c r="A30" s="296" t="s">
        <v>906</v>
      </c>
      <c r="B30" s="34" t="s">
        <v>907</v>
      </c>
      <c r="C30" s="307"/>
      <c r="D30" s="307"/>
      <c r="E30" s="307"/>
      <c r="F30" s="307"/>
      <c r="G30" s="307"/>
      <c r="H30" s="307"/>
      <c r="I30" s="307"/>
      <c r="J30" s="309"/>
      <c r="K30" s="29"/>
      <c r="L30" s="36"/>
      <c r="M30" s="36"/>
      <c r="N30" s="36"/>
      <c r="O30" s="36"/>
    </row>
    <row r="31" spans="1:15" s="124" customFormat="1" ht="15.5" x14ac:dyDescent="0.35">
      <c r="A31" s="306" t="s">
        <v>908</v>
      </c>
      <c r="B31" s="34" t="s">
        <v>909</v>
      </c>
      <c r="C31" s="307"/>
      <c r="D31" s="307"/>
      <c r="E31" s="307"/>
      <c r="F31" s="307"/>
      <c r="G31" s="307"/>
      <c r="H31" s="307"/>
      <c r="I31" s="307"/>
      <c r="J31" s="309"/>
      <c r="K31" s="29"/>
      <c r="L31" s="36"/>
      <c r="M31" s="36"/>
      <c r="N31" s="36"/>
      <c r="O31" s="36"/>
    </row>
    <row r="32" spans="1:15" s="124" customFormat="1" ht="15.5" x14ac:dyDescent="0.35">
      <c r="A32" s="306" t="s">
        <v>913</v>
      </c>
      <c r="B32" s="34"/>
      <c r="C32" s="307"/>
      <c r="D32" s="307"/>
      <c r="E32" s="307"/>
      <c r="F32" s="307"/>
      <c r="G32" s="307"/>
      <c r="H32" s="307"/>
      <c r="I32" s="307"/>
      <c r="J32" s="309"/>
      <c r="K32" s="29"/>
      <c r="L32" s="36"/>
      <c r="M32" s="36"/>
      <c r="N32" s="36"/>
      <c r="O32" s="36"/>
    </row>
    <row r="33" spans="1:15" s="124" customFormat="1" ht="33" customHeight="1" x14ac:dyDescent="0.35">
      <c r="A33" s="298" t="s">
        <v>63</v>
      </c>
      <c r="B33" s="297" t="s">
        <v>914</v>
      </c>
      <c r="C33" s="307"/>
      <c r="D33" s="307"/>
      <c r="E33" s="307"/>
      <c r="F33" s="307"/>
      <c r="G33" s="307"/>
      <c r="H33" s="307"/>
      <c r="I33" s="307"/>
      <c r="J33" s="309"/>
      <c r="K33" s="29"/>
      <c r="L33" s="36"/>
      <c r="M33" s="36"/>
      <c r="N33" s="36"/>
      <c r="O33" s="36"/>
    </row>
    <row r="34" spans="1:15" s="124" customFormat="1" ht="15.5" x14ac:dyDescent="0.35">
      <c r="A34" s="731">
        <v>1</v>
      </c>
      <c r="B34" s="732" t="s">
        <v>1464</v>
      </c>
      <c r="C34" s="733"/>
      <c r="D34" s="978">
        <v>420</v>
      </c>
      <c r="E34" s="978">
        <v>13</v>
      </c>
      <c r="F34" s="733"/>
      <c r="G34" s="733"/>
      <c r="H34" s="733"/>
      <c r="I34" s="733"/>
      <c r="J34" s="734"/>
      <c r="K34" s="735"/>
      <c r="L34" s="36"/>
      <c r="M34" s="36"/>
      <c r="N34" s="36"/>
      <c r="O34" s="36"/>
    </row>
    <row r="35" spans="1:15" s="124" customFormat="1" ht="15.5" x14ac:dyDescent="0.35">
      <c r="A35" s="720" t="s">
        <v>52</v>
      </c>
      <c r="B35" s="721" t="s">
        <v>915</v>
      </c>
      <c r="C35" s="307"/>
      <c r="D35" s="307"/>
      <c r="E35" s="307"/>
      <c r="F35" s="971">
        <v>130200000</v>
      </c>
      <c r="G35" s="307"/>
      <c r="H35" s="307"/>
      <c r="I35" s="307"/>
      <c r="J35" s="309"/>
      <c r="K35" s="29"/>
      <c r="L35" s="36"/>
      <c r="M35" s="36"/>
      <c r="N35" s="36"/>
      <c r="O35" s="36"/>
    </row>
    <row r="36" spans="1:15" s="124" customFormat="1" ht="15.5" x14ac:dyDescent="0.35">
      <c r="A36" s="720" t="s">
        <v>59</v>
      </c>
      <c r="B36" s="721" t="s">
        <v>911</v>
      </c>
      <c r="C36" s="307"/>
      <c r="D36" s="307"/>
      <c r="E36" s="307"/>
      <c r="F36" s="971">
        <v>44600000</v>
      </c>
      <c r="G36" s="307"/>
      <c r="H36" s="307"/>
      <c r="I36" s="307"/>
      <c r="J36" s="309"/>
      <c r="K36" s="29"/>
      <c r="L36" s="36"/>
      <c r="M36" s="36"/>
      <c r="N36" s="36"/>
      <c r="O36" s="36"/>
    </row>
    <row r="37" spans="1:15" s="124" customFormat="1" ht="15.5" x14ac:dyDescent="0.35">
      <c r="A37" s="296" t="s">
        <v>896</v>
      </c>
      <c r="B37" s="125" t="s">
        <v>899</v>
      </c>
      <c r="C37" s="307"/>
      <c r="D37" s="307"/>
      <c r="E37" s="307"/>
      <c r="F37" s="971">
        <v>20000000</v>
      </c>
      <c r="G37" s="307"/>
      <c r="H37" s="307"/>
      <c r="I37" s="307"/>
      <c r="J37" s="309"/>
      <c r="K37" s="29"/>
      <c r="L37" s="36"/>
      <c r="M37" s="36"/>
      <c r="N37" s="36"/>
      <c r="O37" s="36"/>
    </row>
    <row r="38" spans="1:15" s="124" customFormat="1" ht="31" x14ac:dyDescent="0.35">
      <c r="A38" s="296" t="s">
        <v>898</v>
      </c>
      <c r="B38" s="125" t="s">
        <v>901</v>
      </c>
      <c r="C38" s="307"/>
      <c r="D38" s="307"/>
      <c r="E38" s="307"/>
      <c r="F38" s="971">
        <v>10600000</v>
      </c>
      <c r="G38" s="307"/>
      <c r="H38" s="307"/>
      <c r="I38" s="307"/>
      <c r="J38" s="303"/>
      <c r="K38" s="29"/>
      <c r="L38" s="36"/>
      <c r="M38" s="36"/>
      <c r="N38" s="36"/>
      <c r="O38" s="36"/>
    </row>
    <row r="39" spans="1:15" s="124" customFormat="1" ht="15.5" x14ac:dyDescent="0.35">
      <c r="A39" s="296" t="s">
        <v>900</v>
      </c>
      <c r="B39" s="125" t="s">
        <v>903</v>
      </c>
      <c r="C39" s="307"/>
      <c r="D39" s="307"/>
      <c r="E39" s="307"/>
      <c r="F39" s="971">
        <v>1000000</v>
      </c>
      <c r="G39" s="307"/>
      <c r="H39" s="307"/>
      <c r="I39" s="307"/>
      <c r="J39" s="309"/>
      <c r="K39" s="29"/>
      <c r="L39" s="36"/>
      <c r="M39" s="36"/>
      <c r="N39" s="36"/>
      <c r="O39" s="36"/>
    </row>
    <row r="40" spans="1:15" s="124" customFormat="1" ht="31" x14ac:dyDescent="0.35">
      <c r="A40" s="296" t="s">
        <v>902</v>
      </c>
      <c r="B40" s="723" t="s">
        <v>916</v>
      </c>
      <c r="C40" s="307"/>
      <c r="D40" s="307"/>
      <c r="E40" s="307"/>
      <c r="F40" s="971">
        <v>1000000</v>
      </c>
      <c r="G40" s="307"/>
      <c r="H40" s="307"/>
      <c r="I40" s="307"/>
      <c r="J40" s="309"/>
      <c r="K40" s="29"/>
      <c r="L40" s="36"/>
      <c r="M40" s="36"/>
      <c r="N40" s="36"/>
      <c r="O40" s="36"/>
    </row>
    <row r="41" spans="1:15" s="124" customFormat="1" ht="15.5" x14ac:dyDescent="0.35">
      <c r="A41" s="296" t="s">
        <v>904</v>
      </c>
      <c r="B41" s="34" t="s">
        <v>907</v>
      </c>
      <c r="C41" s="307"/>
      <c r="D41" s="307"/>
      <c r="E41" s="307"/>
      <c r="F41" s="971">
        <v>2000000</v>
      </c>
      <c r="G41" s="307"/>
      <c r="H41" s="307"/>
      <c r="I41" s="307"/>
      <c r="J41" s="309"/>
      <c r="K41" s="29"/>
      <c r="L41" s="36"/>
      <c r="M41" s="36"/>
      <c r="N41" s="36"/>
      <c r="O41" s="36"/>
    </row>
    <row r="42" spans="1:15" s="124" customFormat="1" ht="15.5" x14ac:dyDescent="0.35">
      <c r="A42" s="296" t="s">
        <v>906</v>
      </c>
      <c r="B42" s="34" t="s">
        <v>909</v>
      </c>
      <c r="C42" s="307"/>
      <c r="D42" s="307"/>
      <c r="E42" s="307"/>
      <c r="F42" s="971">
        <v>10000000</v>
      </c>
      <c r="G42" s="307"/>
      <c r="H42" s="307"/>
      <c r="I42" s="307"/>
      <c r="J42" s="309"/>
      <c r="K42" s="29"/>
      <c r="L42" s="36"/>
      <c r="M42" s="36"/>
      <c r="N42" s="36"/>
      <c r="O42" s="36"/>
    </row>
    <row r="43" spans="1:15" s="124" customFormat="1" ht="15.5" x14ac:dyDescent="0.35">
      <c r="A43" s="731">
        <v>2</v>
      </c>
      <c r="B43" s="732" t="s">
        <v>1463</v>
      </c>
      <c r="C43" s="733"/>
      <c r="D43" s="978">
        <v>80</v>
      </c>
      <c r="E43" s="978">
        <v>4</v>
      </c>
      <c r="F43" s="733"/>
      <c r="G43" s="733"/>
      <c r="H43" s="733"/>
      <c r="I43" s="733"/>
      <c r="J43" s="734"/>
      <c r="K43" s="735"/>
      <c r="L43" s="36"/>
      <c r="M43" s="36"/>
      <c r="N43" s="36"/>
      <c r="O43" s="36"/>
    </row>
    <row r="44" spans="1:15" s="124" customFormat="1" ht="15.5" x14ac:dyDescent="0.35">
      <c r="A44" s="976" t="s">
        <v>52</v>
      </c>
      <c r="B44" s="973" t="s">
        <v>1462</v>
      </c>
      <c r="C44" s="973"/>
      <c r="D44" s="973"/>
      <c r="E44" s="977">
        <v>20100000</v>
      </c>
      <c r="F44" s="973"/>
      <c r="G44" s="973"/>
      <c r="H44" s="973"/>
      <c r="I44" s="973"/>
      <c r="J44" s="972"/>
      <c r="K44" s="735"/>
      <c r="L44" s="36"/>
      <c r="M44" s="36"/>
      <c r="N44" s="36"/>
      <c r="O44" s="36"/>
    </row>
    <row r="45" spans="1:15" s="124" customFormat="1" ht="15.5" x14ac:dyDescent="0.35">
      <c r="A45" s="976" t="s">
        <v>59</v>
      </c>
      <c r="B45" s="975" t="s">
        <v>1461</v>
      </c>
      <c r="C45" s="973"/>
      <c r="D45" s="973"/>
      <c r="E45" s="974">
        <v>1400000</v>
      </c>
      <c r="F45" s="973"/>
      <c r="G45" s="973"/>
      <c r="H45" s="973"/>
      <c r="I45" s="973"/>
      <c r="J45" s="972"/>
      <c r="K45" s="735"/>
      <c r="L45" s="36"/>
      <c r="M45" s="36"/>
      <c r="N45" s="36"/>
      <c r="O45" s="36"/>
    </row>
    <row r="46" spans="1:15" s="124" customFormat="1" ht="15.5" x14ac:dyDescent="0.35">
      <c r="A46" s="976" t="s">
        <v>253</v>
      </c>
      <c r="B46" s="975" t="s">
        <v>1460</v>
      </c>
      <c r="C46" s="973"/>
      <c r="D46" s="973"/>
      <c r="E46" s="974">
        <v>2000000</v>
      </c>
      <c r="F46" s="973"/>
      <c r="G46" s="973"/>
      <c r="H46" s="973"/>
      <c r="I46" s="973"/>
      <c r="J46" s="972"/>
      <c r="K46" s="735"/>
      <c r="L46" s="36"/>
      <c r="M46" s="36"/>
      <c r="N46" s="36"/>
      <c r="O46" s="36"/>
    </row>
    <row r="47" spans="1:15" s="124" customFormat="1" ht="15.5" x14ac:dyDescent="0.35">
      <c r="A47" s="976" t="s">
        <v>777</v>
      </c>
      <c r="B47" s="975" t="s">
        <v>1459</v>
      </c>
      <c r="C47" s="973"/>
      <c r="D47" s="973"/>
      <c r="E47" s="974">
        <v>2300000</v>
      </c>
      <c r="F47" s="973"/>
      <c r="G47" s="973"/>
      <c r="H47" s="973"/>
      <c r="I47" s="973"/>
      <c r="J47" s="972"/>
      <c r="K47" s="735"/>
      <c r="L47" s="36"/>
      <c r="M47" s="36"/>
      <c r="N47" s="36"/>
      <c r="O47" s="36"/>
    </row>
    <row r="48" spans="1:15" s="124" customFormat="1" ht="15.5" x14ac:dyDescent="0.35">
      <c r="A48" s="306" t="s">
        <v>779</v>
      </c>
      <c r="B48" s="12" t="s">
        <v>1458</v>
      </c>
      <c r="C48" s="307"/>
      <c r="D48" s="307"/>
      <c r="E48" s="971">
        <v>1900000</v>
      </c>
      <c r="F48" s="307"/>
      <c r="G48" s="307"/>
      <c r="H48" s="307"/>
      <c r="I48" s="307"/>
      <c r="J48" s="309"/>
      <c r="K48" s="29"/>
      <c r="L48" s="36"/>
      <c r="M48" s="36"/>
      <c r="N48" s="36"/>
      <c r="O48" s="36"/>
    </row>
    <row r="49" spans="1:15" s="124" customFormat="1" ht="15.5" x14ac:dyDescent="0.35">
      <c r="A49" s="306" t="s">
        <v>781</v>
      </c>
      <c r="B49" s="307" t="s">
        <v>1457</v>
      </c>
      <c r="C49" s="307"/>
      <c r="D49" s="307"/>
      <c r="E49" s="971">
        <v>4000000</v>
      </c>
      <c r="F49" s="307"/>
      <c r="G49" s="307"/>
      <c r="H49" s="307"/>
      <c r="I49" s="307"/>
      <c r="J49" s="309"/>
      <c r="K49" s="29"/>
      <c r="L49" s="36"/>
      <c r="M49" s="36"/>
      <c r="N49" s="36"/>
      <c r="O49" s="36"/>
    </row>
    <row r="50" spans="1:15" s="124" customFormat="1" ht="15.5" x14ac:dyDescent="0.35">
      <c r="A50" s="306" t="s">
        <v>782</v>
      </c>
      <c r="B50" s="307" t="s">
        <v>909</v>
      </c>
      <c r="C50" s="307"/>
      <c r="D50" s="307"/>
      <c r="E50" s="971">
        <v>8500000</v>
      </c>
      <c r="F50" s="308"/>
      <c r="G50" s="308"/>
      <c r="H50" s="308"/>
      <c r="I50" s="308"/>
      <c r="J50" s="309"/>
      <c r="K50" s="29"/>
      <c r="L50" s="36"/>
      <c r="M50" s="36"/>
      <c r="N50" s="36"/>
      <c r="O50" s="36"/>
    </row>
    <row r="51" spans="1:15" s="124" customFormat="1" ht="15.5" x14ac:dyDescent="0.35">
      <c r="A51" s="1196" t="s">
        <v>90</v>
      </c>
      <c r="B51" s="1196"/>
      <c r="C51" s="310"/>
      <c r="D51" s="310"/>
      <c r="E51" s="310"/>
      <c r="F51" s="311"/>
      <c r="G51" s="311"/>
      <c r="H51" s="311"/>
      <c r="I51" s="311"/>
      <c r="J51" s="312"/>
      <c r="K51" s="131"/>
      <c r="L51" s="36"/>
      <c r="M51" s="36"/>
      <c r="N51" s="36"/>
      <c r="O51" s="36"/>
    </row>
    <row r="52" spans="1:15" x14ac:dyDescent="0.35">
      <c r="A52" s="7"/>
      <c r="B52" s="8"/>
      <c r="C52" s="8"/>
      <c r="D52" s="8"/>
      <c r="E52" s="8"/>
      <c r="F52" s="8"/>
      <c r="G52" s="8"/>
      <c r="H52" s="8"/>
      <c r="I52" s="8"/>
      <c r="J52" s="8"/>
      <c r="K52" s="48"/>
      <c r="L52" s="168"/>
      <c r="M52" s="168"/>
      <c r="N52" s="168"/>
      <c r="O52" s="168"/>
    </row>
    <row r="53" spans="1:15" ht="15.5" x14ac:dyDescent="0.35">
      <c r="A53" s="7"/>
      <c r="B53" s="664"/>
      <c r="C53" s="664"/>
      <c r="D53" s="812"/>
      <c r="E53" s="780"/>
      <c r="F53" s="780"/>
      <c r="G53" s="780"/>
      <c r="H53" s="780"/>
      <c r="I53" s="1149" t="s">
        <v>435</v>
      </c>
      <c r="J53" s="1149"/>
      <c r="K53" s="1149"/>
      <c r="L53" s="168"/>
      <c r="M53" s="168"/>
      <c r="N53" s="168"/>
      <c r="O53" s="168"/>
    </row>
    <row r="54" spans="1:15" ht="15.5" x14ac:dyDescent="0.35">
      <c r="A54" s="7"/>
      <c r="B54" s="890" t="s">
        <v>23</v>
      </c>
      <c r="C54" s="664"/>
      <c r="D54" s="812"/>
      <c r="E54" s="902"/>
      <c r="F54" s="902"/>
      <c r="G54" s="902"/>
      <c r="H54" s="902"/>
      <c r="I54" s="1143" t="s">
        <v>953</v>
      </c>
      <c r="J54" s="1143"/>
      <c r="K54" s="1143"/>
      <c r="L54" s="168"/>
      <c r="M54" s="168"/>
      <c r="N54" s="168"/>
      <c r="O54" s="168"/>
    </row>
    <row r="55" spans="1:15" ht="15.5" x14ac:dyDescent="0.35">
      <c r="A55" s="7"/>
      <c r="B55" s="901" t="s">
        <v>954</v>
      </c>
      <c r="C55" s="664"/>
      <c r="D55" s="664"/>
      <c r="E55" s="903"/>
      <c r="F55" s="903"/>
      <c r="G55" s="903"/>
      <c r="H55" s="903"/>
      <c r="I55" s="1144" t="s">
        <v>954</v>
      </c>
      <c r="J55" s="1144"/>
      <c r="K55" s="1144"/>
      <c r="L55" s="168"/>
      <c r="M55" s="168"/>
      <c r="N55" s="168"/>
      <c r="O55" s="168"/>
    </row>
    <row r="56" spans="1:15" x14ac:dyDescent="0.35">
      <c r="A56" s="7"/>
      <c r="B56" s="8"/>
      <c r="C56" s="8"/>
      <c r="D56" s="8"/>
      <c r="E56" s="8"/>
      <c r="F56" s="8"/>
      <c r="G56" s="8"/>
      <c r="H56" s="8"/>
      <c r="I56" s="8"/>
      <c r="J56" s="8"/>
      <c r="K56" s="9"/>
      <c r="L56" s="168"/>
      <c r="M56" s="168"/>
      <c r="N56" s="168"/>
      <c r="O56" s="168"/>
    </row>
    <row r="57" spans="1:15" x14ac:dyDescent="0.35">
      <c r="A57" s="7"/>
      <c r="B57" s="8"/>
      <c r="C57" s="8"/>
      <c r="D57" s="8"/>
      <c r="E57" s="8"/>
      <c r="F57" s="8"/>
      <c r="G57" s="8"/>
      <c r="H57" s="8"/>
      <c r="I57" s="8"/>
      <c r="J57" s="8"/>
      <c r="K57" s="9"/>
      <c r="L57" s="168"/>
      <c r="M57" s="168"/>
      <c r="N57" s="168"/>
      <c r="O57" s="168"/>
    </row>
    <row r="58" spans="1:15" x14ac:dyDescent="0.35">
      <c r="A58" s="7"/>
      <c r="B58" s="8"/>
      <c r="C58" s="8"/>
      <c r="D58" s="8"/>
      <c r="E58" s="8"/>
      <c r="F58" s="8"/>
      <c r="G58" s="8"/>
      <c r="H58" s="8"/>
      <c r="I58" s="8"/>
      <c r="J58" s="8"/>
      <c r="K58" s="9"/>
      <c r="L58" s="168"/>
      <c r="M58" s="168"/>
      <c r="N58" s="168"/>
      <c r="O58" s="168"/>
    </row>
    <row r="59" spans="1:15" x14ac:dyDescent="0.35">
      <c r="A59" s="7"/>
      <c r="B59" s="8"/>
      <c r="C59" s="8"/>
      <c r="D59" s="8"/>
      <c r="E59" s="8"/>
      <c r="F59" s="8"/>
      <c r="G59" s="8"/>
      <c r="H59" s="8"/>
      <c r="I59" s="8"/>
      <c r="J59" s="8"/>
      <c r="K59" s="9"/>
      <c r="L59" s="168"/>
      <c r="M59" s="168"/>
      <c r="N59" s="168"/>
      <c r="O59" s="168"/>
    </row>
    <row r="60" spans="1:15" x14ac:dyDescent="0.35">
      <c r="A60" s="7"/>
      <c r="B60" s="8"/>
      <c r="C60" s="8"/>
      <c r="D60" s="8"/>
      <c r="E60" s="8"/>
      <c r="F60" s="8"/>
      <c r="G60" s="8"/>
      <c r="H60" s="8"/>
      <c r="I60" s="8"/>
      <c r="J60" s="8"/>
      <c r="K60" s="9"/>
      <c r="L60" s="168"/>
      <c r="M60" s="168"/>
      <c r="N60" s="168"/>
      <c r="O60" s="168"/>
    </row>
    <row r="61" spans="1:15" x14ac:dyDescent="0.35">
      <c r="A61" s="7"/>
      <c r="B61" s="8"/>
      <c r="C61" s="8"/>
      <c r="D61" s="8"/>
      <c r="E61" s="8"/>
      <c r="F61" s="8"/>
      <c r="G61" s="8"/>
      <c r="H61" s="8"/>
      <c r="I61" s="8"/>
      <c r="J61" s="8"/>
      <c r="K61" s="9"/>
      <c r="L61" s="168"/>
      <c r="M61" s="168"/>
      <c r="N61" s="168"/>
      <c r="O61" s="168"/>
    </row>
    <row r="62" spans="1:15" x14ac:dyDescent="0.35">
      <c r="A62" s="7"/>
      <c r="B62" s="8"/>
      <c r="C62" s="8"/>
      <c r="D62" s="8"/>
      <c r="E62" s="8"/>
      <c r="F62" s="8"/>
      <c r="G62" s="8"/>
      <c r="H62" s="8"/>
      <c r="I62" s="8"/>
      <c r="J62" s="8"/>
      <c r="K62" s="9"/>
      <c r="L62" s="168"/>
      <c r="M62" s="168"/>
      <c r="N62" s="168"/>
      <c r="O62" s="168"/>
    </row>
    <row r="63" spans="1:15" x14ac:dyDescent="0.35">
      <c r="A63" s="7"/>
      <c r="B63" s="8"/>
      <c r="C63" s="8"/>
      <c r="D63" s="8"/>
      <c r="E63" s="8"/>
      <c r="F63" s="8"/>
      <c r="G63" s="8"/>
      <c r="H63" s="8"/>
      <c r="I63" s="8"/>
      <c r="J63" s="8"/>
      <c r="K63" s="9"/>
      <c r="L63" s="168"/>
      <c r="M63" s="168"/>
      <c r="N63" s="168"/>
      <c r="O63" s="168"/>
    </row>
    <row r="64" spans="1:15" x14ac:dyDescent="0.35">
      <c r="A64" s="7"/>
      <c r="B64" s="8"/>
      <c r="C64" s="8"/>
      <c r="D64" s="8"/>
      <c r="E64" s="8"/>
      <c r="F64" s="8"/>
      <c r="G64" s="8"/>
      <c r="H64" s="8"/>
      <c r="I64" s="8"/>
      <c r="J64" s="8"/>
      <c r="K64" s="9"/>
      <c r="L64" s="168"/>
      <c r="M64" s="168"/>
      <c r="N64" s="168"/>
      <c r="O64" s="168"/>
    </row>
    <row r="65" spans="1:15" x14ac:dyDescent="0.35">
      <c r="A65" s="7"/>
      <c r="B65" s="8"/>
      <c r="C65" s="8"/>
      <c r="D65" s="8"/>
      <c r="E65" s="8"/>
      <c r="F65" s="8"/>
      <c r="G65" s="8"/>
      <c r="H65" s="8"/>
      <c r="I65" s="8"/>
      <c r="J65" s="8"/>
      <c r="K65" s="9"/>
      <c r="L65" s="168"/>
      <c r="M65" s="168"/>
      <c r="N65" s="168"/>
      <c r="O65" s="168"/>
    </row>
    <row r="66" spans="1:15" x14ac:dyDescent="0.35">
      <c r="A66" s="7"/>
      <c r="B66" s="8"/>
      <c r="C66" s="8"/>
      <c r="D66" s="8"/>
      <c r="E66" s="8"/>
      <c r="F66" s="8"/>
      <c r="G66" s="8"/>
      <c r="H66" s="8"/>
      <c r="I66" s="8"/>
      <c r="J66" s="8"/>
      <c r="K66" s="9"/>
      <c r="L66" s="168"/>
      <c r="M66" s="168"/>
      <c r="N66" s="168"/>
      <c r="O66" s="168"/>
    </row>
    <row r="67" spans="1:15" x14ac:dyDescent="0.35">
      <c r="A67" s="7"/>
      <c r="B67" s="8"/>
      <c r="C67" s="8"/>
      <c r="D67" s="8"/>
      <c r="E67" s="8"/>
      <c r="F67" s="8"/>
      <c r="G67" s="8"/>
      <c r="H67" s="8"/>
      <c r="I67" s="8"/>
      <c r="J67" s="8"/>
      <c r="K67" s="9"/>
    </row>
    <row r="68" spans="1:15" x14ac:dyDescent="0.35">
      <c r="A68" s="7"/>
      <c r="B68" s="8"/>
      <c r="C68" s="8"/>
      <c r="D68" s="8"/>
      <c r="E68" s="8"/>
      <c r="F68" s="8"/>
      <c r="G68" s="8"/>
      <c r="H68" s="8"/>
      <c r="I68" s="8"/>
      <c r="J68" s="8"/>
      <c r="K68" s="9"/>
    </row>
    <row r="69" spans="1:15" x14ac:dyDescent="0.35">
      <c r="A69" s="7"/>
      <c r="B69" s="8"/>
      <c r="C69" s="8"/>
      <c r="D69" s="8"/>
      <c r="E69" s="8"/>
      <c r="F69" s="8"/>
      <c r="G69" s="8"/>
      <c r="H69" s="8"/>
      <c r="I69" s="8"/>
      <c r="J69" s="8"/>
      <c r="K69" s="9"/>
    </row>
    <row r="70" spans="1:15" x14ac:dyDescent="0.35">
      <c r="A70" s="7"/>
      <c r="B70" s="8"/>
      <c r="C70" s="8"/>
      <c r="D70" s="8"/>
      <c r="E70" s="8"/>
      <c r="F70" s="8"/>
      <c r="G70" s="8"/>
      <c r="H70" s="8"/>
      <c r="I70" s="8"/>
      <c r="J70" s="8"/>
      <c r="K70" s="9"/>
    </row>
    <row r="71" spans="1:15" x14ac:dyDescent="0.35">
      <c r="A71" s="7"/>
      <c r="B71" s="8"/>
      <c r="C71" s="8"/>
      <c r="D71" s="8"/>
      <c r="E71" s="8"/>
      <c r="F71" s="8"/>
      <c r="G71" s="8"/>
      <c r="H71" s="8"/>
      <c r="I71" s="8"/>
      <c r="J71" s="8"/>
      <c r="K71" s="9"/>
    </row>
    <row r="72" spans="1:15" x14ac:dyDescent="0.35">
      <c r="A72" s="7"/>
      <c r="B72" s="8"/>
      <c r="C72" s="8"/>
      <c r="D72" s="8"/>
      <c r="E72" s="8"/>
      <c r="F72" s="8"/>
      <c r="G72" s="8"/>
      <c r="H72" s="8"/>
      <c r="I72" s="8"/>
      <c r="J72" s="8"/>
      <c r="K72" s="9"/>
    </row>
    <row r="73" spans="1:15" x14ac:dyDescent="0.35">
      <c r="A73" s="7"/>
      <c r="B73" s="8"/>
      <c r="C73" s="8"/>
      <c r="D73" s="8"/>
      <c r="E73" s="8"/>
      <c r="F73" s="8"/>
      <c r="G73" s="8"/>
      <c r="H73" s="8"/>
      <c r="I73" s="8"/>
      <c r="J73" s="8"/>
      <c r="K73" s="9"/>
    </row>
    <row r="74" spans="1:15" x14ac:dyDescent="0.3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2.5" x14ac:dyDescent="0.25"/>
  <cols>
    <col min="1" max="1" width="5.6328125" style="1014" customWidth="1"/>
    <col min="2" max="2" width="34.54296875" style="1014" customWidth="1"/>
    <col min="3" max="4" width="9.08984375" style="1014" customWidth="1"/>
    <col min="5" max="5" width="11.54296875" style="1014" customWidth="1"/>
    <col min="6" max="6" width="14.6328125" style="1014" customWidth="1"/>
    <col min="7" max="7" width="41.90625" style="1014" customWidth="1"/>
    <col min="8" max="256" width="9.08984375" style="1014"/>
    <col min="257" max="257" width="5.6328125" style="1014" customWidth="1"/>
    <col min="258" max="258" width="34.54296875" style="1014" customWidth="1"/>
    <col min="259" max="260" width="9.08984375" style="1014"/>
    <col min="261" max="261" width="11.54296875" style="1014" customWidth="1"/>
    <col min="262" max="262" width="14.6328125" style="1014" customWidth="1"/>
    <col min="263" max="263" width="41.90625" style="1014" customWidth="1"/>
    <col min="264" max="512" width="9.08984375" style="1014"/>
    <col min="513" max="513" width="5.6328125" style="1014" customWidth="1"/>
    <col min="514" max="514" width="34.54296875" style="1014" customWidth="1"/>
    <col min="515" max="516" width="9.08984375" style="1014"/>
    <col min="517" max="517" width="11.54296875" style="1014" customWidth="1"/>
    <col min="518" max="518" width="14.6328125" style="1014" customWidth="1"/>
    <col min="519" max="519" width="41.90625" style="1014" customWidth="1"/>
    <col min="520" max="768" width="9.08984375" style="1014"/>
    <col min="769" max="769" width="5.6328125" style="1014" customWidth="1"/>
    <col min="770" max="770" width="34.54296875" style="1014" customWidth="1"/>
    <col min="771" max="772" width="9.08984375" style="1014"/>
    <col min="773" max="773" width="11.54296875" style="1014" customWidth="1"/>
    <col min="774" max="774" width="14.6328125" style="1014" customWidth="1"/>
    <col min="775" max="775" width="41.90625" style="1014" customWidth="1"/>
    <col min="776" max="1024" width="9.08984375" style="1014"/>
    <col min="1025" max="1025" width="5.6328125" style="1014" customWidth="1"/>
    <col min="1026" max="1026" width="34.54296875" style="1014" customWidth="1"/>
    <col min="1027" max="1028" width="9.08984375" style="1014"/>
    <col min="1029" max="1029" width="11.54296875" style="1014" customWidth="1"/>
    <col min="1030" max="1030" width="14.6328125" style="1014" customWidth="1"/>
    <col min="1031" max="1031" width="41.90625" style="1014" customWidth="1"/>
    <col min="1032" max="1280" width="9.08984375" style="1014"/>
    <col min="1281" max="1281" width="5.6328125" style="1014" customWidth="1"/>
    <col min="1282" max="1282" width="34.54296875" style="1014" customWidth="1"/>
    <col min="1283" max="1284" width="9.08984375" style="1014"/>
    <col min="1285" max="1285" width="11.54296875" style="1014" customWidth="1"/>
    <col min="1286" max="1286" width="14.6328125" style="1014" customWidth="1"/>
    <col min="1287" max="1287" width="41.90625" style="1014" customWidth="1"/>
    <col min="1288" max="1536" width="9.08984375" style="1014"/>
    <col min="1537" max="1537" width="5.6328125" style="1014" customWidth="1"/>
    <col min="1538" max="1538" width="34.54296875" style="1014" customWidth="1"/>
    <col min="1539" max="1540" width="9.08984375" style="1014"/>
    <col min="1541" max="1541" width="11.54296875" style="1014" customWidth="1"/>
    <col min="1542" max="1542" width="14.6328125" style="1014" customWidth="1"/>
    <col min="1543" max="1543" width="41.90625" style="1014" customWidth="1"/>
    <col min="1544" max="1792" width="9.08984375" style="1014"/>
    <col min="1793" max="1793" width="5.6328125" style="1014" customWidth="1"/>
    <col min="1794" max="1794" width="34.54296875" style="1014" customWidth="1"/>
    <col min="1795" max="1796" width="9.08984375" style="1014"/>
    <col min="1797" max="1797" width="11.54296875" style="1014" customWidth="1"/>
    <col min="1798" max="1798" width="14.6328125" style="1014" customWidth="1"/>
    <col min="1799" max="1799" width="41.90625" style="1014" customWidth="1"/>
    <col min="1800" max="2048" width="9.08984375" style="1014"/>
    <col min="2049" max="2049" width="5.6328125" style="1014" customWidth="1"/>
    <col min="2050" max="2050" width="34.54296875" style="1014" customWidth="1"/>
    <col min="2051" max="2052" width="9.08984375" style="1014"/>
    <col min="2053" max="2053" width="11.54296875" style="1014" customWidth="1"/>
    <col min="2054" max="2054" width="14.6328125" style="1014" customWidth="1"/>
    <col min="2055" max="2055" width="41.90625" style="1014" customWidth="1"/>
    <col min="2056" max="2304" width="9.08984375" style="1014"/>
    <col min="2305" max="2305" width="5.6328125" style="1014" customWidth="1"/>
    <col min="2306" max="2306" width="34.54296875" style="1014" customWidth="1"/>
    <col min="2307" max="2308" width="9.08984375" style="1014"/>
    <col min="2309" max="2309" width="11.54296875" style="1014" customWidth="1"/>
    <col min="2310" max="2310" width="14.6328125" style="1014" customWidth="1"/>
    <col min="2311" max="2311" width="41.90625" style="1014" customWidth="1"/>
    <col min="2312" max="2560" width="9.08984375" style="1014"/>
    <col min="2561" max="2561" width="5.6328125" style="1014" customWidth="1"/>
    <col min="2562" max="2562" width="34.54296875" style="1014" customWidth="1"/>
    <col min="2563" max="2564" width="9.08984375" style="1014"/>
    <col min="2565" max="2565" width="11.54296875" style="1014" customWidth="1"/>
    <col min="2566" max="2566" width="14.6328125" style="1014" customWidth="1"/>
    <col min="2567" max="2567" width="41.90625" style="1014" customWidth="1"/>
    <col min="2568" max="2816" width="9.08984375" style="1014"/>
    <col min="2817" max="2817" width="5.6328125" style="1014" customWidth="1"/>
    <col min="2818" max="2818" width="34.54296875" style="1014" customWidth="1"/>
    <col min="2819" max="2820" width="9.08984375" style="1014"/>
    <col min="2821" max="2821" width="11.54296875" style="1014" customWidth="1"/>
    <col min="2822" max="2822" width="14.6328125" style="1014" customWidth="1"/>
    <col min="2823" max="2823" width="41.90625" style="1014" customWidth="1"/>
    <col min="2824" max="3072" width="9.08984375" style="1014"/>
    <col min="3073" max="3073" width="5.6328125" style="1014" customWidth="1"/>
    <col min="3074" max="3074" width="34.54296875" style="1014" customWidth="1"/>
    <col min="3075" max="3076" width="9.08984375" style="1014"/>
    <col min="3077" max="3077" width="11.54296875" style="1014" customWidth="1"/>
    <col min="3078" max="3078" width="14.6328125" style="1014" customWidth="1"/>
    <col min="3079" max="3079" width="41.90625" style="1014" customWidth="1"/>
    <col min="3080" max="3328" width="9.08984375" style="1014"/>
    <col min="3329" max="3329" width="5.6328125" style="1014" customWidth="1"/>
    <col min="3330" max="3330" width="34.54296875" style="1014" customWidth="1"/>
    <col min="3331" max="3332" width="9.08984375" style="1014"/>
    <col min="3333" max="3333" width="11.54296875" style="1014" customWidth="1"/>
    <col min="3334" max="3334" width="14.6328125" style="1014" customWidth="1"/>
    <col min="3335" max="3335" width="41.90625" style="1014" customWidth="1"/>
    <col min="3336" max="3584" width="9.08984375" style="1014"/>
    <col min="3585" max="3585" width="5.6328125" style="1014" customWidth="1"/>
    <col min="3586" max="3586" width="34.54296875" style="1014" customWidth="1"/>
    <col min="3587" max="3588" width="9.08984375" style="1014"/>
    <col min="3589" max="3589" width="11.54296875" style="1014" customWidth="1"/>
    <col min="3590" max="3590" width="14.6328125" style="1014" customWidth="1"/>
    <col min="3591" max="3591" width="41.90625" style="1014" customWidth="1"/>
    <col min="3592" max="3840" width="9.08984375" style="1014"/>
    <col min="3841" max="3841" width="5.6328125" style="1014" customWidth="1"/>
    <col min="3842" max="3842" width="34.54296875" style="1014" customWidth="1"/>
    <col min="3843" max="3844" width="9.08984375" style="1014"/>
    <col min="3845" max="3845" width="11.54296875" style="1014" customWidth="1"/>
    <col min="3846" max="3846" width="14.6328125" style="1014" customWidth="1"/>
    <col min="3847" max="3847" width="41.90625" style="1014" customWidth="1"/>
    <col min="3848" max="4096" width="9.08984375" style="1014"/>
    <col min="4097" max="4097" width="5.6328125" style="1014" customWidth="1"/>
    <col min="4098" max="4098" width="34.54296875" style="1014" customWidth="1"/>
    <col min="4099" max="4100" width="9.08984375" style="1014"/>
    <col min="4101" max="4101" width="11.54296875" style="1014" customWidth="1"/>
    <col min="4102" max="4102" width="14.6328125" style="1014" customWidth="1"/>
    <col min="4103" max="4103" width="41.90625" style="1014" customWidth="1"/>
    <col min="4104" max="4352" width="9.08984375" style="1014"/>
    <col min="4353" max="4353" width="5.6328125" style="1014" customWidth="1"/>
    <col min="4354" max="4354" width="34.54296875" style="1014" customWidth="1"/>
    <col min="4355" max="4356" width="9.08984375" style="1014"/>
    <col min="4357" max="4357" width="11.54296875" style="1014" customWidth="1"/>
    <col min="4358" max="4358" width="14.6328125" style="1014" customWidth="1"/>
    <col min="4359" max="4359" width="41.90625" style="1014" customWidth="1"/>
    <col min="4360" max="4608" width="9.08984375" style="1014"/>
    <col min="4609" max="4609" width="5.6328125" style="1014" customWidth="1"/>
    <col min="4610" max="4610" width="34.54296875" style="1014" customWidth="1"/>
    <col min="4611" max="4612" width="9.08984375" style="1014"/>
    <col min="4613" max="4613" width="11.54296875" style="1014" customWidth="1"/>
    <col min="4614" max="4614" width="14.6328125" style="1014" customWidth="1"/>
    <col min="4615" max="4615" width="41.90625" style="1014" customWidth="1"/>
    <col min="4616" max="4864" width="9.08984375" style="1014"/>
    <col min="4865" max="4865" width="5.6328125" style="1014" customWidth="1"/>
    <col min="4866" max="4866" width="34.54296875" style="1014" customWidth="1"/>
    <col min="4867" max="4868" width="9.08984375" style="1014"/>
    <col min="4869" max="4869" width="11.54296875" style="1014" customWidth="1"/>
    <col min="4870" max="4870" width="14.6328125" style="1014" customWidth="1"/>
    <col min="4871" max="4871" width="41.90625" style="1014" customWidth="1"/>
    <col min="4872" max="5120" width="9.08984375" style="1014"/>
    <col min="5121" max="5121" width="5.6328125" style="1014" customWidth="1"/>
    <col min="5122" max="5122" width="34.54296875" style="1014" customWidth="1"/>
    <col min="5123" max="5124" width="9.08984375" style="1014"/>
    <col min="5125" max="5125" width="11.54296875" style="1014" customWidth="1"/>
    <col min="5126" max="5126" width="14.6328125" style="1014" customWidth="1"/>
    <col min="5127" max="5127" width="41.90625" style="1014" customWidth="1"/>
    <col min="5128" max="5376" width="9.08984375" style="1014"/>
    <col min="5377" max="5377" width="5.6328125" style="1014" customWidth="1"/>
    <col min="5378" max="5378" width="34.54296875" style="1014" customWidth="1"/>
    <col min="5379" max="5380" width="9.08984375" style="1014"/>
    <col min="5381" max="5381" width="11.54296875" style="1014" customWidth="1"/>
    <col min="5382" max="5382" width="14.6328125" style="1014" customWidth="1"/>
    <col min="5383" max="5383" width="41.90625" style="1014" customWidth="1"/>
    <col min="5384" max="5632" width="9.08984375" style="1014"/>
    <col min="5633" max="5633" width="5.6328125" style="1014" customWidth="1"/>
    <col min="5634" max="5634" width="34.54296875" style="1014" customWidth="1"/>
    <col min="5635" max="5636" width="9.08984375" style="1014"/>
    <col min="5637" max="5637" width="11.54296875" style="1014" customWidth="1"/>
    <col min="5638" max="5638" width="14.6328125" style="1014" customWidth="1"/>
    <col min="5639" max="5639" width="41.90625" style="1014" customWidth="1"/>
    <col min="5640" max="5888" width="9.08984375" style="1014"/>
    <col min="5889" max="5889" width="5.6328125" style="1014" customWidth="1"/>
    <col min="5890" max="5890" width="34.54296875" style="1014" customWidth="1"/>
    <col min="5891" max="5892" width="9.08984375" style="1014"/>
    <col min="5893" max="5893" width="11.54296875" style="1014" customWidth="1"/>
    <col min="5894" max="5894" width="14.6328125" style="1014" customWidth="1"/>
    <col min="5895" max="5895" width="41.90625" style="1014" customWidth="1"/>
    <col min="5896" max="6144" width="9.08984375" style="1014"/>
    <col min="6145" max="6145" width="5.6328125" style="1014" customWidth="1"/>
    <col min="6146" max="6146" width="34.54296875" style="1014" customWidth="1"/>
    <col min="6147" max="6148" width="9.08984375" style="1014"/>
    <col min="6149" max="6149" width="11.54296875" style="1014" customWidth="1"/>
    <col min="6150" max="6150" width="14.6328125" style="1014" customWidth="1"/>
    <col min="6151" max="6151" width="41.90625" style="1014" customWidth="1"/>
    <col min="6152" max="6400" width="9.08984375" style="1014"/>
    <col min="6401" max="6401" width="5.6328125" style="1014" customWidth="1"/>
    <col min="6402" max="6402" width="34.54296875" style="1014" customWidth="1"/>
    <col min="6403" max="6404" width="9.08984375" style="1014"/>
    <col min="6405" max="6405" width="11.54296875" style="1014" customWidth="1"/>
    <col min="6406" max="6406" width="14.6328125" style="1014" customWidth="1"/>
    <col min="6407" max="6407" width="41.90625" style="1014" customWidth="1"/>
    <col min="6408" max="6656" width="9.08984375" style="1014"/>
    <col min="6657" max="6657" width="5.6328125" style="1014" customWidth="1"/>
    <col min="6658" max="6658" width="34.54296875" style="1014" customWidth="1"/>
    <col min="6659" max="6660" width="9.08984375" style="1014"/>
    <col min="6661" max="6661" width="11.54296875" style="1014" customWidth="1"/>
    <col min="6662" max="6662" width="14.6328125" style="1014" customWidth="1"/>
    <col min="6663" max="6663" width="41.90625" style="1014" customWidth="1"/>
    <col min="6664" max="6912" width="9.08984375" style="1014"/>
    <col min="6913" max="6913" width="5.6328125" style="1014" customWidth="1"/>
    <col min="6914" max="6914" width="34.54296875" style="1014" customWidth="1"/>
    <col min="6915" max="6916" width="9.08984375" style="1014"/>
    <col min="6917" max="6917" width="11.54296875" style="1014" customWidth="1"/>
    <col min="6918" max="6918" width="14.6328125" style="1014" customWidth="1"/>
    <col min="6919" max="6919" width="41.90625" style="1014" customWidth="1"/>
    <col min="6920" max="7168" width="9.08984375" style="1014"/>
    <col min="7169" max="7169" width="5.6328125" style="1014" customWidth="1"/>
    <col min="7170" max="7170" width="34.54296875" style="1014" customWidth="1"/>
    <col min="7171" max="7172" width="9.08984375" style="1014"/>
    <col min="7173" max="7173" width="11.54296875" style="1014" customWidth="1"/>
    <col min="7174" max="7174" width="14.6328125" style="1014" customWidth="1"/>
    <col min="7175" max="7175" width="41.90625" style="1014" customWidth="1"/>
    <col min="7176" max="7424" width="9.08984375" style="1014"/>
    <col min="7425" max="7425" width="5.6328125" style="1014" customWidth="1"/>
    <col min="7426" max="7426" width="34.54296875" style="1014" customWidth="1"/>
    <col min="7427" max="7428" width="9.08984375" style="1014"/>
    <col min="7429" max="7429" width="11.54296875" style="1014" customWidth="1"/>
    <col min="7430" max="7430" width="14.6328125" style="1014" customWidth="1"/>
    <col min="7431" max="7431" width="41.90625" style="1014" customWidth="1"/>
    <col min="7432" max="7680" width="9.08984375" style="1014"/>
    <col min="7681" max="7681" width="5.6328125" style="1014" customWidth="1"/>
    <col min="7682" max="7682" width="34.54296875" style="1014" customWidth="1"/>
    <col min="7683" max="7684" width="9.08984375" style="1014"/>
    <col min="7685" max="7685" width="11.54296875" style="1014" customWidth="1"/>
    <col min="7686" max="7686" width="14.6328125" style="1014" customWidth="1"/>
    <col min="7687" max="7687" width="41.90625" style="1014" customWidth="1"/>
    <col min="7688" max="7936" width="9.08984375" style="1014"/>
    <col min="7937" max="7937" width="5.6328125" style="1014" customWidth="1"/>
    <col min="7938" max="7938" width="34.54296875" style="1014" customWidth="1"/>
    <col min="7939" max="7940" width="9.08984375" style="1014"/>
    <col min="7941" max="7941" width="11.54296875" style="1014" customWidth="1"/>
    <col min="7942" max="7942" width="14.6328125" style="1014" customWidth="1"/>
    <col min="7943" max="7943" width="41.90625" style="1014" customWidth="1"/>
    <col min="7944" max="8192" width="9.08984375" style="1014"/>
    <col min="8193" max="8193" width="5.6328125" style="1014" customWidth="1"/>
    <col min="8194" max="8194" width="34.54296875" style="1014" customWidth="1"/>
    <col min="8195" max="8196" width="9.08984375" style="1014"/>
    <col min="8197" max="8197" width="11.54296875" style="1014" customWidth="1"/>
    <col min="8198" max="8198" width="14.6328125" style="1014" customWidth="1"/>
    <col min="8199" max="8199" width="41.90625" style="1014" customWidth="1"/>
    <col min="8200" max="8448" width="9.08984375" style="1014"/>
    <col min="8449" max="8449" width="5.6328125" style="1014" customWidth="1"/>
    <col min="8450" max="8450" width="34.54296875" style="1014" customWidth="1"/>
    <col min="8451" max="8452" width="9.08984375" style="1014"/>
    <col min="8453" max="8453" width="11.54296875" style="1014" customWidth="1"/>
    <col min="8454" max="8454" width="14.6328125" style="1014" customWidth="1"/>
    <col min="8455" max="8455" width="41.90625" style="1014" customWidth="1"/>
    <col min="8456" max="8704" width="9.08984375" style="1014"/>
    <col min="8705" max="8705" width="5.6328125" style="1014" customWidth="1"/>
    <col min="8706" max="8706" width="34.54296875" style="1014" customWidth="1"/>
    <col min="8707" max="8708" width="9.08984375" style="1014"/>
    <col min="8709" max="8709" width="11.54296875" style="1014" customWidth="1"/>
    <col min="8710" max="8710" width="14.6328125" style="1014" customWidth="1"/>
    <col min="8711" max="8711" width="41.90625" style="1014" customWidth="1"/>
    <col min="8712" max="8960" width="9.08984375" style="1014"/>
    <col min="8961" max="8961" width="5.6328125" style="1014" customWidth="1"/>
    <col min="8962" max="8962" width="34.54296875" style="1014" customWidth="1"/>
    <col min="8963" max="8964" width="9.08984375" style="1014"/>
    <col min="8965" max="8965" width="11.54296875" style="1014" customWidth="1"/>
    <col min="8966" max="8966" width="14.6328125" style="1014" customWidth="1"/>
    <col min="8967" max="8967" width="41.90625" style="1014" customWidth="1"/>
    <col min="8968" max="9216" width="9.08984375" style="1014"/>
    <col min="9217" max="9217" width="5.6328125" style="1014" customWidth="1"/>
    <col min="9218" max="9218" width="34.54296875" style="1014" customWidth="1"/>
    <col min="9219" max="9220" width="9.08984375" style="1014"/>
    <col min="9221" max="9221" width="11.54296875" style="1014" customWidth="1"/>
    <col min="9222" max="9222" width="14.6328125" style="1014" customWidth="1"/>
    <col min="9223" max="9223" width="41.90625" style="1014" customWidth="1"/>
    <col min="9224" max="9472" width="9.08984375" style="1014"/>
    <col min="9473" max="9473" width="5.6328125" style="1014" customWidth="1"/>
    <col min="9474" max="9474" width="34.54296875" style="1014" customWidth="1"/>
    <col min="9475" max="9476" width="9.08984375" style="1014"/>
    <col min="9477" max="9477" width="11.54296875" style="1014" customWidth="1"/>
    <col min="9478" max="9478" width="14.6328125" style="1014" customWidth="1"/>
    <col min="9479" max="9479" width="41.90625" style="1014" customWidth="1"/>
    <col min="9480" max="9728" width="9.08984375" style="1014"/>
    <col min="9729" max="9729" width="5.6328125" style="1014" customWidth="1"/>
    <col min="9730" max="9730" width="34.54296875" style="1014" customWidth="1"/>
    <col min="9731" max="9732" width="9.08984375" style="1014"/>
    <col min="9733" max="9733" width="11.54296875" style="1014" customWidth="1"/>
    <col min="9734" max="9734" width="14.6328125" style="1014" customWidth="1"/>
    <col min="9735" max="9735" width="41.90625" style="1014" customWidth="1"/>
    <col min="9736" max="9984" width="9.08984375" style="1014"/>
    <col min="9985" max="9985" width="5.6328125" style="1014" customWidth="1"/>
    <col min="9986" max="9986" width="34.54296875" style="1014" customWidth="1"/>
    <col min="9987" max="9988" width="9.08984375" style="1014"/>
    <col min="9989" max="9989" width="11.54296875" style="1014" customWidth="1"/>
    <col min="9990" max="9990" width="14.6328125" style="1014" customWidth="1"/>
    <col min="9991" max="9991" width="41.90625" style="1014" customWidth="1"/>
    <col min="9992" max="10240" width="9.08984375" style="1014"/>
    <col min="10241" max="10241" width="5.6328125" style="1014" customWidth="1"/>
    <col min="10242" max="10242" width="34.54296875" style="1014" customWidth="1"/>
    <col min="10243" max="10244" width="9.08984375" style="1014"/>
    <col min="10245" max="10245" width="11.54296875" style="1014" customWidth="1"/>
    <col min="10246" max="10246" width="14.6328125" style="1014" customWidth="1"/>
    <col min="10247" max="10247" width="41.90625" style="1014" customWidth="1"/>
    <col min="10248" max="10496" width="9.08984375" style="1014"/>
    <col min="10497" max="10497" width="5.6328125" style="1014" customWidth="1"/>
    <col min="10498" max="10498" width="34.54296875" style="1014" customWidth="1"/>
    <col min="10499" max="10500" width="9.08984375" style="1014"/>
    <col min="10501" max="10501" width="11.54296875" style="1014" customWidth="1"/>
    <col min="10502" max="10502" width="14.6328125" style="1014" customWidth="1"/>
    <col min="10503" max="10503" width="41.90625" style="1014" customWidth="1"/>
    <col min="10504" max="10752" width="9.08984375" style="1014"/>
    <col min="10753" max="10753" width="5.6328125" style="1014" customWidth="1"/>
    <col min="10754" max="10754" width="34.54296875" style="1014" customWidth="1"/>
    <col min="10755" max="10756" width="9.08984375" style="1014"/>
    <col min="10757" max="10757" width="11.54296875" style="1014" customWidth="1"/>
    <col min="10758" max="10758" width="14.6328125" style="1014" customWidth="1"/>
    <col min="10759" max="10759" width="41.90625" style="1014" customWidth="1"/>
    <col min="10760" max="11008" width="9.08984375" style="1014"/>
    <col min="11009" max="11009" width="5.6328125" style="1014" customWidth="1"/>
    <col min="11010" max="11010" width="34.54296875" style="1014" customWidth="1"/>
    <col min="11011" max="11012" width="9.08984375" style="1014"/>
    <col min="11013" max="11013" width="11.54296875" style="1014" customWidth="1"/>
    <col min="11014" max="11014" width="14.6328125" style="1014" customWidth="1"/>
    <col min="11015" max="11015" width="41.90625" style="1014" customWidth="1"/>
    <col min="11016" max="11264" width="9.08984375" style="1014"/>
    <col min="11265" max="11265" width="5.6328125" style="1014" customWidth="1"/>
    <col min="11266" max="11266" width="34.54296875" style="1014" customWidth="1"/>
    <col min="11267" max="11268" width="9.08984375" style="1014"/>
    <col min="11269" max="11269" width="11.54296875" style="1014" customWidth="1"/>
    <col min="11270" max="11270" width="14.6328125" style="1014" customWidth="1"/>
    <col min="11271" max="11271" width="41.90625" style="1014" customWidth="1"/>
    <col min="11272" max="11520" width="9.08984375" style="1014"/>
    <col min="11521" max="11521" width="5.6328125" style="1014" customWidth="1"/>
    <col min="11522" max="11522" width="34.54296875" style="1014" customWidth="1"/>
    <col min="11523" max="11524" width="9.08984375" style="1014"/>
    <col min="11525" max="11525" width="11.54296875" style="1014" customWidth="1"/>
    <col min="11526" max="11526" width="14.6328125" style="1014" customWidth="1"/>
    <col min="11527" max="11527" width="41.90625" style="1014" customWidth="1"/>
    <col min="11528" max="11776" width="9.08984375" style="1014"/>
    <col min="11777" max="11777" width="5.6328125" style="1014" customWidth="1"/>
    <col min="11778" max="11778" width="34.54296875" style="1014" customWidth="1"/>
    <col min="11779" max="11780" width="9.08984375" style="1014"/>
    <col min="11781" max="11781" width="11.54296875" style="1014" customWidth="1"/>
    <col min="11782" max="11782" width="14.6328125" style="1014" customWidth="1"/>
    <col min="11783" max="11783" width="41.90625" style="1014" customWidth="1"/>
    <col min="11784" max="12032" width="9.08984375" style="1014"/>
    <col min="12033" max="12033" width="5.6328125" style="1014" customWidth="1"/>
    <col min="12034" max="12034" width="34.54296875" style="1014" customWidth="1"/>
    <col min="12035" max="12036" width="9.08984375" style="1014"/>
    <col min="12037" max="12037" width="11.54296875" style="1014" customWidth="1"/>
    <col min="12038" max="12038" width="14.6328125" style="1014" customWidth="1"/>
    <col min="12039" max="12039" width="41.90625" style="1014" customWidth="1"/>
    <col min="12040" max="12288" width="9.08984375" style="1014"/>
    <col min="12289" max="12289" width="5.6328125" style="1014" customWidth="1"/>
    <col min="12290" max="12290" width="34.54296875" style="1014" customWidth="1"/>
    <col min="12291" max="12292" width="9.08984375" style="1014"/>
    <col min="12293" max="12293" width="11.54296875" style="1014" customWidth="1"/>
    <col min="12294" max="12294" width="14.6328125" style="1014" customWidth="1"/>
    <col min="12295" max="12295" width="41.90625" style="1014" customWidth="1"/>
    <col min="12296" max="12544" width="9.08984375" style="1014"/>
    <col min="12545" max="12545" width="5.6328125" style="1014" customWidth="1"/>
    <col min="12546" max="12546" width="34.54296875" style="1014" customWidth="1"/>
    <col min="12547" max="12548" width="9.08984375" style="1014"/>
    <col min="12549" max="12549" width="11.54296875" style="1014" customWidth="1"/>
    <col min="12550" max="12550" width="14.6328125" style="1014" customWidth="1"/>
    <col min="12551" max="12551" width="41.90625" style="1014" customWidth="1"/>
    <col min="12552" max="12800" width="9.08984375" style="1014"/>
    <col min="12801" max="12801" width="5.6328125" style="1014" customWidth="1"/>
    <col min="12802" max="12802" width="34.54296875" style="1014" customWidth="1"/>
    <col min="12803" max="12804" width="9.08984375" style="1014"/>
    <col min="12805" max="12805" width="11.54296875" style="1014" customWidth="1"/>
    <col min="12806" max="12806" width="14.6328125" style="1014" customWidth="1"/>
    <col min="12807" max="12807" width="41.90625" style="1014" customWidth="1"/>
    <col min="12808" max="13056" width="9.08984375" style="1014"/>
    <col min="13057" max="13057" width="5.6328125" style="1014" customWidth="1"/>
    <col min="13058" max="13058" width="34.54296875" style="1014" customWidth="1"/>
    <col min="13059" max="13060" width="9.08984375" style="1014"/>
    <col min="13061" max="13061" width="11.54296875" style="1014" customWidth="1"/>
    <col min="13062" max="13062" width="14.6328125" style="1014" customWidth="1"/>
    <col min="13063" max="13063" width="41.90625" style="1014" customWidth="1"/>
    <col min="13064" max="13312" width="9.08984375" style="1014"/>
    <col min="13313" max="13313" width="5.6328125" style="1014" customWidth="1"/>
    <col min="13314" max="13314" width="34.54296875" style="1014" customWidth="1"/>
    <col min="13315" max="13316" width="9.08984375" style="1014"/>
    <col min="13317" max="13317" width="11.54296875" style="1014" customWidth="1"/>
    <col min="13318" max="13318" width="14.6328125" style="1014" customWidth="1"/>
    <col min="13319" max="13319" width="41.90625" style="1014" customWidth="1"/>
    <col min="13320" max="13568" width="9.08984375" style="1014"/>
    <col min="13569" max="13569" width="5.6328125" style="1014" customWidth="1"/>
    <col min="13570" max="13570" width="34.54296875" style="1014" customWidth="1"/>
    <col min="13571" max="13572" width="9.08984375" style="1014"/>
    <col min="13573" max="13573" width="11.54296875" style="1014" customWidth="1"/>
    <col min="13574" max="13574" width="14.6328125" style="1014" customWidth="1"/>
    <col min="13575" max="13575" width="41.90625" style="1014" customWidth="1"/>
    <col min="13576" max="13824" width="9.08984375" style="1014"/>
    <col min="13825" max="13825" width="5.6328125" style="1014" customWidth="1"/>
    <col min="13826" max="13826" width="34.54296875" style="1014" customWidth="1"/>
    <col min="13827" max="13828" width="9.08984375" style="1014"/>
    <col min="13829" max="13829" width="11.54296875" style="1014" customWidth="1"/>
    <col min="13830" max="13830" width="14.6328125" style="1014" customWidth="1"/>
    <col min="13831" max="13831" width="41.90625" style="1014" customWidth="1"/>
    <col min="13832" max="14080" width="9.08984375" style="1014"/>
    <col min="14081" max="14081" width="5.6328125" style="1014" customWidth="1"/>
    <col min="14082" max="14082" width="34.54296875" style="1014" customWidth="1"/>
    <col min="14083" max="14084" width="9.08984375" style="1014"/>
    <col min="14085" max="14085" width="11.54296875" style="1014" customWidth="1"/>
    <col min="14086" max="14086" width="14.6328125" style="1014" customWidth="1"/>
    <col min="14087" max="14087" width="41.90625" style="1014" customWidth="1"/>
    <col min="14088" max="14336" width="9.08984375" style="1014"/>
    <col min="14337" max="14337" width="5.6328125" style="1014" customWidth="1"/>
    <col min="14338" max="14338" width="34.54296875" style="1014" customWidth="1"/>
    <col min="14339" max="14340" width="9.08984375" style="1014"/>
    <col min="14341" max="14341" width="11.54296875" style="1014" customWidth="1"/>
    <col min="14342" max="14342" width="14.6328125" style="1014" customWidth="1"/>
    <col min="14343" max="14343" width="41.90625" style="1014" customWidth="1"/>
    <col min="14344" max="14592" width="9.08984375" style="1014"/>
    <col min="14593" max="14593" width="5.6328125" style="1014" customWidth="1"/>
    <col min="14594" max="14594" width="34.54296875" style="1014" customWidth="1"/>
    <col min="14595" max="14596" width="9.08984375" style="1014"/>
    <col min="14597" max="14597" width="11.54296875" style="1014" customWidth="1"/>
    <col min="14598" max="14598" width="14.6328125" style="1014" customWidth="1"/>
    <col min="14599" max="14599" width="41.90625" style="1014" customWidth="1"/>
    <col min="14600" max="14848" width="9.08984375" style="1014"/>
    <col min="14849" max="14849" width="5.6328125" style="1014" customWidth="1"/>
    <col min="14850" max="14850" width="34.54296875" style="1014" customWidth="1"/>
    <col min="14851" max="14852" width="9.08984375" style="1014"/>
    <col min="14853" max="14853" width="11.54296875" style="1014" customWidth="1"/>
    <col min="14854" max="14854" width="14.6328125" style="1014" customWidth="1"/>
    <col min="14855" max="14855" width="41.90625" style="1014" customWidth="1"/>
    <col min="14856" max="15104" width="9.08984375" style="1014"/>
    <col min="15105" max="15105" width="5.6328125" style="1014" customWidth="1"/>
    <col min="15106" max="15106" width="34.54296875" style="1014" customWidth="1"/>
    <col min="15107" max="15108" width="9.08984375" style="1014"/>
    <col min="15109" max="15109" width="11.54296875" style="1014" customWidth="1"/>
    <col min="15110" max="15110" width="14.6328125" style="1014" customWidth="1"/>
    <col min="15111" max="15111" width="41.90625" style="1014" customWidth="1"/>
    <col min="15112" max="15360" width="9.08984375" style="1014"/>
    <col min="15361" max="15361" width="5.6328125" style="1014" customWidth="1"/>
    <col min="15362" max="15362" width="34.54296875" style="1014" customWidth="1"/>
    <col min="15363" max="15364" width="9.08984375" style="1014"/>
    <col min="15365" max="15365" width="11.54296875" style="1014" customWidth="1"/>
    <col min="15366" max="15366" width="14.6328125" style="1014" customWidth="1"/>
    <col min="15367" max="15367" width="41.90625" style="1014" customWidth="1"/>
    <col min="15368" max="15616" width="9.08984375" style="1014"/>
    <col min="15617" max="15617" width="5.6328125" style="1014" customWidth="1"/>
    <col min="15618" max="15618" width="34.54296875" style="1014" customWidth="1"/>
    <col min="15619" max="15620" width="9.08984375" style="1014"/>
    <col min="15621" max="15621" width="11.54296875" style="1014" customWidth="1"/>
    <col min="15622" max="15622" width="14.6328125" style="1014" customWidth="1"/>
    <col min="15623" max="15623" width="41.90625" style="1014" customWidth="1"/>
    <col min="15624" max="15872" width="9.08984375" style="1014"/>
    <col min="15873" max="15873" width="5.6328125" style="1014" customWidth="1"/>
    <col min="15874" max="15874" width="34.54296875" style="1014" customWidth="1"/>
    <col min="15875" max="15876" width="9.08984375" style="1014"/>
    <col min="15877" max="15877" width="11.54296875" style="1014" customWidth="1"/>
    <col min="15878" max="15878" width="14.6328125" style="1014" customWidth="1"/>
    <col min="15879" max="15879" width="41.90625" style="1014" customWidth="1"/>
    <col min="15880" max="16128" width="9.08984375" style="1014"/>
    <col min="16129" max="16129" width="5.6328125" style="1014" customWidth="1"/>
    <col min="16130" max="16130" width="34.54296875" style="1014" customWidth="1"/>
    <col min="16131" max="16132" width="9.08984375" style="1014"/>
    <col min="16133" max="16133" width="11.54296875" style="1014" customWidth="1"/>
    <col min="16134" max="16134" width="14.6328125" style="1014" customWidth="1"/>
    <col min="16135" max="16135" width="41.90625" style="1014" customWidth="1"/>
    <col min="16136" max="16384" width="9.08984375" style="1014"/>
  </cols>
  <sheetData>
    <row r="1" spans="1:9" ht="14" x14ac:dyDescent="0.3">
      <c r="A1" s="1203" t="s">
        <v>1586</v>
      </c>
      <c r="B1" s="1203"/>
      <c r="C1" s="1204" t="s">
        <v>1587</v>
      </c>
      <c r="D1" s="1204"/>
      <c r="E1" s="1204"/>
      <c r="F1" s="1204"/>
      <c r="G1" s="1070"/>
    </row>
    <row r="2" spans="1:9" ht="14" x14ac:dyDescent="0.3">
      <c r="A2" s="1205" t="s">
        <v>1588</v>
      </c>
      <c r="B2" s="1205"/>
      <c r="C2" s="1204" t="s">
        <v>1589</v>
      </c>
      <c r="D2" s="1204"/>
      <c r="E2" s="1204"/>
      <c r="F2" s="1204"/>
      <c r="G2" s="1070"/>
    </row>
    <row r="3" spans="1:9" ht="15.5" x14ac:dyDescent="0.35">
      <c r="A3" s="1071"/>
      <c r="B3" s="1072"/>
      <c r="C3" s="1071"/>
      <c r="D3" s="1071"/>
      <c r="E3" s="1073"/>
      <c r="F3" s="1074"/>
      <c r="G3" s="1070"/>
    </row>
    <row r="4" spans="1:9" ht="20.25" customHeight="1" x14ac:dyDescent="0.3">
      <c r="A4" s="1206" t="s">
        <v>1590</v>
      </c>
      <c r="B4" s="1206"/>
      <c r="C4" s="1206"/>
      <c r="D4" s="1206"/>
      <c r="E4" s="1206"/>
      <c r="F4" s="1206"/>
      <c r="G4" s="1206"/>
    </row>
    <row r="5" spans="1:9" ht="28.5" customHeight="1" x14ac:dyDescent="0.3">
      <c r="A5" s="1075"/>
      <c r="B5" s="1076"/>
      <c r="C5" s="1077"/>
      <c r="E5" s="1078"/>
      <c r="F5" s="1079"/>
      <c r="G5" s="1080" t="s">
        <v>1591</v>
      </c>
    </row>
    <row r="6" spans="1:9" ht="28" x14ac:dyDescent="0.25">
      <c r="A6" s="1081" t="s">
        <v>102</v>
      </c>
      <c r="B6" s="1082" t="s">
        <v>1592</v>
      </c>
      <c r="C6" s="1082" t="s">
        <v>3</v>
      </c>
      <c r="D6" s="1082" t="s">
        <v>28</v>
      </c>
      <c r="E6" s="1083" t="s">
        <v>93</v>
      </c>
      <c r="F6" s="1084" t="s">
        <v>1511</v>
      </c>
      <c r="G6" s="1081" t="s">
        <v>12</v>
      </c>
    </row>
    <row r="7" spans="1:9" ht="15" x14ac:dyDescent="0.3">
      <c r="A7" s="1082" t="s">
        <v>15</v>
      </c>
      <c r="B7" s="1085" t="s">
        <v>1593</v>
      </c>
      <c r="C7" s="1086"/>
      <c r="D7" s="1086"/>
      <c r="E7" s="1087"/>
      <c r="F7" s="1088">
        <v>189000000</v>
      </c>
      <c r="G7" s="1089"/>
    </row>
    <row r="8" spans="1:9" ht="19.5" customHeight="1" x14ac:dyDescent="0.35">
      <c r="A8" s="1086">
        <v>1</v>
      </c>
      <c r="B8" s="1034" t="s">
        <v>1594</v>
      </c>
      <c r="C8" s="1086" t="s">
        <v>1595</v>
      </c>
      <c r="D8" s="1086">
        <v>4200</v>
      </c>
      <c r="E8" s="1087">
        <v>25000</v>
      </c>
      <c r="F8" s="1090">
        <v>105000000</v>
      </c>
      <c r="G8" s="1091" t="s">
        <v>1596</v>
      </c>
    </row>
    <row r="9" spans="1:9" ht="19.5" customHeight="1" x14ac:dyDescent="0.35">
      <c r="A9" s="1092">
        <v>2</v>
      </c>
      <c r="B9" s="1034" t="s">
        <v>1597</v>
      </c>
      <c r="C9" s="1086" t="s">
        <v>1595</v>
      </c>
      <c r="D9" s="1086">
        <v>2080</v>
      </c>
      <c r="E9" s="1087">
        <v>25000</v>
      </c>
      <c r="F9" s="1090">
        <v>84000000</v>
      </c>
      <c r="G9" s="1091" t="s">
        <v>1598</v>
      </c>
    </row>
    <row r="10" spans="1:9" ht="19.5" customHeight="1" x14ac:dyDescent="0.3">
      <c r="A10" s="1093" t="s">
        <v>22</v>
      </c>
      <c r="B10" s="1085" t="s">
        <v>1599</v>
      </c>
      <c r="C10" s="1086"/>
      <c r="D10" s="1086"/>
      <c r="E10" s="1087"/>
      <c r="F10" s="1088">
        <v>40378000</v>
      </c>
      <c r="G10" s="1094"/>
      <c r="I10" s="1095"/>
    </row>
    <row r="11" spans="1:9" ht="18.75" customHeight="1" x14ac:dyDescent="0.35">
      <c r="A11" s="1086">
        <v>1</v>
      </c>
      <c r="B11" s="1034" t="s">
        <v>1550</v>
      </c>
      <c r="C11" s="1086" t="s">
        <v>1595</v>
      </c>
      <c r="D11" s="1086">
        <v>520</v>
      </c>
      <c r="E11" s="1087">
        <v>25000</v>
      </c>
      <c r="F11" s="1090">
        <v>13000000</v>
      </c>
      <c r="G11" s="1096" t="s">
        <v>1600</v>
      </c>
    </row>
    <row r="12" spans="1:9" ht="19.5" customHeight="1" x14ac:dyDescent="0.35">
      <c r="A12" s="1081">
        <v>2</v>
      </c>
      <c r="B12" s="1034" t="s">
        <v>1601</v>
      </c>
      <c r="C12" s="1086" t="s">
        <v>1595</v>
      </c>
      <c r="D12" s="1086">
        <v>624</v>
      </c>
      <c r="E12" s="1087">
        <v>22000</v>
      </c>
      <c r="F12" s="1090">
        <v>13728000</v>
      </c>
      <c r="G12" s="1096" t="s">
        <v>1602</v>
      </c>
    </row>
    <row r="13" spans="1:9" ht="18.75" customHeight="1" x14ac:dyDescent="0.35">
      <c r="A13" s="1086">
        <v>3</v>
      </c>
      <c r="B13" s="1034" t="s">
        <v>1603</v>
      </c>
      <c r="C13" s="1086" t="s">
        <v>1595</v>
      </c>
      <c r="D13" s="1086">
        <v>104</v>
      </c>
      <c r="E13" s="1087">
        <v>25000</v>
      </c>
      <c r="F13" s="1090">
        <v>2600000</v>
      </c>
      <c r="G13" s="1096" t="s">
        <v>1604</v>
      </c>
    </row>
    <row r="14" spans="1:9" ht="19.5" customHeight="1" x14ac:dyDescent="0.35">
      <c r="A14" s="1086">
        <v>4</v>
      </c>
      <c r="B14" s="1034" t="s">
        <v>1605</v>
      </c>
      <c r="C14" s="1086" t="s">
        <v>1606</v>
      </c>
      <c r="D14" s="1086">
        <v>13</v>
      </c>
      <c r="E14" s="1087">
        <v>300000</v>
      </c>
      <c r="F14" s="1090">
        <f t="shared" ref="F14:F32" si="0">D14*E14</f>
        <v>3900000</v>
      </c>
      <c r="G14" s="1096" t="s">
        <v>1607</v>
      </c>
    </row>
    <row r="15" spans="1:9" ht="15.5" x14ac:dyDescent="0.35">
      <c r="A15" s="1086">
        <v>5</v>
      </c>
      <c r="B15" s="1034" t="s">
        <v>1608</v>
      </c>
      <c r="C15" s="1086" t="s">
        <v>1482</v>
      </c>
      <c r="D15" s="1086">
        <v>26</v>
      </c>
      <c r="E15" s="1087">
        <v>100000</v>
      </c>
      <c r="F15" s="1090">
        <v>2600000</v>
      </c>
      <c r="G15" s="1096" t="s">
        <v>1609</v>
      </c>
    </row>
    <row r="16" spans="1:9" ht="18.75" customHeight="1" x14ac:dyDescent="0.35">
      <c r="A16" s="1086">
        <v>6</v>
      </c>
      <c r="B16" s="1034" t="s">
        <v>1610</v>
      </c>
      <c r="C16" s="1086" t="s">
        <v>1606</v>
      </c>
      <c r="D16" s="1086">
        <v>13</v>
      </c>
      <c r="E16" s="1087">
        <v>200000</v>
      </c>
      <c r="F16" s="1090">
        <f t="shared" si="0"/>
        <v>2600000</v>
      </c>
      <c r="G16" s="1096" t="s">
        <v>1611</v>
      </c>
    </row>
    <row r="17" spans="1:7" ht="20.25" customHeight="1" x14ac:dyDescent="0.35">
      <c r="A17" s="1086">
        <v>7</v>
      </c>
      <c r="B17" s="1034" t="s">
        <v>1612</v>
      </c>
      <c r="C17" s="1086" t="s">
        <v>1606</v>
      </c>
      <c r="D17" s="1086">
        <v>13</v>
      </c>
      <c r="E17" s="1087">
        <v>150000</v>
      </c>
      <c r="F17" s="1090">
        <f t="shared" si="0"/>
        <v>1950000</v>
      </c>
      <c r="G17" s="1096" t="s">
        <v>1613</v>
      </c>
    </row>
    <row r="18" spans="1:7" ht="18.75" customHeight="1" x14ac:dyDescent="0.3">
      <c r="A18" s="1081" t="s">
        <v>29</v>
      </c>
      <c r="B18" s="1085" t="s">
        <v>1614</v>
      </c>
      <c r="C18" s="1097"/>
      <c r="D18" s="1097"/>
      <c r="E18" s="1098"/>
      <c r="F18" s="1088">
        <v>3200000</v>
      </c>
      <c r="G18" s="1099"/>
    </row>
    <row r="19" spans="1:7" ht="18" customHeight="1" x14ac:dyDescent="0.35">
      <c r="A19" s="1086">
        <v>1</v>
      </c>
      <c r="B19" s="1034" t="s">
        <v>1615</v>
      </c>
      <c r="C19" s="1086" t="s">
        <v>1606</v>
      </c>
      <c r="D19" s="1086">
        <v>13</v>
      </c>
      <c r="E19" s="1087">
        <v>200000</v>
      </c>
      <c r="F19" s="1090">
        <f t="shared" si="0"/>
        <v>2600000</v>
      </c>
      <c r="G19" s="1096" t="s">
        <v>1611</v>
      </c>
    </row>
    <row r="20" spans="1:7" ht="18" customHeight="1" x14ac:dyDescent="0.25">
      <c r="A20" s="1086">
        <v>2</v>
      </c>
      <c r="B20" s="1054" t="s">
        <v>1616</v>
      </c>
      <c r="C20" s="1100" t="s">
        <v>1551</v>
      </c>
      <c r="D20" s="1100">
        <v>2</v>
      </c>
      <c r="E20" s="1101">
        <v>300000</v>
      </c>
      <c r="F20" s="1090">
        <f t="shared" si="0"/>
        <v>600000</v>
      </c>
      <c r="G20" s="1102" t="s">
        <v>1617</v>
      </c>
    </row>
    <row r="21" spans="1:7" ht="18" customHeight="1" x14ac:dyDescent="0.35">
      <c r="A21" s="1081" t="s">
        <v>100</v>
      </c>
      <c r="B21" s="1103" t="s">
        <v>1618</v>
      </c>
      <c r="C21" s="1104"/>
      <c r="D21" s="1086"/>
      <c r="E21" s="1087"/>
      <c r="F21" s="1088">
        <v>5850000</v>
      </c>
      <c r="G21" s="1096"/>
    </row>
    <row r="22" spans="1:7" ht="18" customHeight="1" x14ac:dyDescent="0.35">
      <c r="A22" s="1086">
        <v>1</v>
      </c>
      <c r="B22" s="1034" t="s">
        <v>1619</v>
      </c>
      <c r="C22" s="1086" t="s">
        <v>1551</v>
      </c>
      <c r="D22" s="1086">
        <v>260</v>
      </c>
      <c r="E22" s="1087">
        <v>10000</v>
      </c>
      <c r="F22" s="1090">
        <f t="shared" si="0"/>
        <v>2600000</v>
      </c>
      <c r="G22" s="1096" t="s">
        <v>1620</v>
      </c>
    </row>
    <row r="23" spans="1:7" ht="18" customHeight="1" x14ac:dyDescent="0.35">
      <c r="A23" s="1086">
        <v>2</v>
      </c>
      <c r="B23" s="1034" t="s">
        <v>1621</v>
      </c>
      <c r="C23" s="1086"/>
      <c r="D23" s="1086"/>
      <c r="E23" s="1087"/>
      <c r="F23" s="1105">
        <v>3250000</v>
      </c>
      <c r="G23" s="1096"/>
    </row>
    <row r="24" spans="1:7" ht="18" customHeight="1" x14ac:dyDescent="0.35">
      <c r="A24" s="1086"/>
      <c r="B24" s="1034" t="s">
        <v>1622</v>
      </c>
      <c r="C24" s="1086" t="s">
        <v>1606</v>
      </c>
      <c r="D24" s="1086">
        <v>13</v>
      </c>
      <c r="E24" s="1087">
        <v>150000</v>
      </c>
      <c r="F24" s="1090">
        <f t="shared" si="0"/>
        <v>1950000</v>
      </c>
      <c r="G24" s="1096" t="s">
        <v>1623</v>
      </c>
    </row>
    <row r="25" spans="1:7" ht="18" customHeight="1" x14ac:dyDescent="0.35">
      <c r="A25" s="1086"/>
      <c r="B25" s="1034" t="s">
        <v>1624</v>
      </c>
      <c r="C25" s="1086" t="s">
        <v>1606</v>
      </c>
      <c r="D25" s="1086">
        <v>13</v>
      </c>
      <c r="E25" s="1087">
        <v>100000</v>
      </c>
      <c r="F25" s="1090">
        <f t="shared" si="0"/>
        <v>1300000</v>
      </c>
      <c r="G25" s="1096" t="s">
        <v>1625</v>
      </c>
    </row>
    <row r="26" spans="1:7" ht="39" customHeight="1" x14ac:dyDescent="0.3">
      <c r="A26" s="1086" t="s">
        <v>523</v>
      </c>
      <c r="B26" s="1106" t="s">
        <v>1626</v>
      </c>
      <c r="C26" s="1106"/>
      <c r="D26" s="1106"/>
      <c r="E26" s="1106"/>
      <c r="F26" s="1088">
        <v>29750000</v>
      </c>
      <c r="G26" s="1107"/>
    </row>
    <row r="27" spans="1:7" ht="18.75" customHeight="1" x14ac:dyDescent="0.35">
      <c r="A27" s="1086">
        <v>1</v>
      </c>
      <c r="B27" s="1061" t="s">
        <v>1627</v>
      </c>
      <c r="C27" s="1086"/>
      <c r="D27" s="1086"/>
      <c r="E27" s="1087"/>
      <c r="F27" s="1105">
        <v>1800000</v>
      </c>
      <c r="G27" s="1096"/>
    </row>
    <row r="28" spans="1:7" ht="15.5" x14ac:dyDescent="0.35">
      <c r="A28" s="1086"/>
      <c r="B28" s="1034" t="s">
        <v>1628</v>
      </c>
      <c r="C28" s="1086" t="s">
        <v>1501</v>
      </c>
      <c r="D28" s="1086">
        <v>1</v>
      </c>
      <c r="E28" s="1087">
        <v>500000</v>
      </c>
      <c r="F28" s="1090">
        <f t="shared" si="0"/>
        <v>500000</v>
      </c>
      <c r="G28" s="1096" t="s">
        <v>1629</v>
      </c>
    </row>
    <row r="29" spans="1:7" ht="15.5" x14ac:dyDescent="0.35">
      <c r="A29" s="1086"/>
      <c r="B29" s="1034" t="s">
        <v>1630</v>
      </c>
      <c r="C29" s="1086" t="s">
        <v>1631</v>
      </c>
      <c r="D29" s="1086">
        <v>13</v>
      </c>
      <c r="E29" s="1087">
        <v>100000</v>
      </c>
      <c r="F29" s="1090">
        <f t="shared" si="0"/>
        <v>1300000</v>
      </c>
      <c r="G29" s="1096" t="s">
        <v>1632</v>
      </c>
    </row>
    <row r="30" spans="1:7" ht="15.5" x14ac:dyDescent="0.35">
      <c r="A30" s="1086">
        <v>2</v>
      </c>
      <c r="B30" s="1061" t="s">
        <v>1633</v>
      </c>
      <c r="C30" s="1086"/>
      <c r="D30" s="1086"/>
      <c r="E30" s="1087"/>
      <c r="F30" s="1105">
        <v>27950000</v>
      </c>
      <c r="G30" s="1096"/>
    </row>
    <row r="31" spans="1:7" ht="15.5" x14ac:dyDescent="0.35">
      <c r="A31" s="1086"/>
      <c r="B31" s="1034"/>
      <c r="C31" s="1086" t="s">
        <v>1551</v>
      </c>
      <c r="D31" s="1086">
        <v>234</v>
      </c>
      <c r="E31" s="1087">
        <v>50000</v>
      </c>
      <c r="F31" s="1090">
        <f t="shared" si="0"/>
        <v>11700000</v>
      </c>
      <c r="G31" s="1096" t="s">
        <v>1634</v>
      </c>
    </row>
    <row r="32" spans="1:7" ht="15.5" x14ac:dyDescent="0.35">
      <c r="A32" s="1086"/>
      <c r="B32" s="1034"/>
      <c r="C32" s="1086" t="s">
        <v>1551</v>
      </c>
      <c r="D32" s="1086">
        <v>195</v>
      </c>
      <c r="E32" s="1087">
        <v>50000</v>
      </c>
      <c r="F32" s="1090">
        <f t="shared" si="0"/>
        <v>9750000</v>
      </c>
      <c r="G32" s="1096" t="s">
        <v>1635</v>
      </c>
    </row>
    <row r="33" spans="1:7" ht="15.5" x14ac:dyDescent="0.35">
      <c r="A33" s="1086"/>
      <c r="B33" s="1108"/>
      <c r="C33" s="1086" t="s">
        <v>1501</v>
      </c>
      <c r="D33" s="1092">
        <v>13</v>
      </c>
      <c r="E33" s="1109">
        <v>500000</v>
      </c>
      <c r="F33" s="1090">
        <f>D33*E33</f>
        <v>6500000</v>
      </c>
      <c r="G33" s="1096" t="s">
        <v>1636</v>
      </c>
    </row>
    <row r="34" spans="1:7" ht="15.5" x14ac:dyDescent="0.35">
      <c r="A34" s="1110" t="s">
        <v>1637</v>
      </c>
      <c r="B34" s="1012" t="s">
        <v>1638</v>
      </c>
      <c r="C34" s="1111" t="s">
        <v>1595</v>
      </c>
      <c r="D34" s="1111">
        <v>420</v>
      </c>
      <c r="E34" s="1112">
        <v>90000</v>
      </c>
      <c r="F34" s="1113">
        <f>D34*E34</f>
        <v>37800000</v>
      </c>
    </row>
    <row r="35" spans="1:7" ht="15" x14ac:dyDescent="0.25">
      <c r="A35" s="1086"/>
      <c r="B35" s="1114" t="s">
        <v>75</v>
      </c>
      <c r="C35" s="1086"/>
      <c r="D35" s="1086"/>
      <c r="E35" s="1087"/>
      <c r="F35" s="1088">
        <v>305978000</v>
      </c>
      <c r="G35" s="1115"/>
    </row>
    <row r="36" spans="1:7" ht="13" x14ac:dyDescent="0.3">
      <c r="B36" s="1116" t="s">
        <v>1639</v>
      </c>
      <c r="F36" s="1117"/>
      <c r="G36" s="1118"/>
    </row>
    <row r="37" spans="1:7" ht="15.5" x14ac:dyDescent="0.35">
      <c r="F37" s="1119" t="s">
        <v>1640</v>
      </c>
      <c r="G37" s="1119" t="s">
        <v>1641</v>
      </c>
    </row>
    <row r="38" spans="1:7" ht="14" x14ac:dyDescent="0.3">
      <c r="A38" s="1075"/>
      <c r="B38" s="1120"/>
      <c r="C38" s="1075"/>
      <c r="D38" s="1075"/>
      <c r="E38" s="1070"/>
    </row>
    <row r="39" spans="1:7" ht="14" x14ac:dyDescent="0.25">
      <c r="A39" s="1201" t="s">
        <v>1642</v>
      </c>
      <c r="B39" s="1202"/>
      <c r="C39" s="1202"/>
      <c r="D39" s="1202"/>
      <c r="E39" s="1202"/>
      <c r="F39" s="1202"/>
      <c r="G39" s="1202"/>
    </row>
    <row r="40" spans="1:7" ht="15.5" x14ac:dyDescent="0.35">
      <c r="A40" s="1075"/>
      <c r="B40" s="1120"/>
      <c r="C40" s="1075"/>
      <c r="D40" s="1075"/>
      <c r="E40" s="1121"/>
      <c r="F40" s="1122"/>
    </row>
    <row r="41" spans="1:7" ht="15.5" x14ac:dyDescent="0.35">
      <c r="A41" s="1075"/>
      <c r="B41" s="1120"/>
      <c r="C41" s="1075"/>
      <c r="D41" s="1075"/>
      <c r="E41" s="1121"/>
      <c r="F41" s="1122"/>
      <c r="G41" s="1070"/>
    </row>
    <row r="42" spans="1:7" ht="15.5" x14ac:dyDescent="0.35">
      <c r="A42" s="1075"/>
      <c r="B42" s="1120"/>
      <c r="C42" s="1075"/>
      <c r="D42" s="1075"/>
      <c r="E42" s="1121"/>
      <c r="F42" s="1122"/>
      <c r="G42" s="1070"/>
    </row>
    <row r="43" spans="1:7" ht="15.5" x14ac:dyDescent="0.35">
      <c r="A43" s="1075"/>
      <c r="B43" s="1120"/>
      <c r="C43" s="1075"/>
      <c r="D43" s="1075"/>
      <c r="E43" s="1121"/>
      <c r="F43" s="1122"/>
      <c r="G43" s="1123" t="s">
        <v>1643</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x14ac:dyDescent="0.25"/>
  <cols>
    <col min="1" max="1" width="6.453125" style="1011" customWidth="1"/>
    <col min="2" max="2" width="35" style="1063" customWidth="1"/>
    <col min="3" max="3" width="11" style="1014" customWidth="1"/>
    <col min="4" max="4" width="11.08984375" style="1014" customWidth="1"/>
    <col min="5" max="5" width="13.08984375" style="1014" customWidth="1"/>
    <col min="6" max="6" width="16.36328125" style="1014" customWidth="1"/>
    <col min="7" max="7" width="32.6328125" style="1014" customWidth="1"/>
    <col min="8" max="9" width="9.08984375" style="1014"/>
    <col min="10" max="10" width="19.453125" style="1014" customWidth="1"/>
    <col min="11" max="256" width="9.08984375" style="1014"/>
    <col min="257" max="257" width="6.453125" style="1014" customWidth="1"/>
    <col min="258" max="258" width="35" style="1014" customWidth="1"/>
    <col min="259" max="259" width="11" style="1014" customWidth="1"/>
    <col min="260" max="260" width="11.08984375" style="1014" customWidth="1"/>
    <col min="261" max="261" width="13.08984375" style="1014" customWidth="1"/>
    <col min="262" max="262" width="16.36328125" style="1014" customWidth="1"/>
    <col min="263" max="263" width="32.6328125" style="1014" customWidth="1"/>
    <col min="264" max="265" width="9.08984375" style="1014"/>
    <col min="266" max="266" width="19.453125" style="1014" customWidth="1"/>
    <col min="267" max="512" width="9.08984375" style="1014"/>
    <col min="513" max="513" width="6.453125" style="1014" customWidth="1"/>
    <col min="514" max="514" width="35" style="1014" customWidth="1"/>
    <col min="515" max="515" width="11" style="1014" customWidth="1"/>
    <col min="516" max="516" width="11.08984375" style="1014" customWidth="1"/>
    <col min="517" max="517" width="13.08984375" style="1014" customWidth="1"/>
    <col min="518" max="518" width="16.36328125" style="1014" customWidth="1"/>
    <col min="519" max="519" width="32.6328125" style="1014" customWidth="1"/>
    <col min="520" max="521" width="9.08984375" style="1014"/>
    <col min="522" max="522" width="19.453125" style="1014" customWidth="1"/>
    <col min="523" max="768" width="9.08984375" style="1014"/>
    <col min="769" max="769" width="6.453125" style="1014" customWidth="1"/>
    <col min="770" max="770" width="35" style="1014" customWidth="1"/>
    <col min="771" max="771" width="11" style="1014" customWidth="1"/>
    <col min="772" max="772" width="11.08984375" style="1014" customWidth="1"/>
    <col min="773" max="773" width="13.08984375" style="1014" customWidth="1"/>
    <col min="774" max="774" width="16.36328125" style="1014" customWidth="1"/>
    <col min="775" max="775" width="32.6328125" style="1014" customWidth="1"/>
    <col min="776" max="777" width="9.08984375" style="1014"/>
    <col min="778" max="778" width="19.453125" style="1014" customWidth="1"/>
    <col min="779" max="1024" width="9.08984375" style="1014"/>
    <col min="1025" max="1025" width="6.453125" style="1014" customWidth="1"/>
    <col min="1026" max="1026" width="35" style="1014" customWidth="1"/>
    <col min="1027" max="1027" width="11" style="1014" customWidth="1"/>
    <col min="1028" max="1028" width="11.08984375" style="1014" customWidth="1"/>
    <col min="1029" max="1029" width="13.08984375" style="1014" customWidth="1"/>
    <col min="1030" max="1030" width="16.36328125" style="1014" customWidth="1"/>
    <col min="1031" max="1031" width="32.6328125" style="1014" customWidth="1"/>
    <col min="1032" max="1033" width="9.08984375" style="1014"/>
    <col min="1034" max="1034" width="19.453125" style="1014" customWidth="1"/>
    <col min="1035" max="1280" width="9.08984375" style="1014"/>
    <col min="1281" max="1281" width="6.453125" style="1014" customWidth="1"/>
    <col min="1282" max="1282" width="35" style="1014" customWidth="1"/>
    <col min="1283" max="1283" width="11" style="1014" customWidth="1"/>
    <col min="1284" max="1284" width="11.08984375" style="1014" customWidth="1"/>
    <col min="1285" max="1285" width="13.08984375" style="1014" customWidth="1"/>
    <col min="1286" max="1286" width="16.36328125" style="1014" customWidth="1"/>
    <col min="1287" max="1287" width="32.6328125" style="1014" customWidth="1"/>
    <col min="1288" max="1289" width="9.08984375" style="1014"/>
    <col min="1290" max="1290" width="19.453125" style="1014" customWidth="1"/>
    <col min="1291" max="1536" width="9.08984375" style="1014"/>
    <col min="1537" max="1537" width="6.453125" style="1014" customWidth="1"/>
    <col min="1538" max="1538" width="35" style="1014" customWidth="1"/>
    <col min="1539" max="1539" width="11" style="1014" customWidth="1"/>
    <col min="1540" max="1540" width="11.08984375" style="1014" customWidth="1"/>
    <col min="1541" max="1541" width="13.08984375" style="1014" customWidth="1"/>
    <col min="1542" max="1542" width="16.36328125" style="1014" customWidth="1"/>
    <col min="1543" max="1543" width="32.6328125" style="1014" customWidth="1"/>
    <col min="1544" max="1545" width="9.08984375" style="1014"/>
    <col min="1546" max="1546" width="19.453125" style="1014" customWidth="1"/>
    <col min="1547" max="1792" width="9.08984375" style="1014"/>
    <col min="1793" max="1793" width="6.453125" style="1014" customWidth="1"/>
    <col min="1794" max="1794" width="35" style="1014" customWidth="1"/>
    <col min="1795" max="1795" width="11" style="1014" customWidth="1"/>
    <col min="1796" max="1796" width="11.08984375" style="1014" customWidth="1"/>
    <col min="1797" max="1797" width="13.08984375" style="1014" customWidth="1"/>
    <col min="1798" max="1798" width="16.36328125" style="1014" customWidth="1"/>
    <col min="1799" max="1799" width="32.6328125" style="1014" customWidth="1"/>
    <col min="1800" max="1801" width="9.08984375" style="1014"/>
    <col min="1802" max="1802" width="19.453125" style="1014" customWidth="1"/>
    <col min="1803" max="2048" width="9.08984375" style="1014"/>
    <col min="2049" max="2049" width="6.453125" style="1014" customWidth="1"/>
    <col min="2050" max="2050" width="35" style="1014" customWidth="1"/>
    <col min="2051" max="2051" width="11" style="1014" customWidth="1"/>
    <col min="2052" max="2052" width="11.08984375" style="1014" customWidth="1"/>
    <col min="2053" max="2053" width="13.08984375" style="1014" customWidth="1"/>
    <col min="2054" max="2054" width="16.36328125" style="1014" customWidth="1"/>
    <col min="2055" max="2055" width="32.6328125" style="1014" customWidth="1"/>
    <col min="2056" max="2057" width="9.08984375" style="1014"/>
    <col min="2058" max="2058" width="19.453125" style="1014" customWidth="1"/>
    <col min="2059" max="2304" width="9.08984375" style="1014"/>
    <col min="2305" max="2305" width="6.453125" style="1014" customWidth="1"/>
    <col min="2306" max="2306" width="35" style="1014" customWidth="1"/>
    <col min="2307" max="2307" width="11" style="1014" customWidth="1"/>
    <col min="2308" max="2308" width="11.08984375" style="1014" customWidth="1"/>
    <col min="2309" max="2309" width="13.08984375" style="1014" customWidth="1"/>
    <col min="2310" max="2310" width="16.36328125" style="1014" customWidth="1"/>
    <col min="2311" max="2311" width="32.6328125" style="1014" customWidth="1"/>
    <col min="2312" max="2313" width="9.08984375" style="1014"/>
    <col min="2314" max="2314" width="19.453125" style="1014" customWidth="1"/>
    <col min="2315" max="2560" width="9.08984375" style="1014"/>
    <col min="2561" max="2561" width="6.453125" style="1014" customWidth="1"/>
    <col min="2562" max="2562" width="35" style="1014" customWidth="1"/>
    <col min="2563" max="2563" width="11" style="1014" customWidth="1"/>
    <col min="2564" max="2564" width="11.08984375" style="1014" customWidth="1"/>
    <col min="2565" max="2565" width="13.08984375" style="1014" customWidth="1"/>
    <col min="2566" max="2566" width="16.36328125" style="1014" customWidth="1"/>
    <col min="2567" max="2567" width="32.6328125" style="1014" customWidth="1"/>
    <col min="2568" max="2569" width="9.08984375" style="1014"/>
    <col min="2570" max="2570" width="19.453125" style="1014" customWidth="1"/>
    <col min="2571" max="2816" width="9.08984375" style="1014"/>
    <col min="2817" max="2817" width="6.453125" style="1014" customWidth="1"/>
    <col min="2818" max="2818" width="35" style="1014" customWidth="1"/>
    <col min="2819" max="2819" width="11" style="1014" customWidth="1"/>
    <col min="2820" max="2820" width="11.08984375" style="1014" customWidth="1"/>
    <col min="2821" max="2821" width="13.08984375" style="1014" customWidth="1"/>
    <col min="2822" max="2822" width="16.36328125" style="1014" customWidth="1"/>
    <col min="2823" max="2823" width="32.6328125" style="1014" customWidth="1"/>
    <col min="2824" max="2825" width="9.08984375" style="1014"/>
    <col min="2826" max="2826" width="19.453125" style="1014" customWidth="1"/>
    <col min="2827" max="3072" width="9.08984375" style="1014"/>
    <col min="3073" max="3073" width="6.453125" style="1014" customWidth="1"/>
    <col min="3074" max="3074" width="35" style="1014" customWidth="1"/>
    <col min="3075" max="3075" width="11" style="1014" customWidth="1"/>
    <col min="3076" max="3076" width="11.08984375" style="1014" customWidth="1"/>
    <col min="3077" max="3077" width="13.08984375" style="1014" customWidth="1"/>
    <col min="3078" max="3078" width="16.36328125" style="1014" customWidth="1"/>
    <col min="3079" max="3079" width="32.6328125" style="1014" customWidth="1"/>
    <col min="3080" max="3081" width="9.08984375" style="1014"/>
    <col min="3082" max="3082" width="19.453125" style="1014" customWidth="1"/>
    <col min="3083" max="3328" width="9.08984375" style="1014"/>
    <col min="3329" max="3329" width="6.453125" style="1014" customWidth="1"/>
    <col min="3330" max="3330" width="35" style="1014" customWidth="1"/>
    <col min="3331" max="3331" width="11" style="1014" customWidth="1"/>
    <col min="3332" max="3332" width="11.08984375" style="1014" customWidth="1"/>
    <col min="3333" max="3333" width="13.08984375" style="1014" customWidth="1"/>
    <col min="3334" max="3334" width="16.36328125" style="1014" customWidth="1"/>
    <col min="3335" max="3335" width="32.6328125" style="1014" customWidth="1"/>
    <col min="3336" max="3337" width="9.08984375" style="1014"/>
    <col min="3338" max="3338" width="19.453125" style="1014" customWidth="1"/>
    <col min="3339" max="3584" width="9.08984375" style="1014"/>
    <col min="3585" max="3585" width="6.453125" style="1014" customWidth="1"/>
    <col min="3586" max="3586" width="35" style="1014" customWidth="1"/>
    <col min="3587" max="3587" width="11" style="1014" customWidth="1"/>
    <col min="3588" max="3588" width="11.08984375" style="1014" customWidth="1"/>
    <col min="3589" max="3589" width="13.08984375" style="1014" customWidth="1"/>
    <col min="3590" max="3590" width="16.36328125" style="1014" customWidth="1"/>
    <col min="3591" max="3591" width="32.6328125" style="1014" customWidth="1"/>
    <col min="3592" max="3593" width="9.08984375" style="1014"/>
    <col min="3594" max="3594" width="19.453125" style="1014" customWidth="1"/>
    <col min="3595" max="3840" width="9.08984375" style="1014"/>
    <col min="3841" max="3841" width="6.453125" style="1014" customWidth="1"/>
    <col min="3842" max="3842" width="35" style="1014" customWidth="1"/>
    <col min="3843" max="3843" width="11" style="1014" customWidth="1"/>
    <col min="3844" max="3844" width="11.08984375" style="1014" customWidth="1"/>
    <col min="3845" max="3845" width="13.08984375" style="1014" customWidth="1"/>
    <col min="3846" max="3846" width="16.36328125" style="1014" customWidth="1"/>
    <col min="3847" max="3847" width="32.6328125" style="1014" customWidth="1"/>
    <col min="3848" max="3849" width="9.08984375" style="1014"/>
    <col min="3850" max="3850" width="19.453125" style="1014" customWidth="1"/>
    <col min="3851" max="4096" width="9.08984375" style="1014"/>
    <col min="4097" max="4097" width="6.453125" style="1014" customWidth="1"/>
    <col min="4098" max="4098" width="35" style="1014" customWidth="1"/>
    <col min="4099" max="4099" width="11" style="1014" customWidth="1"/>
    <col min="4100" max="4100" width="11.08984375" style="1014" customWidth="1"/>
    <col min="4101" max="4101" width="13.08984375" style="1014" customWidth="1"/>
    <col min="4102" max="4102" width="16.36328125" style="1014" customWidth="1"/>
    <col min="4103" max="4103" width="32.6328125" style="1014" customWidth="1"/>
    <col min="4104" max="4105" width="9.08984375" style="1014"/>
    <col min="4106" max="4106" width="19.453125" style="1014" customWidth="1"/>
    <col min="4107" max="4352" width="9.08984375" style="1014"/>
    <col min="4353" max="4353" width="6.453125" style="1014" customWidth="1"/>
    <col min="4354" max="4354" width="35" style="1014" customWidth="1"/>
    <col min="4355" max="4355" width="11" style="1014" customWidth="1"/>
    <col min="4356" max="4356" width="11.08984375" style="1014" customWidth="1"/>
    <col min="4357" max="4357" width="13.08984375" style="1014" customWidth="1"/>
    <col min="4358" max="4358" width="16.36328125" style="1014" customWidth="1"/>
    <col min="4359" max="4359" width="32.6328125" style="1014" customWidth="1"/>
    <col min="4360" max="4361" width="9.08984375" style="1014"/>
    <col min="4362" max="4362" width="19.453125" style="1014" customWidth="1"/>
    <col min="4363" max="4608" width="9.08984375" style="1014"/>
    <col min="4609" max="4609" width="6.453125" style="1014" customWidth="1"/>
    <col min="4610" max="4610" width="35" style="1014" customWidth="1"/>
    <col min="4611" max="4611" width="11" style="1014" customWidth="1"/>
    <col min="4612" max="4612" width="11.08984375" style="1014" customWidth="1"/>
    <col min="4613" max="4613" width="13.08984375" style="1014" customWidth="1"/>
    <col min="4614" max="4614" width="16.36328125" style="1014" customWidth="1"/>
    <col min="4615" max="4615" width="32.6328125" style="1014" customWidth="1"/>
    <col min="4616" max="4617" width="9.08984375" style="1014"/>
    <col min="4618" max="4618" width="19.453125" style="1014" customWidth="1"/>
    <col min="4619" max="4864" width="9.08984375" style="1014"/>
    <col min="4865" max="4865" width="6.453125" style="1014" customWidth="1"/>
    <col min="4866" max="4866" width="35" style="1014" customWidth="1"/>
    <col min="4867" max="4867" width="11" style="1014" customWidth="1"/>
    <col min="4868" max="4868" width="11.08984375" style="1014" customWidth="1"/>
    <col min="4869" max="4869" width="13.08984375" style="1014" customWidth="1"/>
    <col min="4870" max="4870" width="16.36328125" style="1014" customWidth="1"/>
    <col min="4871" max="4871" width="32.6328125" style="1014" customWidth="1"/>
    <col min="4872" max="4873" width="9.08984375" style="1014"/>
    <col min="4874" max="4874" width="19.453125" style="1014" customWidth="1"/>
    <col min="4875" max="5120" width="9.08984375" style="1014"/>
    <col min="5121" max="5121" width="6.453125" style="1014" customWidth="1"/>
    <col min="5122" max="5122" width="35" style="1014" customWidth="1"/>
    <col min="5123" max="5123" width="11" style="1014" customWidth="1"/>
    <col min="5124" max="5124" width="11.08984375" style="1014" customWidth="1"/>
    <col min="5125" max="5125" width="13.08984375" style="1014" customWidth="1"/>
    <col min="5126" max="5126" width="16.36328125" style="1014" customWidth="1"/>
    <col min="5127" max="5127" width="32.6328125" style="1014" customWidth="1"/>
    <col min="5128" max="5129" width="9.08984375" style="1014"/>
    <col min="5130" max="5130" width="19.453125" style="1014" customWidth="1"/>
    <col min="5131" max="5376" width="9.08984375" style="1014"/>
    <col min="5377" max="5377" width="6.453125" style="1014" customWidth="1"/>
    <col min="5378" max="5378" width="35" style="1014" customWidth="1"/>
    <col min="5379" max="5379" width="11" style="1014" customWidth="1"/>
    <col min="5380" max="5380" width="11.08984375" style="1014" customWidth="1"/>
    <col min="5381" max="5381" width="13.08984375" style="1014" customWidth="1"/>
    <col min="5382" max="5382" width="16.36328125" style="1014" customWidth="1"/>
    <col min="5383" max="5383" width="32.6328125" style="1014" customWidth="1"/>
    <col min="5384" max="5385" width="9.08984375" style="1014"/>
    <col min="5386" max="5386" width="19.453125" style="1014" customWidth="1"/>
    <col min="5387" max="5632" width="9.08984375" style="1014"/>
    <col min="5633" max="5633" width="6.453125" style="1014" customWidth="1"/>
    <col min="5634" max="5634" width="35" style="1014" customWidth="1"/>
    <col min="5635" max="5635" width="11" style="1014" customWidth="1"/>
    <col min="5636" max="5636" width="11.08984375" style="1014" customWidth="1"/>
    <col min="5637" max="5637" width="13.08984375" style="1014" customWidth="1"/>
    <col min="5638" max="5638" width="16.36328125" style="1014" customWidth="1"/>
    <col min="5639" max="5639" width="32.6328125" style="1014" customWidth="1"/>
    <col min="5640" max="5641" width="9.08984375" style="1014"/>
    <col min="5642" max="5642" width="19.453125" style="1014" customWidth="1"/>
    <col min="5643" max="5888" width="9.08984375" style="1014"/>
    <col min="5889" max="5889" width="6.453125" style="1014" customWidth="1"/>
    <col min="5890" max="5890" width="35" style="1014" customWidth="1"/>
    <col min="5891" max="5891" width="11" style="1014" customWidth="1"/>
    <col min="5892" max="5892" width="11.08984375" style="1014" customWidth="1"/>
    <col min="5893" max="5893" width="13.08984375" style="1014" customWidth="1"/>
    <col min="5894" max="5894" width="16.36328125" style="1014" customWidth="1"/>
    <col min="5895" max="5895" width="32.6328125" style="1014" customWidth="1"/>
    <col min="5896" max="5897" width="9.08984375" style="1014"/>
    <col min="5898" max="5898" width="19.453125" style="1014" customWidth="1"/>
    <col min="5899" max="6144" width="9.08984375" style="1014"/>
    <col min="6145" max="6145" width="6.453125" style="1014" customWidth="1"/>
    <col min="6146" max="6146" width="35" style="1014" customWidth="1"/>
    <col min="6147" max="6147" width="11" style="1014" customWidth="1"/>
    <col min="6148" max="6148" width="11.08984375" style="1014" customWidth="1"/>
    <col min="6149" max="6149" width="13.08984375" style="1014" customWidth="1"/>
    <col min="6150" max="6150" width="16.36328125" style="1014" customWidth="1"/>
    <col min="6151" max="6151" width="32.6328125" style="1014" customWidth="1"/>
    <col min="6152" max="6153" width="9.08984375" style="1014"/>
    <col min="6154" max="6154" width="19.453125" style="1014" customWidth="1"/>
    <col min="6155" max="6400" width="9.08984375" style="1014"/>
    <col min="6401" max="6401" width="6.453125" style="1014" customWidth="1"/>
    <col min="6402" max="6402" width="35" style="1014" customWidth="1"/>
    <col min="6403" max="6403" width="11" style="1014" customWidth="1"/>
    <col min="6404" max="6404" width="11.08984375" style="1014" customWidth="1"/>
    <col min="6405" max="6405" width="13.08984375" style="1014" customWidth="1"/>
    <col min="6406" max="6406" width="16.36328125" style="1014" customWidth="1"/>
    <col min="6407" max="6407" width="32.6328125" style="1014" customWidth="1"/>
    <col min="6408" max="6409" width="9.08984375" style="1014"/>
    <col min="6410" max="6410" width="19.453125" style="1014" customWidth="1"/>
    <col min="6411" max="6656" width="9.08984375" style="1014"/>
    <col min="6657" max="6657" width="6.453125" style="1014" customWidth="1"/>
    <col min="6658" max="6658" width="35" style="1014" customWidth="1"/>
    <col min="6659" max="6659" width="11" style="1014" customWidth="1"/>
    <col min="6660" max="6660" width="11.08984375" style="1014" customWidth="1"/>
    <col min="6661" max="6661" width="13.08984375" style="1014" customWidth="1"/>
    <col min="6662" max="6662" width="16.36328125" style="1014" customWidth="1"/>
    <col min="6663" max="6663" width="32.6328125" style="1014" customWidth="1"/>
    <col min="6664" max="6665" width="9.08984375" style="1014"/>
    <col min="6666" max="6666" width="19.453125" style="1014" customWidth="1"/>
    <col min="6667" max="6912" width="9.08984375" style="1014"/>
    <col min="6913" max="6913" width="6.453125" style="1014" customWidth="1"/>
    <col min="6914" max="6914" width="35" style="1014" customWidth="1"/>
    <col min="6915" max="6915" width="11" style="1014" customWidth="1"/>
    <col min="6916" max="6916" width="11.08984375" style="1014" customWidth="1"/>
    <col min="6917" max="6917" width="13.08984375" style="1014" customWidth="1"/>
    <col min="6918" max="6918" width="16.36328125" style="1014" customWidth="1"/>
    <col min="6919" max="6919" width="32.6328125" style="1014" customWidth="1"/>
    <col min="6920" max="6921" width="9.08984375" style="1014"/>
    <col min="6922" max="6922" width="19.453125" style="1014" customWidth="1"/>
    <col min="6923" max="7168" width="9.08984375" style="1014"/>
    <col min="7169" max="7169" width="6.453125" style="1014" customWidth="1"/>
    <col min="7170" max="7170" width="35" style="1014" customWidth="1"/>
    <col min="7171" max="7171" width="11" style="1014" customWidth="1"/>
    <col min="7172" max="7172" width="11.08984375" style="1014" customWidth="1"/>
    <col min="7173" max="7173" width="13.08984375" style="1014" customWidth="1"/>
    <col min="7174" max="7174" width="16.36328125" style="1014" customWidth="1"/>
    <col min="7175" max="7175" width="32.6328125" style="1014" customWidth="1"/>
    <col min="7176" max="7177" width="9.08984375" style="1014"/>
    <col min="7178" max="7178" width="19.453125" style="1014" customWidth="1"/>
    <col min="7179" max="7424" width="9.08984375" style="1014"/>
    <col min="7425" max="7425" width="6.453125" style="1014" customWidth="1"/>
    <col min="7426" max="7426" width="35" style="1014" customWidth="1"/>
    <col min="7427" max="7427" width="11" style="1014" customWidth="1"/>
    <col min="7428" max="7428" width="11.08984375" style="1014" customWidth="1"/>
    <col min="7429" max="7429" width="13.08984375" style="1014" customWidth="1"/>
    <col min="7430" max="7430" width="16.36328125" style="1014" customWidth="1"/>
    <col min="7431" max="7431" width="32.6328125" style="1014" customWidth="1"/>
    <col min="7432" max="7433" width="9.08984375" style="1014"/>
    <col min="7434" max="7434" width="19.453125" style="1014" customWidth="1"/>
    <col min="7435" max="7680" width="9.08984375" style="1014"/>
    <col min="7681" max="7681" width="6.453125" style="1014" customWidth="1"/>
    <col min="7682" max="7682" width="35" style="1014" customWidth="1"/>
    <col min="7683" max="7683" width="11" style="1014" customWidth="1"/>
    <col min="7684" max="7684" width="11.08984375" style="1014" customWidth="1"/>
    <col min="7685" max="7685" width="13.08984375" style="1014" customWidth="1"/>
    <col min="7686" max="7686" width="16.36328125" style="1014" customWidth="1"/>
    <col min="7687" max="7687" width="32.6328125" style="1014" customWidth="1"/>
    <col min="7688" max="7689" width="9.08984375" style="1014"/>
    <col min="7690" max="7690" width="19.453125" style="1014" customWidth="1"/>
    <col min="7691" max="7936" width="9.08984375" style="1014"/>
    <col min="7937" max="7937" width="6.453125" style="1014" customWidth="1"/>
    <col min="7938" max="7938" width="35" style="1014" customWidth="1"/>
    <col min="7939" max="7939" width="11" style="1014" customWidth="1"/>
    <col min="7940" max="7940" width="11.08984375" style="1014" customWidth="1"/>
    <col min="7941" max="7941" width="13.08984375" style="1014" customWidth="1"/>
    <col min="7942" max="7942" width="16.36328125" style="1014" customWidth="1"/>
    <col min="7943" max="7943" width="32.6328125" style="1014" customWidth="1"/>
    <col min="7944" max="7945" width="9.08984375" style="1014"/>
    <col min="7946" max="7946" width="19.453125" style="1014" customWidth="1"/>
    <col min="7947" max="8192" width="9.08984375" style="1014"/>
    <col min="8193" max="8193" width="6.453125" style="1014" customWidth="1"/>
    <col min="8194" max="8194" width="35" style="1014" customWidth="1"/>
    <col min="8195" max="8195" width="11" style="1014" customWidth="1"/>
    <col min="8196" max="8196" width="11.08984375" style="1014" customWidth="1"/>
    <col min="8197" max="8197" width="13.08984375" style="1014" customWidth="1"/>
    <col min="8198" max="8198" width="16.36328125" style="1014" customWidth="1"/>
    <col min="8199" max="8199" width="32.6328125" style="1014" customWidth="1"/>
    <col min="8200" max="8201" width="9.08984375" style="1014"/>
    <col min="8202" max="8202" width="19.453125" style="1014" customWidth="1"/>
    <col min="8203" max="8448" width="9.08984375" style="1014"/>
    <col min="8449" max="8449" width="6.453125" style="1014" customWidth="1"/>
    <col min="8450" max="8450" width="35" style="1014" customWidth="1"/>
    <col min="8451" max="8451" width="11" style="1014" customWidth="1"/>
    <col min="8452" max="8452" width="11.08984375" style="1014" customWidth="1"/>
    <col min="8453" max="8453" width="13.08984375" style="1014" customWidth="1"/>
    <col min="8454" max="8454" width="16.36328125" style="1014" customWidth="1"/>
    <col min="8455" max="8455" width="32.6328125" style="1014" customWidth="1"/>
    <col min="8456" max="8457" width="9.08984375" style="1014"/>
    <col min="8458" max="8458" width="19.453125" style="1014" customWidth="1"/>
    <col min="8459" max="8704" width="9.08984375" style="1014"/>
    <col min="8705" max="8705" width="6.453125" style="1014" customWidth="1"/>
    <col min="8706" max="8706" width="35" style="1014" customWidth="1"/>
    <col min="8707" max="8707" width="11" style="1014" customWidth="1"/>
    <col min="8708" max="8708" width="11.08984375" style="1014" customWidth="1"/>
    <col min="8709" max="8709" width="13.08984375" style="1014" customWidth="1"/>
    <col min="8710" max="8710" width="16.36328125" style="1014" customWidth="1"/>
    <col min="8711" max="8711" width="32.6328125" style="1014" customWidth="1"/>
    <col min="8712" max="8713" width="9.08984375" style="1014"/>
    <col min="8714" max="8714" width="19.453125" style="1014" customWidth="1"/>
    <col min="8715" max="8960" width="9.08984375" style="1014"/>
    <col min="8961" max="8961" width="6.453125" style="1014" customWidth="1"/>
    <col min="8962" max="8962" width="35" style="1014" customWidth="1"/>
    <col min="8963" max="8963" width="11" style="1014" customWidth="1"/>
    <col min="8964" max="8964" width="11.08984375" style="1014" customWidth="1"/>
    <col min="8965" max="8965" width="13.08984375" style="1014" customWidth="1"/>
    <col min="8966" max="8966" width="16.36328125" style="1014" customWidth="1"/>
    <col min="8967" max="8967" width="32.6328125" style="1014" customWidth="1"/>
    <col min="8968" max="8969" width="9.08984375" style="1014"/>
    <col min="8970" max="8970" width="19.453125" style="1014" customWidth="1"/>
    <col min="8971" max="9216" width="9.08984375" style="1014"/>
    <col min="9217" max="9217" width="6.453125" style="1014" customWidth="1"/>
    <col min="9218" max="9218" width="35" style="1014" customWidth="1"/>
    <col min="9219" max="9219" width="11" style="1014" customWidth="1"/>
    <col min="9220" max="9220" width="11.08984375" style="1014" customWidth="1"/>
    <col min="9221" max="9221" width="13.08984375" style="1014" customWidth="1"/>
    <col min="9222" max="9222" width="16.36328125" style="1014" customWidth="1"/>
    <col min="9223" max="9223" width="32.6328125" style="1014" customWidth="1"/>
    <col min="9224" max="9225" width="9.08984375" style="1014"/>
    <col min="9226" max="9226" width="19.453125" style="1014" customWidth="1"/>
    <col min="9227" max="9472" width="9.08984375" style="1014"/>
    <col min="9473" max="9473" width="6.453125" style="1014" customWidth="1"/>
    <col min="9474" max="9474" width="35" style="1014" customWidth="1"/>
    <col min="9475" max="9475" width="11" style="1014" customWidth="1"/>
    <col min="9476" max="9476" width="11.08984375" style="1014" customWidth="1"/>
    <col min="9477" max="9477" width="13.08984375" style="1014" customWidth="1"/>
    <col min="9478" max="9478" width="16.36328125" style="1014" customWidth="1"/>
    <col min="9479" max="9479" width="32.6328125" style="1014" customWidth="1"/>
    <col min="9480" max="9481" width="9.08984375" style="1014"/>
    <col min="9482" max="9482" width="19.453125" style="1014" customWidth="1"/>
    <col min="9483" max="9728" width="9.08984375" style="1014"/>
    <col min="9729" max="9729" width="6.453125" style="1014" customWidth="1"/>
    <col min="9730" max="9730" width="35" style="1014" customWidth="1"/>
    <col min="9731" max="9731" width="11" style="1014" customWidth="1"/>
    <col min="9732" max="9732" width="11.08984375" style="1014" customWidth="1"/>
    <col min="9733" max="9733" width="13.08984375" style="1014" customWidth="1"/>
    <col min="9734" max="9734" width="16.36328125" style="1014" customWidth="1"/>
    <col min="9735" max="9735" width="32.6328125" style="1014" customWidth="1"/>
    <col min="9736" max="9737" width="9.08984375" style="1014"/>
    <col min="9738" max="9738" width="19.453125" style="1014" customWidth="1"/>
    <col min="9739" max="9984" width="9.08984375" style="1014"/>
    <col min="9985" max="9985" width="6.453125" style="1014" customWidth="1"/>
    <col min="9986" max="9986" width="35" style="1014" customWidth="1"/>
    <col min="9987" max="9987" width="11" style="1014" customWidth="1"/>
    <col min="9988" max="9988" width="11.08984375" style="1014" customWidth="1"/>
    <col min="9989" max="9989" width="13.08984375" style="1014" customWidth="1"/>
    <col min="9990" max="9990" width="16.36328125" style="1014" customWidth="1"/>
    <col min="9991" max="9991" width="32.6328125" style="1014" customWidth="1"/>
    <col min="9992" max="9993" width="9.08984375" style="1014"/>
    <col min="9994" max="9994" width="19.453125" style="1014" customWidth="1"/>
    <col min="9995" max="10240" width="9.08984375" style="1014"/>
    <col min="10241" max="10241" width="6.453125" style="1014" customWidth="1"/>
    <col min="10242" max="10242" width="35" style="1014" customWidth="1"/>
    <col min="10243" max="10243" width="11" style="1014" customWidth="1"/>
    <col min="10244" max="10244" width="11.08984375" style="1014" customWidth="1"/>
    <col min="10245" max="10245" width="13.08984375" style="1014" customWidth="1"/>
    <col min="10246" max="10246" width="16.36328125" style="1014" customWidth="1"/>
    <col min="10247" max="10247" width="32.6328125" style="1014" customWidth="1"/>
    <col min="10248" max="10249" width="9.08984375" style="1014"/>
    <col min="10250" max="10250" width="19.453125" style="1014" customWidth="1"/>
    <col min="10251" max="10496" width="9.08984375" style="1014"/>
    <col min="10497" max="10497" width="6.453125" style="1014" customWidth="1"/>
    <col min="10498" max="10498" width="35" style="1014" customWidth="1"/>
    <col min="10499" max="10499" width="11" style="1014" customWidth="1"/>
    <col min="10500" max="10500" width="11.08984375" style="1014" customWidth="1"/>
    <col min="10501" max="10501" width="13.08984375" style="1014" customWidth="1"/>
    <col min="10502" max="10502" width="16.36328125" style="1014" customWidth="1"/>
    <col min="10503" max="10503" width="32.6328125" style="1014" customWidth="1"/>
    <col min="10504" max="10505" width="9.08984375" style="1014"/>
    <col min="10506" max="10506" width="19.453125" style="1014" customWidth="1"/>
    <col min="10507" max="10752" width="9.08984375" style="1014"/>
    <col min="10753" max="10753" width="6.453125" style="1014" customWidth="1"/>
    <col min="10754" max="10754" width="35" style="1014" customWidth="1"/>
    <col min="10755" max="10755" width="11" style="1014" customWidth="1"/>
    <col min="10756" max="10756" width="11.08984375" style="1014" customWidth="1"/>
    <col min="10757" max="10757" width="13.08984375" style="1014" customWidth="1"/>
    <col min="10758" max="10758" width="16.36328125" style="1014" customWidth="1"/>
    <col min="10759" max="10759" width="32.6328125" style="1014" customWidth="1"/>
    <col min="10760" max="10761" width="9.08984375" style="1014"/>
    <col min="10762" max="10762" width="19.453125" style="1014" customWidth="1"/>
    <col min="10763" max="11008" width="9.08984375" style="1014"/>
    <col min="11009" max="11009" width="6.453125" style="1014" customWidth="1"/>
    <col min="11010" max="11010" width="35" style="1014" customWidth="1"/>
    <col min="11011" max="11011" width="11" style="1014" customWidth="1"/>
    <col min="11012" max="11012" width="11.08984375" style="1014" customWidth="1"/>
    <col min="11013" max="11013" width="13.08984375" style="1014" customWidth="1"/>
    <col min="11014" max="11014" width="16.36328125" style="1014" customWidth="1"/>
    <col min="11015" max="11015" width="32.6328125" style="1014" customWidth="1"/>
    <col min="11016" max="11017" width="9.08984375" style="1014"/>
    <col min="11018" max="11018" width="19.453125" style="1014" customWidth="1"/>
    <col min="11019" max="11264" width="9.08984375" style="1014"/>
    <col min="11265" max="11265" width="6.453125" style="1014" customWidth="1"/>
    <col min="11266" max="11266" width="35" style="1014" customWidth="1"/>
    <col min="11267" max="11267" width="11" style="1014" customWidth="1"/>
    <col min="11268" max="11268" width="11.08984375" style="1014" customWidth="1"/>
    <col min="11269" max="11269" width="13.08984375" style="1014" customWidth="1"/>
    <col min="11270" max="11270" width="16.36328125" style="1014" customWidth="1"/>
    <col min="11271" max="11271" width="32.6328125" style="1014" customWidth="1"/>
    <col min="11272" max="11273" width="9.08984375" style="1014"/>
    <col min="11274" max="11274" width="19.453125" style="1014" customWidth="1"/>
    <col min="11275" max="11520" width="9.08984375" style="1014"/>
    <col min="11521" max="11521" width="6.453125" style="1014" customWidth="1"/>
    <col min="11522" max="11522" width="35" style="1014" customWidth="1"/>
    <col min="11523" max="11523" width="11" style="1014" customWidth="1"/>
    <col min="11524" max="11524" width="11.08984375" style="1014" customWidth="1"/>
    <col min="11525" max="11525" width="13.08984375" style="1014" customWidth="1"/>
    <col min="11526" max="11526" width="16.36328125" style="1014" customWidth="1"/>
    <col min="11527" max="11527" width="32.6328125" style="1014" customWidth="1"/>
    <col min="11528" max="11529" width="9.08984375" style="1014"/>
    <col min="11530" max="11530" width="19.453125" style="1014" customWidth="1"/>
    <col min="11531" max="11776" width="9.08984375" style="1014"/>
    <col min="11777" max="11777" width="6.453125" style="1014" customWidth="1"/>
    <col min="11778" max="11778" width="35" style="1014" customWidth="1"/>
    <col min="11779" max="11779" width="11" style="1014" customWidth="1"/>
    <col min="11780" max="11780" width="11.08984375" style="1014" customWidth="1"/>
    <col min="11781" max="11781" width="13.08984375" style="1014" customWidth="1"/>
    <col min="11782" max="11782" width="16.36328125" style="1014" customWidth="1"/>
    <col min="11783" max="11783" width="32.6328125" style="1014" customWidth="1"/>
    <col min="11784" max="11785" width="9.08984375" style="1014"/>
    <col min="11786" max="11786" width="19.453125" style="1014" customWidth="1"/>
    <col min="11787" max="12032" width="9.08984375" style="1014"/>
    <col min="12033" max="12033" width="6.453125" style="1014" customWidth="1"/>
    <col min="12034" max="12034" width="35" style="1014" customWidth="1"/>
    <col min="12035" max="12035" width="11" style="1014" customWidth="1"/>
    <col min="12036" max="12036" width="11.08984375" style="1014" customWidth="1"/>
    <col min="12037" max="12037" width="13.08984375" style="1014" customWidth="1"/>
    <col min="12038" max="12038" width="16.36328125" style="1014" customWidth="1"/>
    <col min="12039" max="12039" width="32.6328125" style="1014" customWidth="1"/>
    <col min="12040" max="12041" width="9.08984375" style="1014"/>
    <col min="12042" max="12042" width="19.453125" style="1014" customWidth="1"/>
    <col min="12043" max="12288" width="9.08984375" style="1014"/>
    <col min="12289" max="12289" width="6.453125" style="1014" customWidth="1"/>
    <col min="12290" max="12290" width="35" style="1014" customWidth="1"/>
    <col min="12291" max="12291" width="11" style="1014" customWidth="1"/>
    <col min="12292" max="12292" width="11.08984375" style="1014" customWidth="1"/>
    <col min="12293" max="12293" width="13.08984375" style="1014" customWidth="1"/>
    <col min="12294" max="12294" width="16.36328125" style="1014" customWidth="1"/>
    <col min="12295" max="12295" width="32.6328125" style="1014" customWidth="1"/>
    <col min="12296" max="12297" width="9.08984375" style="1014"/>
    <col min="12298" max="12298" width="19.453125" style="1014" customWidth="1"/>
    <col min="12299" max="12544" width="9.08984375" style="1014"/>
    <col min="12545" max="12545" width="6.453125" style="1014" customWidth="1"/>
    <col min="12546" max="12546" width="35" style="1014" customWidth="1"/>
    <col min="12547" max="12547" width="11" style="1014" customWidth="1"/>
    <col min="12548" max="12548" width="11.08984375" style="1014" customWidth="1"/>
    <col min="12549" max="12549" width="13.08984375" style="1014" customWidth="1"/>
    <col min="12550" max="12550" width="16.36328125" style="1014" customWidth="1"/>
    <col min="12551" max="12551" width="32.6328125" style="1014" customWidth="1"/>
    <col min="12552" max="12553" width="9.08984375" style="1014"/>
    <col min="12554" max="12554" width="19.453125" style="1014" customWidth="1"/>
    <col min="12555" max="12800" width="9.08984375" style="1014"/>
    <col min="12801" max="12801" width="6.453125" style="1014" customWidth="1"/>
    <col min="12802" max="12802" width="35" style="1014" customWidth="1"/>
    <col min="12803" max="12803" width="11" style="1014" customWidth="1"/>
    <col min="12804" max="12804" width="11.08984375" style="1014" customWidth="1"/>
    <col min="12805" max="12805" width="13.08984375" style="1014" customWidth="1"/>
    <col min="12806" max="12806" width="16.36328125" style="1014" customWidth="1"/>
    <col min="12807" max="12807" width="32.6328125" style="1014" customWidth="1"/>
    <col min="12808" max="12809" width="9.08984375" style="1014"/>
    <col min="12810" max="12810" width="19.453125" style="1014" customWidth="1"/>
    <col min="12811" max="13056" width="9.08984375" style="1014"/>
    <col min="13057" max="13057" width="6.453125" style="1014" customWidth="1"/>
    <col min="13058" max="13058" width="35" style="1014" customWidth="1"/>
    <col min="13059" max="13059" width="11" style="1014" customWidth="1"/>
    <col min="13060" max="13060" width="11.08984375" style="1014" customWidth="1"/>
    <col min="13061" max="13061" width="13.08984375" style="1014" customWidth="1"/>
    <col min="13062" max="13062" width="16.36328125" style="1014" customWidth="1"/>
    <col min="13063" max="13063" width="32.6328125" style="1014" customWidth="1"/>
    <col min="13064" max="13065" width="9.08984375" style="1014"/>
    <col min="13066" max="13066" width="19.453125" style="1014" customWidth="1"/>
    <col min="13067" max="13312" width="9.08984375" style="1014"/>
    <col min="13313" max="13313" width="6.453125" style="1014" customWidth="1"/>
    <col min="13314" max="13314" width="35" style="1014" customWidth="1"/>
    <col min="13315" max="13315" width="11" style="1014" customWidth="1"/>
    <col min="13316" max="13316" width="11.08984375" style="1014" customWidth="1"/>
    <col min="13317" max="13317" width="13.08984375" style="1014" customWidth="1"/>
    <col min="13318" max="13318" width="16.36328125" style="1014" customWidth="1"/>
    <col min="13319" max="13319" width="32.6328125" style="1014" customWidth="1"/>
    <col min="13320" max="13321" width="9.08984375" style="1014"/>
    <col min="13322" max="13322" width="19.453125" style="1014" customWidth="1"/>
    <col min="13323" max="13568" width="9.08984375" style="1014"/>
    <col min="13569" max="13569" width="6.453125" style="1014" customWidth="1"/>
    <col min="13570" max="13570" width="35" style="1014" customWidth="1"/>
    <col min="13571" max="13571" width="11" style="1014" customWidth="1"/>
    <col min="13572" max="13572" width="11.08984375" style="1014" customWidth="1"/>
    <col min="13573" max="13573" width="13.08984375" style="1014" customWidth="1"/>
    <col min="13574" max="13574" width="16.36328125" style="1014" customWidth="1"/>
    <col min="13575" max="13575" width="32.6328125" style="1014" customWidth="1"/>
    <col min="13576" max="13577" width="9.08984375" style="1014"/>
    <col min="13578" max="13578" width="19.453125" style="1014" customWidth="1"/>
    <col min="13579" max="13824" width="9.08984375" style="1014"/>
    <col min="13825" max="13825" width="6.453125" style="1014" customWidth="1"/>
    <col min="13826" max="13826" width="35" style="1014" customWidth="1"/>
    <col min="13827" max="13827" width="11" style="1014" customWidth="1"/>
    <col min="13828" max="13828" width="11.08984375" style="1014" customWidth="1"/>
    <col min="13829" max="13829" width="13.08984375" style="1014" customWidth="1"/>
    <col min="13830" max="13830" width="16.36328125" style="1014" customWidth="1"/>
    <col min="13831" max="13831" width="32.6328125" style="1014" customWidth="1"/>
    <col min="13832" max="13833" width="9.08984375" style="1014"/>
    <col min="13834" max="13834" width="19.453125" style="1014" customWidth="1"/>
    <col min="13835" max="14080" width="9.08984375" style="1014"/>
    <col min="14081" max="14081" width="6.453125" style="1014" customWidth="1"/>
    <col min="14082" max="14082" width="35" style="1014" customWidth="1"/>
    <col min="14083" max="14083" width="11" style="1014" customWidth="1"/>
    <col min="14084" max="14084" width="11.08984375" style="1014" customWidth="1"/>
    <col min="14085" max="14085" width="13.08984375" style="1014" customWidth="1"/>
    <col min="14086" max="14086" width="16.36328125" style="1014" customWidth="1"/>
    <col min="14087" max="14087" width="32.6328125" style="1014" customWidth="1"/>
    <col min="14088" max="14089" width="9.08984375" style="1014"/>
    <col min="14090" max="14090" width="19.453125" style="1014" customWidth="1"/>
    <col min="14091" max="14336" width="9.08984375" style="1014"/>
    <col min="14337" max="14337" width="6.453125" style="1014" customWidth="1"/>
    <col min="14338" max="14338" width="35" style="1014" customWidth="1"/>
    <col min="14339" max="14339" width="11" style="1014" customWidth="1"/>
    <col min="14340" max="14340" width="11.08984375" style="1014" customWidth="1"/>
    <col min="14341" max="14341" width="13.08984375" style="1014" customWidth="1"/>
    <col min="14342" max="14342" width="16.36328125" style="1014" customWidth="1"/>
    <col min="14343" max="14343" width="32.6328125" style="1014" customWidth="1"/>
    <col min="14344" max="14345" width="9.08984375" style="1014"/>
    <col min="14346" max="14346" width="19.453125" style="1014" customWidth="1"/>
    <col min="14347" max="14592" width="9.08984375" style="1014"/>
    <col min="14593" max="14593" width="6.453125" style="1014" customWidth="1"/>
    <col min="14594" max="14594" width="35" style="1014" customWidth="1"/>
    <col min="14595" max="14595" width="11" style="1014" customWidth="1"/>
    <col min="14596" max="14596" width="11.08984375" style="1014" customWidth="1"/>
    <col min="14597" max="14597" width="13.08984375" style="1014" customWidth="1"/>
    <col min="14598" max="14598" width="16.36328125" style="1014" customWidth="1"/>
    <col min="14599" max="14599" width="32.6328125" style="1014" customWidth="1"/>
    <col min="14600" max="14601" width="9.08984375" style="1014"/>
    <col min="14602" max="14602" width="19.453125" style="1014" customWidth="1"/>
    <col min="14603" max="14848" width="9.08984375" style="1014"/>
    <col min="14849" max="14849" width="6.453125" style="1014" customWidth="1"/>
    <col min="14850" max="14850" width="35" style="1014" customWidth="1"/>
    <col min="14851" max="14851" width="11" style="1014" customWidth="1"/>
    <col min="14852" max="14852" width="11.08984375" style="1014" customWidth="1"/>
    <col min="14853" max="14853" width="13.08984375" style="1014" customWidth="1"/>
    <col min="14854" max="14854" width="16.36328125" style="1014" customWidth="1"/>
    <col min="14855" max="14855" width="32.6328125" style="1014" customWidth="1"/>
    <col min="14856" max="14857" width="9.08984375" style="1014"/>
    <col min="14858" max="14858" width="19.453125" style="1014" customWidth="1"/>
    <col min="14859" max="15104" width="9.08984375" style="1014"/>
    <col min="15105" max="15105" width="6.453125" style="1014" customWidth="1"/>
    <col min="15106" max="15106" width="35" style="1014" customWidth="1"/>
    <col min="15107" max="15107" width="11" style="1014" customWidth="1"/>
    <col min="15108" max="15108" width="11.08984375" style="1014" customWidth="1"/>
    <col min="15109" max="15109" width="13.08984375" style="1014" customWidth="1"/>
    <col min="15110" max="15110" width="16.36328125" style="1014" customWidth="1"/>
    <col min="15111" max="15111" width="32.6328125" style="1014" customWidth="1"/>
    <col min="15112" max="15113" width="9.08984375" style="1014"/>
    <col min="15114" max="15114" width="19.453125" style="1014" customWidth="1"/>
    <col min="15115" max="15360" width="9.08984375" style="1014"/>
    <col min="15361" max="15361" width="6.453125" style="1014" customWidth="1"/>
    <col min="15362" max="15362" width="35" style="1014" customWidth="1"/>
    <col min="15363" max="15363" width="11" style="1014" customWidth="1"/>
    <col min="15364" max="15364" width="11.08984375" style="1014" customWidth="1"/>
    <col min="15365" max="15365" width="13.08984375" style="1014" customWidth="1"/>
    <col min="15366" max="15366" width="16.36328125" style="1014" customWidth="1"/>
    <col min="15367" max="15367" width="32.6328125" style="1014" customWidth="1"/>
    <col min="15368" max="15369" width="9.08984375" style="1014"/>
    <col min="15370" max="15370" width="19.453125" style="1014" customWidth="1"/>
    <col min="15371" max="15616" width="9.08984375" style="1014"/>
    <col min="15617" max="15617" width="6.453125" style="1014" customWidth="1"/>
    <col min="15618" max="15618" width="35" style="1014" customWidth="1"/>
    <col min="15619" max="15619" width="11" style="1014" customWidth="1"/>
    <col min="15620" max="15620" width="11.08984375" style="1014" customWidth="1"/>
    <col min="15621" max="15621" width="13.08984375" style="1014" customWidth="1"/>
    <col min="15622" max="15622" width="16.36328125" style="1014" customWidth="1"/>
    <col min="15623" max="15623" width="32.6328125" style="1014" customWidth="1"/>
    <col min="15624" max="15625" width="9.08984375" style="1014"/>
    <col min="15626" max="15626" width="19.453125" style="1014" customWidth="1"/>
    <col min="15627" max="15872" width="9.08984375" style="1014"/>
    <col min="15873" max="15873" width="6.453125" style="1014" customWidth="1"/>
    <col min="15874" max="15874" width="35" style="1014" customWidth="1"/>
    <col min="15875" max="15875" width="11" style="1014" customWidth="1"/>
    <col min="15876" max="15876" width="11.08984375" style="1014" customWidth="1"/>
    <col min="15877" max="15877" width="13.08984375" style="1014" customWidth="1"/>
    <col min="15878" max="15878" width="16.36328125" style="1014" customWidth="1"/>
    <col min="15879" max="15879" width="32.6328125" style="1014" customWidth="1"/>
    <col min="15880" max="15881" width="9.08984375" style="1014"/>
    <col min="15882" max="15882" width="19.453125" style="1014" customWidth="1"/>
    <col min="15883" max="16128" width="9.08984375" style="1014"/>
    <col min="16129" max="16129" width="6.453125" style="1014" customWidth="1"/>
    <col min="16130" max="16130" width="35" style="1014" customWidth="1"/>
    <col min="16131" max="16131" width="11" style="1014" customWidth="1"/>
    <col min="16132" max="16132" width="11.08984375" style="1014" customWidth="1"/>
    <col min="16133" max="16133" width="13.08984375" style="1014" customWidth="1"/>
    <col min="16134" max="16134" width="16.36328125" style="1014" customWidth="1"/>
    <col min="16135" max="16135" width="32.6328125" style="1014" customWidth="1"/>
    <col min="16136" max="16137" width="9.08984375" style="1014"/>
    <col min="16138" max="16138" width="19.453125" style="1014" customWidth="1"/>
    <col min="16139" max="16384" width="9.08984375" style="1014"/>
  </cols>
  <sheetData>
    <row r="1" spans="1:8" ht="16.5" customHeight="1" x14ac:dyDescent="0.35">
      <c r="B1" s="1012" t="s">
        <v>0</v>
      </c>
      <c r="C1" s="1208"/>
      <c r="D1" s="1208"/>
      <c r="E1" s="1208"/>
      <c r="F1" s="1208"/>
      <c r="G1" s="1208"/>
      <c r="H1" s="1013"/>
    </row>
    <row r="2" spans="1:8" ht="16.5" customHeight="1" x14ac:dyDescent="0.3">
      <c r="A2" s="1015"/>
      <c r="B2" s="1016" t="s">
        <v>1545</v>
      </c>
      <c r="C2" s="1208"/>
      <c r="D2" s="1208"/>
      <c r="E2" s="1208"/>
      <c r="F2" s="1208"/>
      <c r="G2" s="1208"/>
      <c r="H2" s="1013"/>
    </row>
    <row r="3" spans="1:8" ht="16.5" customHeight="1" x14ac:dyDescent="0.35">
      <c r="B3" s="1017"/>
      <c r="C3" s="1012"/>
      <c r="D3" s="1018"/>
      <c r="E3" s="1018"/>
      <c r="F3" s="1012"/>
      <c r="G3" s="1012"/>
      <c r="H3" s="1012"/>
    </row>
    <row r="4" spans="1:8" ht="15.75" customHeight="1" x14ac:dyDescent="0.35">
      <c r="A4" s="1209" t="s">
        <v>1546</v>
      </c>
      <c r="B4" s="1209"/>
      <c r="C4" s="1209"/>
      <c r="D4" s="1209"/>
      <c r="E4" s="1209"/>
      <c r="F4" s="1209"/>
      <c r="G4" s="1209"/>
      <c r="H4" s="1019"/>
    </row>
    <row r="5" spans="1:8" s="1020" customFormat="1" ht="21.75" customHeight="1" x14ac:dyDescent="0.35">
      <c r="A5" s="1017"/>
      <c r="B5" s="1017"/>
      <c r="C5" s="1015" t="s">
        <v>1547</v>
      </c>
      <c r="F5" s="1017"/>
      <c r="G5" s="1017"/>
      <c r="H5" s="1021"/>
    </row>
    <row r="6" spans="1:8" ht="24" customHeight="1" x14ac:dyDescent="0.35">
      <c r="A6" s="1022"/>
      <c r="B6" s="1022"/>
      <c r="C6" s="1015" t="s">
        <v>1548</v>
      </c>
      <c r="D6" s="1017"/>
      <c r="E6" s="1022"/>
      <c r="F6" s="1022"/>
      <c r="G6" s="1022"/>
      <c r="H6" s="1019"/>
    </row>
    <row r="7" spans="1:8" ht="36.75" customHeight="1" x14ac:dyDescent="0.25">
      <c r="A7" s="1023" t="s">
        <v>1</v>
      </c>
      <c r="B7" s="1024" t="s">
        <v>2</v>
      </c>
      <c r="C7" s="1023" t="s">
        <v>3</v>
      </c>
      <c r="D7" s="1023" t="s">
        <v>28</v>
      </c>
      <c r="E7" s="1023" t="s">
        <v>93</v>
      </c>
      <c r="F7" s="1023" t="s">
        <v>94</v>
      </c>
      <c r="G7" s="1023" t="s">
        <v>1549</v>
      </c>
    </row>
    <row r="8" spans="1:8" s="1027" customFormat="1" ht="24.9" customHeight="1" x14ac:dyDescent="0.35">
      <c r="A8" s="1023">
        <v>1</v>
      </c>
      <c r="B8" s="1210" t="s">
        <v>1459</v>
      </c>
      <c r="C8" s="1211"/>
      <c r="D8" s="1211"/>
      <c r="E8" s="1211"/>
      <c r="F8" s="1025">
        <f>SUM(F9:F12)</f>
        <v>2300000</v>
      </c>
      <c r="G8" s="1026"/>
    </row>
    <row r="9" spans="1:8" s="1027" customFormat="1" ht="19.5" customHeight="1" x14ac:dyDescent="0.35">
      <c r="A9" s="1028" t="s">
        <v>17</v>
      </c>
      <c r="B9" s="1029" t="s">
        <v>1550</v>
      </c>
      <c r="C9" s="1030" t="s">
        <v>1551</v>
      </c>
      <c r="D9" s="1031">
        <v>1</v>
      </c>
      <c r="E9" s="1032">
        <v>500000</v>
      </c>
      <c r="F9" s="1033">
        <f>D9*E9</f>
        <v>500000</v>
      </c>
      <c r="G9" s="1034" t="s">
        <v>1552</v>
      </c>
    </row>
    <row r="10" spans="1:8" s="1027" customFormat="1" ht="19.5" customHeight="1" x14ac:dyDescent="0.35">
      <c r="A10" s="1030" t="s">
        <v>19</v>
      </c>
      <c r="B10" s="1029" t="s">
        <v>1553</v>
      </c>
      <c r="C10" s="1030" t="s">
        <v>1551</v>
      </c>
      <c r="D10" s="1031">
        <v>2</v>
      </c>
      <c r="E10" s="1032">
        <v>300000</v>
      </c>
      <c r="F10" s="1033">
        <f>D10*E10</f>
        <v>600000</v>
      </c>
      <c r="G10" s="1034" t="s">
        <v>1552</v>
      </c>
    </row>
    <row r="11" spans="1:8" s="1027" customFormat="1" ht="20.25" customHeight="1" x14ac:dyDescent="0.35">
      <c r="A11" s="1028" t="s">
        <v>20</v>
      </c>
      <c r="B11" s="1029" t="s">
        <v>1554</v>
      </c>
      <c r="C11" s="1030" t="s">
        <v>1551</v>
      </c>
      <c r="D11" s="1031">
        <v>2</v>
      </c>
      <c r="E11" s="1032">
        <v>300000</v>
      </c>
      <c r="F11" s="1033">
        <v>600000</v>
      </c>
      <c r="G11" s="1034" t="s">
        <v>1552</v>
      </c>
    </row>
    <row r="12" spans="1:8" s="1027" customFormat="1" ht="17.25" customHeight="1" x14ac:dyDescent="0.35">
      <c r="A12" s="1030" t="s">
        <v>21</v>
      </c>
      <c r="B12" s="1029" t="s">
        <v>1555</v>
      </c>
      <c r="C12" s="1030" t="s">
        <v>1551</v>
      </c>
      <c r="D12" s="1031">
        <v>4</v>
      </c>
      <c r="E12" s="1032">
        <v>200000</v>
      </c>
      <c r="F12" s="1033">
        <v>600000</v>
      </c>
      <c r="G12" s="1034" t="s">
        <v>1552</v>
      </c>
    </row>
    <row r="13" spans="1:8" s="1027" customFormat="1" ht="24.9" customHeight="1" x14ac:dyDescent="0.35">
      <c r="A13" s="1023">
        <v>2</v>
      </c>
      <c r="B13" s="1210" t="s">
        <v>1458</v>
      </c>
      <c r="C13" s="1211"/>
      <c r="D13" s="1211"/>
      <c r="E13" s="1211"/>
      <c r="F13" s="1035">
        <f>SUM(F14:F16)</f>
        <v>1900000</v>
      </c>
      <c r="G13" s="1036"/>
    </row>
    <row r="14" spans="1:8" s="1027" customFormat="1" ht="18.75" customHeight="1" x14ac:dyDescent="0.35">
      <c r="A14" s="1030" t="s">
        <v>112</v>
      </c>
      <c r="B14" s="1029" t="s">
        <v>1550</v>
      </c>
      <c r="C14" s="1030" t="s">
        <v>1551</v>
      </c>
      <c r="D14" s="1031">
        <v>1</v>
      </c>
      <c r="E14" s="1032">
        <v>500000</v>
      </c>
      <c r="F14" s="1032">
        <v>500000</v>
      </c>
      <c r="G14" s="1034" t="s">
        <v>1552</v>
      </c>
    </row>
    <row r="15" spans="1:8" s="1027" customFormat="1" ht="20.25" customHeight="1" x14ac:dyDescent="0.35">
      <c r="A15" s="1030" t="s">
        <v>113</v>
      </c>
      <c r="B15" s="1029" t="s">
        <v>1553</v>
      </c>
      <c r="C15" s="1030" t="s">
        <v>1551</v>
      </c>
      <c r="D15" s="1031">
        <v>2</v>
      </c>
      <c r="E15" s="1032">
        <v>300000</v>
      </c>
      <c r="F15" s="1033">
        <v>600000</v>
      </c>
      <c r="G15" s="1034" t="s">
        <v>1552</v>
      </c>
    </row>
    <row r="16" spans="1:8" s="1027" customFormat="1" ht="19.5" customHeight="1" x14ac:dyDescent="0.35">
      <c r="A16" s="1030" t="s">
        <v>114</v>
      </c>
      <c r="B16" s="1029" t="s">
        <v>1555</v>
      </c>
      <c r="C16" s="1030" t="s">
        <v>1551</v>
      </c>
      <c r="D16" s="1031">
        <v>4</v>
      </c>
      <c r="E16" s="1032">
        <v>200000</v>
      </c>
      <c r="F16" s="1033">
        <v>800000</v>
      </c>
      <c r="G16" s="1034" t="s">
        <v>1552</v>
      </c>
    </row>
    <row r="17" spans="1:7" s="1027" customFormat="1" ht="24.9" customHeight="1" x14ac:dyDescent="0.35">
      <c r="A17" s="1023">
        <v>3</v>
      </c>
      <c r="B17" s="1210" t="s">
        <v>1461</v>
      </c>
      <c r="C17" s="1211"/>
      <c r="D17" s="1211"/>
      <c r="E17" s="1211"/>
      <c r="F17" s="1035">
        <f>SUM(F18:F21)</f>
        <v>1400000</v>
      </c>
      <c r="G17" s="1036"/>
    </row>
    <row r="18" spans="1:7" s="1027" customFormat="1" ht="20.25" customHeight="1" x14ac:dyDescent="0.35">
      <c r="A18" s="1030" t="s">
        <v>166</v>
      </c>
      <c r="B18" s="1029" t="s">
        <v>1556</v>
      </c>
      <c r="C18" s="1030" t="s">
        <v>1557</v>
      </c>
      <c r="D18" s="1030">
        <v>1</v>
      </c>
      <c r="E18" s="1032">
        <v>500000</v>
      </c>
      <c r="F18" s="1032">
        <v>500000</v>
      </c>
      <c r="G18" s="1034" t="s">
        <v>1552</v>
      </c>
    </row>
    <row r="19" spans="1:7" s="1027" customFormat="1" ht="16.5" customHeight="1" x14ac:dyDescent="0.35">
      <c r="A19" s="1030" t="s">
        <v>167</v>
      </c>
      <c r="B19" s="1029" t="s">
        <v>1558</v>
      </c>
      <c r="C19" s="1030" t="s">
        <v>1557</v>
      </c>
      <c r="D19" s="1030">
        <v>1</v>
      </c>
      <c r="E19" s="1032">
        <v>400000</v>
      </c>
      <c r="F19" s="1032">
        <v>400000</v>
      </c>
      <c r="G19" s="1034" t="s">
        <v>1552</v>
      </c>
    </row>
    <row r="20" spans="1:7" s="1027" customFormat="1" ht="17.25" customHeight="1" x14ac:dyDescent="0.35">
      <c r="A20" s="1030" t="s">
        <v>1559</v>
      </c>
      <c r="B20" s="1029" t="s">
        <v>1560</v>
      </c>
      <c r="C20" s="1030" t="s">
        <v>1557</v>
      </c>
      <c r="D20" s="1030">
        <v>1</v>
      </c>
      <c r="E20" s="1032">
        <v>300000</v>
      </c>
      <c r="F20" s="1032">
        <v>300000</v>
      </c>
      <c r="G20" s="1034" t="s">
        <v>1552</v>
      </c>
    </row>
    <row r="21" spans="1:7" s="1027" customFormat="1" ht="18.75" customHeight="1" x14ac:dyDescent="0.35">
      <c r="A21" s="1030">
        <v>3.4</v>
      </c>
      <c r="B21" s="1029" t="s">
        <v>1561</v>
      </c>
      <c r="C21" s="1030" t="s">
        <v>1557</v>
      </c>
      <c r="D21" s="1030">
        <v>1</v>
      </c>
      <c r="E21" s="1032">
        <v>200000</v>
      </c>
      <c r="F21" s="1032">
        <v>200000</v>
      </c>
      <c r="G21" s="1034" t="s">
        <v>1552</v>
      </c>
    </row>
    <row r="22" spans="1:7" s="1027" customFormat="1" ht="24.9" customHeight="1" x14ac:dyDescent="0.35">
      <c r="A22" s="1023">
        <v>4</v>
      </c>
      <c r="B22" s="1037" t="s">
        <v>1460</v>
      </c>
      <c r="C22" s="1034"/>
      <c r="D22" s="1038"/>
      <c r="E22" s="1039"/>
      <c r="F22" s="1035">
        <v>2000000</v>
      </c>
      <c r="G22" s="1034"/>
    </row>
    <row r="23" spans="1:7" s="1027" customFormat="1" ht="21.75" customHeight="1" x14ac:dyDescent="0.35">
      <c r="A23" s="1040">
        <v>4.0999999999999996</v>
      </c>
      <c r="B23" s="1041" t="s">
        <v>1562</v>
      </c>
      <c r="C23" s="1042" t="s">
        <v>1563</v>
      </c>
      <c r="D23" s="1043">
        <v>2</v>
      </c>
      <c r="E23" s="1044">
        <v>500000</v>
      </c>
      <c r="F23" s="1045">
        <v>1000000</v>
      </c>
      <c r="G23" s="1034" t="s">
        <v>1552</v>
      </c>
    </row>
    <row r="24" spans="1:7" s="1027" customFormat="1" ht="21" customHeight="1" x14ac:dyDescent="0.35">
      <c r="A24" s="1040">
        <v>4.0999999999999996</v>
      </c>
      <c r="B24" s="1041" t="s">
        <v>1564</v>
      </c>
      <c r="C24" s="1042" t="s">
        <v>1563</v>
      </c>
      <c r="D24" s="1043">
        <v>2</v>
      </c>
      <c r="E24" s="1044">
        <v>500000</v>
      </c>
      <c r="F24" s="1045">
        <v>1000000</v>
      </c>
      <c r="G24" s="1034" t="s">
        <v>1552</v>
      </c>
    </row>
    <row r="25" spans="1:7" s="1027" customFormat="1" ht="24.9" customHeight="1" x14ac:dyDescent="0.35">
      <c r="A25" s="1023">
        <v>5</v>
      </c>
      <c r="B25" s="1036" t="s">
        <v>1457</v>
      </c>
      <c r="C25" s="1042" t="s">
        <v>1557</v>
      </c>
      <c r="D25" s="1043">
        <v>4</v>
      </c>
      <c r="E25" s="1044">
        <v>1000000</v>
      </c>
      <c r="F25" s="1035">
        <v>4000000</v>
      </c>
      <c r="G25" s="1034" t="s">
        <v>1552</v>
      </c>
    </row>
    <row r="26" spans="1:7" s="1027" customFormat="1" ht="24.9" customHeight="1" thickBot="1" x14ac:dyDescent="0.4">
      <c r="A26" s="1040">
        <v>6</v>
      </c>
      <c r="B26" s="1046" t="s">
        <v>120</v>
      </c>
      <c r="C26" s="1042"/>
      <c r="D26" s="1043"/>
      <c r="E26" s="1044"/>
      <c r="F26" s="1035">
        <v>8500000</v>
      </c>
      <c r="G26" s="1034"/>
    </row>
    <row r="27" spans="1:7" s="1027" customFormat="1" ht="19.5" customHeight="1" thickBot="1" x14ac:dyDescent="0.4">
      <c r="A27" s="1040">
        <v>6.1</v>
      </c>
      <c r="B27" s="1047" t="s">
        <v>1565</v>
      </c>
      <c r="C27" s="1042" t="s">
        <v>1551</v>
      </c>
      <c r="D27" s="1043">
        <v>10</v>
      </c>
      <c r="E27" s="1044">
        <v>300000</v>
      </c>
      <c r="F27" s="1045">
        <v>3000000</v>
      </c>
      <c r="G27" s="1034" t="s">
        <v>1552</v>
      </c>
    </row>
    <row r="28" spans="1:7" s="1027" customFormat="1" ht="18.75" customHeight="1" x14ac:dyDescent="0.35">
      <c r="A28" s="1040">
        <v>6.2</v>
      </c>
      <c r="B28" s="1048" t="s">
        <v>1566</v>
      </c>
      <c r="C28" s="1042" t="s">
        <v>1482</v>
      </c>
      <c r="D28" s="1043">
        <v>30</v>
      </c>
      <c r="E28" s="1044">
        <v>20</v>
      </c>
      <c r="F28" s="1045">
        <v>600000</v>
      </c>
      <c r="G28" s="1034" t="s">
        <v>1567</v>
      </c>
    </row>
    <row r="29" spans="1:7" s="1027" customFormat="1" ht="17.25" customHeight="1" x14ac:dyDescent="0.35">
      <c r="A29" s="1049">
        <v>6.3</v>
      </c>
      <c r="B29" s="1050" t="s">
        <v>1568</v>
      </c>
      <c r="C29" s="1051" t="s">
        <v>1569</v>
      </c>
      <c r="D29" s="1043">
        <v>7</v>
      </c>
      <c r="E29" s="1044">
        <v>100000</v>
      </c>
      <c r="F29" s="1052">
        <v>700000</v>
      </c>
      <c r="G29" s="1034" t="s">
        <v>1567</v>
      </c>
    </row>
    <row r="30" spans="1:7" s="1027" customFormat="1" ht="23.25" customHeight="1" x14ac:dyDescent="0.35">
      <c r="A30" s="1040">
        <v>6.4</v>
      </c>
      <c r="B30" s="1050" t="s">
        <v>1570</v>
      </c>
      <c r="C30" s="1051" t="s">
        <v>1482</v>
      </c>
      <c r="D30" s="1043">
        <v>1</v>
      </c>
      <c r="E30" s="1044">
        <v>700000</v>
      </c>
      <c r="F30" s="1044">
        <v>700000</v>
      </c>
      <c r="G30" s="1034" t="s">
        <v>1567</v>
      </c>
    </row>
    <row r="31" spans="1:7" s="1027" customFormat="1" ht="31.5" customHeight="1" x14ac:dyDescent="0.35">
      <c r="A31" s="1049">
        <v>6.5</v>
      </c>
      <c r="B31" s="1048" t="s">
        <v>1571</v>
      </c>
      <c r="C31" s="1042" t="s">
        <v>1551</v>
      </c>
      <c r="D31" s="1043">
        <v>5</v>
      </c>
      <c r="E31" s="1044">
        <v>100000</v>
      </c>
      <c r="F31" s="1053">
        <v>500000</v>
      </c>
      <c r="G31" s="1034" t="s">
        <v>1552</v>
      </c>
    </row>
    <row r="32" spans="1:7" s="1027" customFormat="1" ht="20.25" customHeight="1" x14ac:dyDescent="0.35">
      <c r="A32" s="1049">
        <v>6.6</v>
      </c>
      <c r="B32" s="1050" t="s">
        <v>1572</v>
      </c>
      <c r="C32" s="1051" t="s">
        <v>1573</v>
      </c>
      <c r="D32" s="1043">
        <v>4</v>
      </c>
      <c r="E32" s="1044">
        <v>150000</v>
      </c>
      <c r="F32" s="1045">
        <v>600000</v>
      </c>
      <c r="G32" s="1034" t="s">
        <v>1567</v>
      </c>
    </row>
    <row r="33" spans="1:7" s="1027" customFormat="1" ht="29.25" customHeight="1" x14ac:dyDescent="0.35">
      <c r="A33" s="1049">
        <v>6.7</v>
      </c>
      <c r="B33" s="1050" t="s">
        <v>1574</v>
      </c>
      <c r="C33" s="1051" t="s">
        <v>1575</v>
      </c>
      <c r="D33" s="1049">
        <v>2</v>
      </c>
      <c r="E33" s="1044"/>
      <c r="F33" s="1045">
        <v>100000</v>
      </c>
      <c r="G33" s="1034" t="s">
        <v>1567</v>
      </c>
    </row>
    <row r="34" spans="1:7" s="1027" customFormat="1" ht="24.9" customHeight="1" x14ac:dyDescent="0.35">
      <c r="A34" s="1043">
        <v>6.8</v>
      </c>
      <c r="B34" s="1050" t="s">
        <v>1576</v>
      </c>
      <c r="C34" s="1051" t="s">
        <v>1482</v>
      </c>
      <c r="D34" s="1043">
        <v>30</v>
      </c>
      <c r="E34" s="1044">
        <v>50000</v>
      </c>
      <c r="F34" s="1045">
        <v>1500000</v>
      </c>
      <c r="G34" s="1034" t="s">
        <v>1567</v>
      </c>
    </row>
    <row r="35" spans="1:7" s="1027" customFormat="1" ht="24.9" customHeight="1" x14ac:dyDescent="0.35">
      <c r="A35" s="1034">
        <v>6.9</v>
      </c>
      <c r="B35" s="1054" t="s">
        <v>1577</v>
      </c>
      <c r="C35" s="1051" t="s">
        <v>1482</v>
      </c>
      <c r="D35" s="1043">
        <v>4</v>
      </c>
      <c r="E35" s="1044">
        <v>200000</v>
      </c>
      <c r="F35" s="1045">
        <v>800000</v>
      </c>
      <c r="G35" s="1034" t="s">
        <v>1567</v>
      </c>
    </row>
    <row r="36" spans="1:7" s="1027" customFormat="1" ht="24.9" customHeight="1" x14ac:dyDescent="0.35">
      <c r="A36" s="1043"/>
      <c r="B36" s="1036" t="s">
        <v>1578</v>
      </c>
      <c r="C36" s="1055"/>
      <c r="D36" s="1056"/>
      <c r="E36" s="1056"/>
      <c r="F36" s="1035">
        <v>20100000</v>
      </c>
      <c r="G36" s="1034"/>
    </row>
    <row r="37" spans="1:7" s="1027" customFormat="1" ht="24.9" customHeight="1" x14ac:dyDescent="0.35">
      <c r="A37" s="1057"/>
      <c r="B37" s="1058" t="s">
        <v>1579</v>
      </c>
      <c r="C37" s="1059"/>
      <c r="D37" s="1059"/>
      <c r="E37" s="1059"/>
      <c r="F37" s="1060"/>
      <c r="G37" s="1061"/>
    </row>
    <row r="38" spans="1:7" s="1064" customFormat="1" ht="22.5" customHeight="1" x14ac:dyDescent="0.35">
      <c r="A38" s="1062"/>
      <c r="B38" s="1063"/>
      <c r="C38" s="1207" t="s">
        <v>1580</v>
      </c>
      <c r="D38" s="1207"/>
      <c r="E38" s="1207"/>
      <c r="F38" s="1207"/>
      <c r="G38" s="1207"/>
    </row>
    <row r="39" spans="1:7" ht="22.5" customHeight="1" x14ac:dyDescent="0.3">
      <c r="B39" s="1065" t="s">
        <v>1581</v>
      </c>
      <c r="D39" s="1066"/>
      <c r="E39" s="1066"/>
      <c r="F39" s="1066" t="s">
        <v>1582</v>
      </c>
      <c r="G39" s="1066"/>
    </row>
    <row r="42" spans="1:7" ht="16.5" customHeight="1" x14ac:dyDescent="0.3">
      <c r="A42" s="1067"/>
      <c r="B42" s="1066"/>
      <c r="C42" s="1068"/>
      <c r="D42" s="1066"/>
      <c r="E42" s="1066"/>
      <c r="F42" s="1066"/>
    </row>
    <row r="43" spans="1:7" ht="16.5" customHeight="1" x14ac:dyDescent="0.3">
      <c r="B43" s="1066"/>
      <c r="C43" s="1068"/>
      <c r="D43" s="1066"/>
      <c r="E43" s="1066"/>
      <c r="F43" s="1066"/>
    </row>
    <row r="44" spans="1:7" ht="16.5" customHeight="1" x14ac:dyDescent="0.3">
      <c r="B44" s="1066"/>
      <c r="C44" s="1068"/>
      <c r="D44" s="1066"/>
      <c r="E44" s="1066"/>
      <c r="F44" s="1066" t="s">
        <v>1147</v>
      </c>
    </row>
    <row r="45" spans="1:7" ht="16.5" customHeight="1" x14ac:dyDescent="0.3">
      <c r="B45" s="1069"/>
      <c r="C45" s="1068"/>
      <c r="D45" s="1066"/>
      <c r="E45" s="1066"/>
      <c r="F45" s="1066"/>
    </row>
    <row r="46" spans="1:7" ht="16.5" customHeight="1" x14ac:dyDescent="0.3">
      <c r="B46" s="1068" t="s">
        <v>1583</v>
      </c>
      <c r="C46" s="1066"/>
      <c r="D46" s="1066" t="s">
        <v>1584</v>
      </c>
      <c r="E46" s="1066"/>
      <c r="F46" s="1066"/>
      <c r="G46" s="1066" t="s">
        <v>1585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6328125" defaultRowHeight="15.5" x14ac:dyDescent="0.35"/>
  <cols>
    <col min="1" max="1" width="6" style="989" customWidth="1"/>
    <col min="2" max="2" width="27.08984375" style="989" customWidth="1"/>
    <col min="3" max="3" width="35.453125" style="989" customWidth="1"/>
    <col min="4" max="4" width="7.453125" style="989" customWidth="1"/>
    <col min="5" max="5" width="7.6328125" style="989" customWidth="1"/>
    <col min="6" max="7" width="7.90625" style="990" customWidth="1"/>
    <col min="8" max="8" width="12.453125" style="989" customWidth="1"/>
    <col min="9" max="9" width="11.90625" style="989" customWidth="1"/>
    <col min="10" max="10" width="12.453125" style="990" customWidth="1"/>
    <col min="11" max="11" width="12.08984375" style="989" customWidth="1"/>
    <col min="12" max="12" width="14" style="989" bestFit="1" customWidth="1"/>
    <col min="13" max="13" width="14.453125" style="989" customWidth="1"/>
    <col min="14" max="14" width="14" style="989" bestFit="1" customWidth="1"/>
    <col min="15" max="16" width="10.6328125" style="989"/>
    <col min="17" max="17" width="11.36328125" style="989" bestFit="1" customWidth="1"/>
    <col min="18" max="16384" width="10.6328125" style="989"/>
  </cols>
  <sheetData>
    <row r="1" spans="1:17" ht="38.25" customHeight="1" x14ac:dyDescent="0.35">
      <c r="A1" s="1214" t="s">
        <v>1504</v>
      </c>
      <c r="B1" s="1215"/>
      <c r="C1" s="1215"/>
      <c r="D1" s="1215"/>
      <c r="E1" s="1215"/>
      <c r="F1" s="1215"/>
      <c r="G1" s="1215"/>
      <c r="H1" s="1215"/>
      <c r="I1" s="1215"/>
      <c r="J1" s="1215"/>
      <c r="K1" s="1215"/>
      <c r="L1" s="1215"/>
      <c r="M1" s="1215"/>
    </row>
    <row r="2" spans="1:17" ht="7.5" customHeight="1" x14ac:dyDescent="0.35"/>
    <row r="3" spans="1:17" x14ac:dyDescent="0.35">
      <c r="A3" s="1216" t="s">
        <v>102</v>
      </c>
      <c r="B3" s="1216" t="s">
        <v>1505</v>
      </c>
      <c r="C3" s="1216" t="s">
        <v>1506</v>
      </c>
      <c r="D3" s="1216" t="s">
        <v>1507</v>
      </c>
      <c r="E3" s="1216" t="s">
        <v>1508</v>
      </c>
      <c r="F3" s="1216" t="s">
        <v>1509</v>
      </c>
      <c r="G3" s="1216" t="s">
        <v>1510</v>
      </c>
      <c r="H3" s="1217" t="s">
        <v>1511</v>
      </c>
      <c r="I3" s="1218"/>
      <c r="J3" s="1218"/>
      <c r="K3" s="1218"/>
      <c r="L3" s="1219"/>
      <c r="M3" s="1216" t="s">
        <v>12</v>
      </c>
    </row>
    <row r="4" spans="1:17" ht="71" x14ac:dyDescent="0.35">
      <c r="A4" s="1216"/>
      <c r="B4" s="1216"/>
      <c r="C4" s="1216"/>
      <c r="D4" s="1216"/>
      <c r="E4" s="1216"/>
      <c r="F4" s="1216"/>
      <c r="G4" s="1216"/>
      <c r="H4" s="991" t="s">
        <v>1512</v>
      </c>
      <c r="I4" s="991" t="s">
        <v>1513</v>
      </c>
      <c r="J4" s="991" t="s">
        <v>1514</v>
      </c>
      <c r="K4" s="991" t="s">
        <v>1515</v>
      </c>
      <c r="L4" s="991" t="s">
        <v>75</v>
      </c>
      <c r="M4" s="1216"/>
    </row>
    <row r="5" spans="1:17" ht="18.75" customHeight="1" x14ac:dyDescent="0.35">
      <c r="A5" s="992">
        <v>1</v>
      </c>
      <c r="B5" s="993" t="s">
        <v>1516</v>
      </c>
      <c r="C5" s="994" t="s">
        <v>1517</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x14ac:dyDescent="0.35">
      <c r="A6" s="992">
        <v>2</v>
      </c>
      <c r="B6" s="993" t="s">
        <v>1518</v>
      </c>
      <c r="C6" s="994" t="s">
        <v>1519</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x14ac:dyDescent="0.35">
      <c r="A7" s="992">
        <v>3</v>
      </c>
      <c r="B7" s="993" t="s">
        <v>1520</v>
      </c>
      <c r="C7" s="994" t="s">
        <v>1521</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x14ac:dyDescent="0.35">
      <c r="A8" s="992">
        <v>4</v>
      </c>
      <c r="B8" s="993" t="s">
        <v>1522</v>
      </c>
      <c r="C8" s="994" t="s">
        <v>1523</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x14ac:dyDescent="0.35">
      <c r="A9" s="992">
        <v>5</v>
      </c>
      <c r="B9" s="993" t="s">
        <v>1524</v>
      </c>
      <c r="C9" s="994" t="s">
        <v>1525</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x14ac:dyDescent="0.35">
      <c r="A10" s="992">
        <v>6</v>
      </c>
      <c r="B10" s="993" t="s">
        <v>1526</v>
      </c>
      <c r="C10" s="994" t="s">
        <v>1525</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x14ac:dyDescent="0.35">
      <c r="A11" s="992">
        <v>7</v>
      </c>
      <c r="B11" s="993" t="s">
        <v>1527</v>
      </c>
      <c r="C11" s="994" t="s">
        <v>1528</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x14ac:dyDescent="0.35">
      <c r="A12" s="992">
        <v>8</v>
      </c>
      <c r="B12" s="993" t="s">
        <v>1529</v>
      </c>
      <c r="C12" s="994" t="s">
        <v>1523</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x14ac:dyDescent="0.35">
      <c r="A13" s="992">
        <v>9</v>
      </c>
      <c r="B13" s="993" t="s">
        <v>1530</v>
      </c>
      <c r="C13" s="994" t="s">
        <v>1531</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x14ac:dyDescent="0.35">
      <c r="A14" s="992">
        <v>10</v>
      </c>
      <c r="B14" s="993" t="s">
        <v>1532</v>
      </c>
      <c r="C14" s="994" t="s">
        <v>1533</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x14ac:dyDescent="0.35">
      <c r="A15" s="992"/>
      <c r="B15" s="998" t="s">
        <v>75</v>
      </c>
      <c r="C15" s="994"/>
      <c r="D15" s="992"/>
      <c r="E15" s="992"/>
      <c r="F15" s="992"/>
      <c r="G15" s="992"/>
      <c r="H15" s="999">
        <v>5000000</v>
      </c>
      <c r="I15" s="999">
        <v>9000000</v>
      </c>
      <c r="J15" s="999">
        <v>3000000</v>
      </c>
      <c r="K15" s="999">
        <v>3000000</v>
      </c>
      <c r="L15" s="1000">
        <v>20000000</v>
      </c>
      <c r="M15" s="997"/>
    </row>
    <row r="16" spans="1:17" ht="18.75" customHeight="1" x14ac:dyDescent="0.35">
      <c r="A16" s="992">
        <v>11</v>
      </c>
      <c r="B16" s="993" t="s">
        <v>1534</v>
      </c>
      <c r="C16" s="1001"/>
      <c r="D16" s="992"/>
      <c r="E16" s="992"/>
      <c r="F16" s="992"/>
      <c r="G16" s="992"/>
      <c r="H16" s="995"/>
      <c r="I16" s="995"/>
      <c r="J16" s="995"/>
      <c r="K16" s="995"/>
      <c r="L16" s="996">
        <v>10600000</v>
      </c>
      <c r="M16" s="997"/>
      <c r="N16" s="1002"/>
      <c r="Q16" s="1003"/>
    </row>
    <row r="17" spans="1:17" ht="18.75" customHeight="1" x14ac:dyDescent="0.35">
      <c r="A17" s="992">
        <v>12</v>
      </c>
      <c r="B17" s="993" t="s">
        <v>1535</v>
      </c>
      <c r="C17" s="1001"/>
      <c r="D17" s="992"/>
      <c r="E17" s="992"/>
      <c r="F17" s="992"/>
      <c r="G17" s="992"/>
      <c r="H17" s="995"/>
      <c r="I17" s="995"/>
      <c r="J17" s="995"/>
      <c r="K17" s="995"/>
      <c r="L17" s="996">
        <v>1000000</v>
      </c>
      <c r="M17" s="997"/>
      <c r="N17" s="1002"/>
      <c r="Q17" s="1003"/>
    </row>
    <row r="18" spans="1:17" ht="18.75" customHeight="1" x14ac:dyDescent="0.35">
      <c r="A18" s="992">
        <v>13</v>
      </c>
      <c r="B18" s="993" t="s">
        <v>1536</v>
      </c>
      <c r="C18" s="1001"/>
      <c r="D18" s="992"/>
      <c r="E18" s="992"/>
      <c r="F18" s="992"/>
      <c r="G18" s="992"/>
      <c r="H18" s="995"/>
      <c r="I18" s="995"/>
      <c r="J18" s="995"/>
      <c r="K18" s="995"/>
      <c r="L18" s="996">
        <v>1000000</v>
      </c>
      <c r="M18" s="997"/>
      <c r="N18" s="1002"/>
      <c r="Q18" s="1003"/>
    </row>
    <row r="19" spans="1:17" ht="18.75" customHeight="1" x14ac:dyDescent="0.35">
      <c r="A19" s="992">
        <v>14</v>
      </c>
      <c r="B19" s="993" t="s">
        <v>1537</v>
      </c>
      <c r="C19" s="1001"/>
      <c r="D19" s="992"/>
      <c r="E19" s="992"/>
      <c r="F19" s="992"/>
      <c r="G19" s="992"/>
      <c r="H19" s="995"/>
      <c r="I19" s="995"/>
      <c r="J19" s="995"/>
      <c r="K19" s="995"/>
      <c r="L19" s="996">
        <v>2000000</v>
      </c>
      <c r="M19" s="997"/>
      <c r="Q19" s="1003"/>
    </row>
    <row r="20" spans="1:17" ht="18.75" customHeight="1" x14ac:dyDescent="0.35">
      <c r="A20" s="992">
        <v>15</v>
      </c>
      <c r="B20" s="993" t="s">
        <v>1538</v>
      </c>
      <c r="C20" s="1001"/>
      <c r="D20" s="992"/>
      <c r="E20" s="992"/>
      <c r="F20" s="992"/>
      <c r="G20" s="992"/>
      <c r="H20" s="995"/>
      <c r="I20" s="995"/>
      <c r="J20" s="995"/>
      <c r="K20" s="995"/>
      <c r="L20" s="996">
        <v>10000000</v>
      </c>
      <c r="M20" s="997"/>
    </row>
    <row r="21" spans="1:17" ht="18.75" customHeight="1" x14ac:dyDescent="0.35">
      <c r="A21" s="992"/>
      <c r="B21" s="993"/>
      <c r="C21" s="1001"/>
      <c r="D21" s="992"/>
      <c r="E21" s="992"/>
      <c r="F21" s="992"/>
      <c r="G21" s="992"/>
      <c r="H21" s="995"/>
      <c r="I21" s="995"/>
      <c r="J21" s="995"/>
      <c r="K21" s="995"/>
      <c r="L21" s="996"/>
      <c r="M21" s="997"/>
    </row>
    <row r="22" spans="1:17" ht="18.75" customHeight="1" x14ac:dyDescent="0.35">
      <c r="A22" s="992"/>
      <c r="B22" s="993"/>
      <c r="C22" s="1001"/>
      <c r="D22" s="992"/>
      <c r="E22" s="992"/>
      <c r="F22" s="992"/>
      <c r="G22" s="992"/>
      <c r="H22" s="995"/>
      <c r="I22" s="995"/>
      <c r="J22" s="995"/>
      <c r="K22" s="995"/>
      <c r="L22" s="996"/>
      <c r="M22" s="997"/>
    </row>
    <row r="23" spans="1:17" ht="18.75" customHeight="1" x14ac:dyDescent="0.35">
      <c r="A23" s="992"/>
      <c r="B23" s="993"/>
      <c r="C23" s="1001"/>
      <c r="D23" s="992"/>
      <c r="E23" s="992"/>
      <c r="F23" s="992"/>
      <c r="G23" s="992"/>
      <c r="H23" s="995"/>
      <c r="I23" s="995"/>
      <c r="J23" s="995"/>
      <c r="K23" s="995"/>
      <c r="L23" s="996"/>
      <c r="M23" s="997"/>
    </row>
    <row r="24" spans="1:17" ht="15" customHeight="1" x14ac:dyDescent="0.35">
      <c r="A24" s="1004"/>
      <c r="B24" s="1005" t="s">
        <v>1462</v>
      </c>
      <c r="C24" s="1004"/>
      <c r="D24" s="1006">
        <f>SUM(D5:D14)</f>
        <v>420</v>
      </c>
      <c r="E24" s="997"/>
      <c r="F24" s="992"/>
      <c r="G24" s="992"/>
      <c r="H24" s="1004"/>
      <c r="I24" s="1004"/>
      <c r="J24" s="994"/>
      <c r="K24" s="1004"/>
      <c r="L24" s="1006">
        <v>44600000</v>
      </c>
      <c r="M24" s="1004"/>
    </row>
    <row r="25" spans="1:17" ht="21.75" customHeight="1" x14ac:dyDescent="0.35"/>
    <row r="26" spans="1:17" x14ac:dyDescent="0.35">
      <c r="K26" s="1212" t="s">
        <v>1539</v>
      </c>
      <c r="L26" s="1212"/>
      <c r="M26" s="1212"/>
    </row>
    <row r="27" spans="1:17" x14ac:dyDescent="0.35">
      <c r="A27" s="1007" t="s">
        <v>1540</v>
      </c>
      <c r="B27" s="1007"/>
      <c r="C27" s="1008" t="s">
        <v>1541</v>
      </c>
      <c r="D27" s="1007"/>
      <c r="F27" s="1009" t="s">
        <v>1542</v>
      </c>
      <c r="G27" s="1007"/>
      <c r="H27" s="1007"/>
      <c r="I27" s="1008" t="s">
        <v>949</v>
      </c>
      <c r="K27" s="1213" t="s">
        <v>1543</v>
      </c>
      <c r="L27" s="1213"/>
      <c r="M27" s="1213"/>
    </row>
    <row r="28" spans="1:17" x14ac:dyDescent="0.35">
      <c r="L28" s="1010"/>
    </row>
    <row r="29" spans="1:17" x14ac:dyDescent="0.35">
      <c r="L29" s="1010"/>
    </row>
    <row r="30" spans="1:17" x14ac:dyDescent="0.35">
      <c r="L30" s="1010"/>
    </row>
    <row r="31" spans="1:17" x14ac:dyDescent="0.35">
      <c r="L31" s="1009" t="s">
        <v>1147</v>
      </c>
    </row>
    <row r="32" spans="1:17" x14ac:dyDescent="0.35">
      <c r="A32" s="989" t="s">
        <v>1544</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4" outlineLevelCol="1" x14ac:dyDescent="0.35"/>
  <cols>
    <col min="1" max="1" width="4.6328125" style="43" customWidth="1"/>
    <col min="2" max="2" width="83" style="4" customWidth="1"/>
    <col min="3" max="3" width="16.6328125" style="4" customWidth="1"/>
    <col min="4" max="4" width="25.453125" style="4" customWidth="1"/>
    <col min="5" max="6" width="7.6328125" style="4" customWidth="1" outlineLevel="1"/>
    <col min="7" max="7" width="11.6328125" style="4" customWidth="1" outlineLevel="1"/>
    <col min="8" max="8" width="12.453125" style="4" customWidth="1"/>
    <col min="9" max="9" width="18.453125" style="80" customWidth="1"/>
    <col min="10" max="10" width="57.453125" style="80" bestFit="1" customWidth="1"/>
    <col min="11" max="16384" width="9" style="80"/>
  </cols>
  <sheetData>
    <row r="1" spans="1:10" ht="15.5" x14ac:dyDescent="0.35">
      <c r="A1" s="558"/>
      <c r="B1" s="194" t="s">
        <v>0</v>
      </c>
      <c r="C1" s="558"/>
      <c r="D1" s="83"/>
      <c r="I1" s="84" t="s">
        <v>91</v>
      </c>
    </row>
    <row r="2" spans="1:10" ht="15" x14ac:dyDescent="0.35">
      <c r="A2" s="347"/>
      <c r="B2" s="87" t="s">
        <v>949</v>
      </c>
      <c r="C2" s="347"/>
      <c r="D2" s="83"/>
      <c r="I2" s="84"/>
    </row>
    <row r="3" spans="1:10" ht="15" x14ac:dyDescent="0.35">
      <c r="A3" s="347"/>
      <c r="B3" s="87"/>
      <c r="C3" s="347"/>
      <c r="D3" s="83"/>
      <c r="I3" s="84"/>
    </row>
    <row r="4" spans="1:10" ht="15" x14ac:dyDescent="0.35">
      <c r="A4" s="347"/>
      <c r="B4" s="87" t="s">
        <v>951</v>
      </c>
      <c r="C4" s="347"/>
      <c r="D4" s="83"/>
      <c r="I4" s="84"/>
    </row>
    <row r="5" spans="1:10" ht="14.25" customHeight="1" x14ac:dyDescent="0.35">
      <c r="A5" s="558"/>
      <c r="B5" s="558"/>
      <c r="C5" s="558"/>
      <c r="D5" s="81"/>
      <c r="E5" s="1163"/>
      <c r="F5" s="1163"/>
      <c r="G5" s="1163"/>
      <c r="H5" s="1163"/>
      <c r="I5" s="1163"/>
    </row>
    <row r="6" spans="1:10" ht="30" customHeight="1" x14ac:dyDescent="0.35">
      <c r="A6" s="1220" t="s">
        <v>477</v>
      </c>
      <c r="B6" s="1220"/>
      <c r="C6" s="1220"/>
      <c r="D6" s="1220"/>
      <c r="E6" s="1220"/>
      <c r="F6" s="1220"/>
      <c r="G6" s="1220"/>
      <c r="H6" s="1220"/>
      <c r="I6" s="1220"/>
    </row>
    <row r="7" spans="1:10" ht="30" customHeight="1" x14ac:dyDescent="0.35">
      <c r="A7" s="1221" t="s">
        <v>478</v>
      </c>
      <c r="B7" s="1221"/>
      <c r="C7" s="1221"/>
      <c r="D7" s="1221"/>
      <c r="E7" s="1221"/>
      <c r="F7" s="1221"/>
      <c r="G7" s="1221"/>
      <c r="H7" s="1221"/>
      <c r="I7" s="1221"/>
    </row>
    <row r="8" spans="1:10" x14ac:dyDescent="0.35">
      <c r="A8" s="11"/>
      <c r="B8" s="11"/>
      <c r="C8" s="11"/>
      <c r="D8" s="11"/>
      <c r="E8" s="11"/>
      <c r="F8" s="11"/>
      <c r="G8" s="11"/>
      <c r="H8" s="11"/>
      <c r="I8" s="82" t="s">
        <v>83</v>
      </c>
    </row>
    <row r="9" spans="1:10" ht="38.25" customHeight="1" x14ac:dyDescent="0.35">
      <c r="A9" s="202" t="s">
        <v>1</v>
      </c>
      <c r="B9" s="202" t="s">
        <v>92</v>
      </c>
      <c r="C9" s="202" t="s">
        <v>162</v>
      </c>
      <c r="D9" s="202" t="s">
        <v>481</v>
      </c>
      <c r="E9" s="202" t="s">
        <v>3</v>
      </c>
      <c r="F9" s="202" t="s">
        <v>28</v>
      </c>
      <c r="G9" s="202" t="s">
        <v>93</v>
      </c>
      <c r="H9" s="202" t="s">
        <v>94</v>
      </c>
      <c r="I9" s="202" t="s">
        <v>12</v>
      </c>
    </row>
    <row r="10" spans="1:10" ht="38.25" customHeight="1" x14ac:dyDescent="0.35">
      <c r="A10" s="203" t="s">
        <v>15</v>
      </c>
      <c r="B10" s="204" t="s">
        <v>479</v>
      </c>
      <c r="C10" s="203"/>
      <c r="D10" s="203"/>
      <c r="E10" s="203"/>
      <c r="F10" s="203"/>
      <c r="G10" s="203"/>
      <c r="H10" s="203"/>
      <c r="I10" s="203"/>
    </row>
    <row r="11" spans="1:10" x14ac:dyDescent="0.35">
      <c r="A11" s="205"/>
      <c r="B11" s="128" t="s">
        <v>1489</v>
      </c>
      <c r="C11" s="128" t="s">
        <v>1485</v>
      </c>
      <c r="D11" s="128" t="s">
        <v>1486</v>
      </c>
      <c r="E11" s="207" t="s">
        <v>1487</v>
      </c>
      <c r="F11" s="207">
        <v>1</v>
      </c>
      <c r="G11" s="207">
        <v>10000000</v>
      </c>
      <c r="H11" s="207">
        <v>10000000</v>
      </c>
      <c r="I11" s="207"/>
    </row>
    <row r="12" spans="1:10" ht="22.4" customHeight="1" x14ac:dyDescent="0.35">
      <c r="A12" s="205"/>
      <c r="B12" s="128" t="s">
        <v>1488</v>
      </c>
      <c r="C12" s="128" t="s">
        <v>1485</v>
      </c>
      <c r="D12" s="128" t="s">
        <v>1486</v>
      </c>
      <c r="E12" s="207" t="s">
        <v>1487</v>
      </c>
      <c r="F12" s="207">
        <v>1</v>
      </c>
      <c r="G12" s="207">
        <v>10000000</v>
      </c>
      <c r="H12" s="207">
        <v>10000000</v>
      </c>
      <c r="I12" s="207"/>
    </row>
    <row r="13" spans="1:10" ht="22.4" customHeight="1" x14ac:dyDescent="0.35">
      <c r="A13" s="205"/>
      <c r="B13" s="128" t="s">
        <v>1490</v>
      </c>
      <c r="C13" s="128" t="s">
        <v>1485</v>
      </c>
      <c r="D13" s="128" t="s">
        <v>1486</v>
      </c>
      <c r="E13" s="207" t="s">
        <v>1487</v>
      </c>
      <c r="F13" s="207">
        <v>1</v>
      </c>
      <c r="G13" s="207">
        <v>10000000</v>
      </c>
      <c r="H13" s="207">
        <v>10000000</v>
      </c>
      <c r="I13" s="207"/>
    </row>
    <row r="14" spans="1:10" ht="43.5" customHeight="1" x14ac:dyDescent="0.35">
      <c r="A14" s="205"/>
      <c r="B14" s="206" t="s">
        <v>1496</v>
      </c>
      <c r="C14" s="128" t="s">
        <v>1497</v>
      </c>
      <c r="D14" s="128" t="s">
        <v>1486</v>
      </c>
      <c r="E14" s="207" t="s">
        <v>1487</v>
      </c>
      <c r="F14" s="207">
        <v>2</v>
      </c>
      <c r="G14" s="207"/>
      <c r="H14" s="208"/>
      <c r="I14" s="207"/>
      <c r="J14" s="259"/>
    </row>
    <row r="15" spans="1:10" ht="22.4" customHeight="1" x14ac:dyDescent="0.35">
      <c r="A15" s="210"/>
      <c r="B15" s="211"/>
      <c r="C15" s="211"/>
      <c r="D15" s="211"/>
      <c r="E15" s="212"/>
      <c r="F15" s="212"/>
      <c r="G15" s="213"/>
      <c r="H15" s="214"/>
      <c r="I15" s="212"/>
    </row>
    <row r="16" spans="1:10" ht="22.4" customHeight="1" x14ac:dyDescent="0.35">
      <c r="A16" s="205"/>
      <c r="B16" s="215"/>
      <c r="C16" s="128"/>
      <c r="D16" s="128"/>
      <c r="E16" s="207"/>
      <c r="F16" s="207"/>
      <c r="G16" s="207"/>
      <c r="H16" s="208"/>
      <c r="I16" s="207"/>
    </row>
    <row r="17" spans="1:9" ht="22.4" customHeight="1" x14ac:dyDescent="0.35">
      <c r="A17" s="205"/>
      <c r="B17" s="215"/>
      <c r="C17" s="128"/>
      <c r="D17" s="128"/>
      <c r="E17" s="218"/>
      <c r="F17" s="218"/>
      <c r="G17" s="217"/>
      <c r="H17" s="209"/>
      <c r="I17" s="207"/>
    </row>
    <row r="18" spans="1:9" s="85" customFormat="1" ht="42" customHeight="1" x14ac:dyDescent="0.35">
      <c r="A18" s="203" t="s">
        <v>22</v>
      </c>
      <c r="B18" s="204" t="s">
        <v>480</v>
      </c>
      <c r="C18" s="203"/>
      <c r="D18" s="203"/>
      <c r="E18" s="203"/>
      <c r="F18" s="203"/>
      <c r="G18" s="203"/>
      <c r="H18" s="203"/>
      <c r="I18" s="203"/>
    </row>
    <row r="19" spans="1:9" s="48" customFormat="1" ht="22.4" customHeight="1" x14ac:dyDescent="0.35">
      <c r="A19" s="205"/>
      <c r="B19" s="215"/>
      <c r="C19" s="128"/>
      <c r="D19" s="128"/>
      <c r="E19" s="219"/>
      <c r="F19" s="219"/>
      <c r="G19" s="219"/>
      <c r="H19" s="220">
        <f>SUM(H20:H20)</f>
        <v>0</v>
      </c>
      <c r="I19" s="128"/>
    </row>
    <row r="20" spans="1:9" s="48" customFormat="1" ht="22.4" customHeight="1" x14ac:dyDescent="0.35">
      <c r="A20" s="216"/>
      <c r="B20" s="128"/>
      <c r="C20" s="128"/>
      <c r="D20" s="128"/>
      <c r="E20" s="219"/>
      <c r="F20" s="219"/>
      <c r="G20" s="219"/>
      <c r="H20" s="221"/>
      <c r="I20" s="128"/>
    </row>
    <row r="21" spans="1:9" s="48" customFormat="1" ht="22.4" customHeight="1" x14ac:dyDescent="0.35">
      <c r="A21" s="216"/>
      <c r="B21" s="128"/>
      <c r="C21" s="128"/>
      <c r="D21" s="128"/>
      <c r="E21" s="219"/>
      <c r="F21" s="219"/>
      <c r="G21" s="219"/>
      <c r="H21" s="221"/>
      <c r="I21" s="128"/>
    </row>
    <row r="22" spans="1:9" s="48" customFormat="1" ht="22.4" customHeight="1" x14ac:dyDescent="0.35">
      <c r="A22" s="216"/>
      <c r="B22" s="128"/>
      <c r="C22" s="128"/>
      <c r="D22" s="128"/>
      <c r="E22" s="219"/>
      <c r="F22" s="219"/>
      <c r="G22" s="219"/>
      <c r="H22" s="221"/>
      <c r="I22" s="128"/>
    </row>
    <row r="23" spans="1:9" s="48" customFormat="1" ht="22.4" customHeight="1" x14ac:dyDescent="0.35">
      <c r="A23" s="216"/>
      <c r="B23" s="128"/>
      <c r="C23" s="128"/>
      <c r="D23" s="128"/>
      <c r="E23" s="219"/>
      <c r="F23" s="219"/>
      <c r="G23" s="219"/>
      <c r="H23" s="221"/>
      <c r="I23" s="128"/>
    </row>
    <row r="24" spans="1:9" s="48" customFormat="1" ht="22.4" customHeight="1" x14ac:dyDescent="0.35">
      <c r="A24" s="216"/>
      <c r="B24" s="128"/>
      <c r="C24" s="128"/>
      <c r="D24" s="128"/>
      <c r="E24" s="219"/>
      <c r="F24" s="219"/>
      <c r="G24" s="219"/>
      <c r="H24" s="221"/>
      <c r="I24" s="128"/>
    </row>
    <row r="25" spans="1:9" s="48" customFormat="1" ht="22.4" customHeight="1" x14ac:dyDescent="0.35">
      <c r="A25" s="38"/>
      <c r="B25" s="126"/>
      <c r="C25" s="126"/>
      <c r="D25" s="126"/>
      <c r="E25" s="126"/>
      <c r="F25" s="126"/>
      <c r="G25" s="126"/>
      <c r="H25" s="221"/>
      <c r="I25" s="128"/>
    </row>
    <row r="26" spans="1:9" s="9" customFormat="1" ht="18" customHeight="1" x14ac:dyDescent="0.35">
      <c r="A26" s="1222" t="s">
        <v>257</v>
      </c>
      <c r="B26" s="1222"/>
      <c r="C26" s="130"/>
      <c r="D26" s="130"/>
      <c r="E26" s="126"/>
      <c r="F26" s="126"/>
      <c r="G26" s="126"/>
      <c r="H26" s="220"/>
      <c r="I26" s="128"/>
    </row>
    <row r="27" spans="1:9" s="32" customFormat="1" ht="18" x14ac:dyDescent="0.35">
      <c r="B27" s="31"/>
      <c r="C27" s="88"/>
      <c r="D27" s="97"/>
      <c r="E27" s="96"/>
      <c r="F27" s="96"/>
    </row>
    <row r="28" spans="1:9" s="32" customFormat="1" ht="18" x14ac:dyDescent="0.35">
      <c r="B28" s="664"/>
      <c r="C28" s="664"/>
      <c r="D28" s="812"/>
      <c r="E28" s="1149" t="s">
        <v>435</v>
      </c>
      <c r="F28" s="1149"/>
      <c r="G28" s="1149"/>
      <c r="H28" s="1149"/>
      <c r="I28" s="1149"/>
    </row>
    <row r="29" spans="1:9" ht="15.75" customHeight="1" x14ac:dyDescent="0.35">
      <c r="A29" s="7"/>
      <c r="B29" s="890" t="s">
        <v>23</v>
      </c>
      <c r="C29" s="664"/>
      <c r="D29" s="812"/>
      <c r="E29" s="1143" t="s">
        <v>953</v>
      </c>
      <c r="F29" s="1143"/>
      <c r="G29" s="1143"/>
      <c r="H29" s="1143"/>
      <c r="I29" s="1143"/>
    </row>
    <row r="30" spans="1:9" ht="13.5" customHeight="1" x14ac:dyDescent="0.35">
      <c r="A30" s="7"/>
      <c r="B30" s="901" t="s">
        <v>954</v>
      </c>
      <c r="C30" s="664"/>
      <c r="D30" s="664"/>
      <c r="E30" s="1144" t="s">
        <v>954</v>
      </c>
      <c r="F30" s="1144"/>
      <c r="G30" s="1144"/>
      <c r="H30" s="1144"/>
      <c r="I30" s="1144"/>
    </row>
    <row r="31" spans="1:9" x14ac:dyDescent="0.35">
      <c r="A31" s="7"/>
      <c r="B31" s="8"/>
      <c r="C31" s="8"/>
      <c r="D31" s="8"/>
      <c r="E31" s="8"/>
      <c r="F31" s="8"/>
      <c r="G31" s="8"/>
      <c r="H31" s="8"/>
      <c r="I31" s="9"/>
    </row>
    <row r="32" spans="1:9" x14ac:dyDescent="0.35">
      <c r="A32" s="7"/>
      <c r="B32" s="8"/>
      <c r="C32" s="8"/>
      <c r="D32" s="8"/>
      <c r="E32" s="8"/>
      <c r="F32" s="8"/>
      <c r="G32" s="8"/>
      <c r="H32" s="8"/>
      <c r="I32" s="9"/>
    </row>
    <row r="33" spans="1:9" x14ac:dyDescent="0.35">
      <c r="A33" s="7"/>
      <c r="B33" s="8"/>
      <c r="C33" s="8"/>
      <c r="D33" s="8"/>
      <c r="E33" s="8"/>
      <c r="F33" s="8"/>
      <c r="G33" s="8"/>
      <c r="H33" s="8"/>
      <c r="I33" s="9"/>
    </row>
    <row r="34" spans="1:9" x14ac:dyDescent="0.35">
      <c r="A34" s="7"/>
      <c r="B34" s="8"/>
      <c r="C34" s="8"/>
      <c r="D34" s="8"/>
      <c r="E34" s="8"/>
      <c r="F34" s="8"/>
      <c r="G34" s="8"/>
      <c r="H34" s="8"/>
      <c r="I34" s="9"/>
    </row>
    <row r="35" spans="1:9" x14ac:dyDescent="0.35">
      <c r="A35" s="7"/>
      <c r="B35" s="8"/>
      <c r="C35" s="8"/>
      <c r="D35" s="8"/>
      <c r="E35" s="8"/>
      <c r="F35" s="8"/>
      <c r="G35" s="8"/>
      <c r="H35" s="8"/>
      <c r="I35" s="9"/>
    </row>
    <row r="36" spans="1:9" x14ac:dyDescent="0.35">
      <c r="A36" s="7"/>
      <c r="B36" s="8"/>
      <c r="C36" s="8"/>
      <c r="D36" s="8"/>
      <c r="E36" s="8"/>
      <c r="F36" s="8"/>
      <c r="G36" s="8"/>
      <c r="H36" s="8"/>
      <c r="I36" s="9"/>
    </row>
    <row r="37" spans="1:9" x14ac:dyDescent="0.35">
      <c r="A37" s="7"/>
      <c r="B37" s="8"/>
      <c r="C37" s="8"/>
      <c r="D37" s="8"/>
      <c r="E37" s="8"/>
      <c r="F37" s="8"/>
      <c r="G37" s="8"/>
      <c r="H37" s="8"/>
      <c r="I37" s="9"/>
    </row>
    <row r="38" spans="1:9" x14ac:dyDescent="0.35">
      <c r="A38" s="7"/>
      <c r="B38" s="8"/>
      <c r="C38" s="8"/>
      <c r="D38" s="8"/>
      <c r="E38" s="8"/>
      <c r="F38" s="8"/>
      <c r="G38" s="8"/>
      <c r="H38" s="8"/>
      <c r="I38" s="9"/>
    </row>
    <row r="39" spans="1:9" x14ac:dyDescent="0.35">
      <c r="A39" s="7"/>
      <c r="B39" s="8"/>
      <c r="C39" s="8"/>
      <c r="D39" s="8"/>
      <c r="E39" s="8"/>
      <c r="F39" s="8"/>
      <c r="G39" s="8"/>
      <c r="H39" s="8"/>
      <c r="I39" s="9"/>
    </row>
    <row r="40" spans="1:9" x14ac:dyDescent="0.35">
      <c r="A40" s="7"/>
      <c r="B40" s="8"/>
      <c r="C40" s="8"/>
      <c r="D40" s="8"/>
      <c r="E40" s="8"/>
      <c r="F40" s="8"/>
      <c r="G40" s="8"/>
      <c r="H40" s="8"/>
      <c r="I40" s="9"/>
    </row>
    <row r="41" spans="1:9" x14ac:dyDescent="0.35">
      <c r="A41" s="7"/>
      <c r="B41" s="8"/>
      <c r="C41" s="8"/>
      <c r="D41" s="8"/>
      <c r="E41" s="8"/>
      <c r="F41" s="8"/>
      <c r="G41" s="8"/>
      <c r="H41" s="8"/>
      <c r="I41" s="9"/>
    </row>
    <row r="42" spans="1:9" x14ac:dyDescent="0.35">
      <c r="A42" s="7"/>
      <c r="B42" s="8"/>
      <c r="C42" s="8"/>
      <c r="D42" s="8"/>
      <c r="E42" s="8"/>
      <c r="F42" s="8"/>
      <c r="G42" s="8"/>
      <c r="H42" s="8"/>
      <c r="I42" s="9"/>
    </row>
    <row r="43" spans="1:9" x14ac:dyDescent="0.35">
      <c r="A43" s="7"/>
      <c r="B43" s="8"/>
      <c r="C43" s="8"/>
      <c r="D43" s="8"/>
      <c r="E43" s="8"/>
      <c r="F43" s="8"/>
      <c r="G43" s="8"/>
      <c r="H43" s="8"/>
      <c r="I43" s="9"/>
    </row>
    <row r="44" spans="1:9" x14ac:dyDescent="0.35">
      <c r="A44" s="7"/>
      <c r="B44" s="8"/>
      <c r="C44" s="8"/>
      <c r="D44" s="8"/>
      <c r="E44" s="8"/>
      <c r="F44" s="8"/>
      <c r="G44" s="8"/>
      <c r="H44" s="8"/>
      <c r="I44" s="9"/>
    </row>
    <row r="45" spans="1:9" x14ac:dyDescent="0.35">
      <c r="A45" s="7"/>
      <c r="B45" s="8"/>
      <c r="C45" s="8"/>
      <c r="D45" s="8"/>
      <c r="E45" s="8"/>
      <c r="F45" s="8"/>
      <c r="G45" s="8"/>
      <c r="H45" s="8"/>
      <c r="I45" s="9"/>
    </row>
    <row r="46" spans="1:9" x14ac:dyDescent="0.35">
      <c r="A46" s="7"/>
      <c r="B46" s="8"/>
      <c r="C46" s="8"/>
      <c r="D46" s="8"/>
      <c r="E46" s="8"/>
      <c r="F46" s="8"/>
      <c r="G46" s="8"/>
      <c r="H46" s="8"/>
      <c r="I46" s="9"/>
    </row>
    <row r="47" spans="1:9" x14ac:dyDescent="0.35">
      <c r="A47" s="7"/>
      <c r="B47" s="8"/>
      <c r="C47" s="8"/>
      <c r="D47" s="8"/>
      <c r="E47" s="8"/>
      <c r="F47" s="8"/>
      <c r="G47" s="8"/>
      <c r="H47" s="8"/>
      <c r="I47" s="9"/>
    </row>
    <row r="48" spans="1:9" x14ac:dyDescent="0.35">
      <c r="A48" s="7"/>
      <c r="B48" s="8"/>
      <c r="C48" s="8"/>
      <c r="D48" s="8"/>
      <c r="E48" s="8"/>
      <c r="F48" s="8"/>
      <c r="G48" s="8"/>
      <c r="H48" s="8"/>
      <c r="I48" s="9"/>
    </row>
    <row r="49" spans="1:9" x14ac:dyDescent="0.35">
      <c r="A49" s="7"/>
      <c r="B49" s="8"/>
      <c r="C49" s="8"/>
      <c r="D49" s="8"/>
      <c r="E49" s="8"/>
      <c r="F49" s="8"/>
      <c r="G49" s="8"/>
      <c r="H49" s="8"/>
      <c r="I49" s="9"/>
    </row>
    <row r="50" spans="1:9" x14ac:dyDescent="0.35">
      <c r="A50" s="7"/>
      <c r="B50" s="8"/>
      <c r="C50" s="8"/>
      <c r="D50" s="8"/>
      <c r="E50" s="8"/>
      <c r="F50" s="8"/>
      <c r="G50" s="8"/>
      <c r="H50" s="8"/>
      <c r="I50" s="9"/>
    </row>
    <row r="51" spans="1:9" x14ac:dyDescent="0.35">
      <c r="A51" s="7"/>
      <c r="B51" s="8"/>
      <c r="C51" s="8"/>
      <c r="D51" s="8"/>
      <c r="E51" s="8"/>
      <c r="F51" s="8"/>
      <c r="G51" s="8"/>
      <c r="H51" s="8"/>
      <c r="I51" s="9"/>
    </row>
    <row r="52" spans="1:9" x14ac:dyDescent="0.35">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5" x14ac:dyDescent="0.35"/>
  <cols>
    <col min="1" max="1" width="5.90625" style="2" customWidth="1"/>
    <col min="2" max="2" width="29.36328125" style="2" customWidth="1"/>
    <col min="3" max="3" width="16.453125" style="2" customWidth="1"/>
    <col min="4" max="4" width="11.08984375" style="2" customWidth="1"/>
    <col min="5" max="7" width="9" style="2"/>
    <col min="8" max="8" width="16" style="2" customWidth="1"/>
    <col min="9" max="9" width="14.90625" style="2" customWidth="1"/>
    <col min="10" max="10" width="20" style="2" customWidth="1"/>
    <col min="11" max="257" width="9" style="2"/>
    <col min="258" max="258" width="29.36328125" style="2" customWidth="1"/>
    <col min="259" max="259" width="16.453125" style="2" customWidth="1"/>
    <col min="260" max="260" width="11.08984375" style="2" customWidth="1"/>
    <col min="261" max="263" width="9" style="2"/>
    <col min="264" max="264" width="16" style="2" customWidth="1"/>
    <col min="265" max="265" width="14.90625" style="2" customWidth="1"/>
    <col min="266" max="266" width="20" style="2" customWidth="1"/>
    <col min="267" max="513" width="9" style="2"/>
    <col min="514" max="514" width="29.36328125" style="2" customWidth="1"/>
    <col min="515" max="515" width="16.453125" style="2" customWidth="1"/>
    <col min="516" max="516" width="11.08984375" style="2" customWidth="1"/>
    <col min="517" max="519" width="9" style="2"/>
    <col min="520" max="520" width="16" style="2" customWidth="1"/>
    <col min="521" max="521" width="14.90625" style="2" customWidth="1"/>
    <col min="522" max="522" width="20" style="2" customWidth="1"/>
    <col min="523" max="769" width="9" style="2"/>
    <col min="770" max="770" width="29.36328125" style="2" customWidth="1"/>
    <col min="771" max="771" width="16.453125" style="2" customWidth="1"/>
    <col min="772" max="772" width="11.08984375" style="2" customWidth="1"/>
    <col min="773" max="775" width="9" style="2"/>
    <col min="776" max="776" width="16" style="2" customWidth="1"/>
    <col min="777" max="777" width="14.90625" style="2" customWidth="1"/>
    <col min="778" max="778" width="20" style="2" customWidth="1"/>
    <col min="779" max="1025" width="9" style="2"/>
    <col min="1026" max="1026" width="29.36328125" style="2" customWidth="1"/>
    <col min="1027" max="1027" width="16.453125" style="2" customWidth="1"/>
    <col min="1028" max="1028" width="11.08984375" style="2" customWidth="1"/>
    <col min="1029" max="1031" width="9" style="2"/>
    <col min="1032" max="1032" width="16" style="2" customWidth="1"/>
    <col min="1033" max="1033" width="14.90625" style="2" customWidth="1"/>
    <col min="1034" max="1034" width="20" style="2" customWidth="1"/>
    <col min="1035" max="1281" width="9" style="2"/>
    <col min="1282" max="1282" width="29.36328125" style="2" customWidth="1"/>
    <col min="1283" max="1283" width="16.453125" style="2" customWidth="1"/>
    <col min="1284" max="1284" width="11.08984375" style="2" customWidth="1"/>
    <col min="1285" max="1287" width="9" style="2"/>
    <col min="1288" max="1288" width="16" style="2" customWidth="1"/>
    <col min="1289" max="1289" width="14.90625" style="2" customWidth="1"/>
    <col min="1290" max="1290" width="20" style="2" customWidth="1"/>
    <col min="1291" max="1537" width="9" style="2"/>
    <col min="1538" max="1538" width="29.36328125" style="2" customWidth="1"/>
    <col min="1539" max="1539" width="16.453125" style="2" customWidth="1"/>
    <col min="1540" max="1540" width="11.08984375" style="2" customWidth="1"/>
    <col min="1541" max="1543" width="9" style="2"/>
    <col min="1544" max="1544" width="16" style="2" customWidth="1"/>
    <col min="1545" max="1545" width="14.90625" style="2" customWidth="1"/>
    <col min="1546" max="1546" width="20" style="2" customWidth="1"/>
    <col min="1547" max="1793" width="9" style="2"/>
    <col min="1794" max="1794" width="29.36328125" style="2" customWidth="1"/>
    <col min="1795" max="1795" width="16.453125" style="2" customWidth="1"/>
    <col min="1796" max="1796" width="11.08984375" style="2" customWidth="1"/>
    <col min="1797" max="1799" width="9" style="2"/>
    <col min="1800" max="1800" width="16" style="2" customWidth="1"/>
    <col min="1801" max="1801" width="14.90625" style="2" customWidth="1"/>
    <col min="1802" max="1802" width="20" style="2" customWidth="1"/>
    <col min="1803" max="2049" width="9" style="2"/>
    <col min="2050" max="2050" width="29.36328125" style="2" customWidth="1"/>
    <col min="2051" max="2051" width="16.453125" style="2" customWidth="1"/>
    <col min="2052" max="2052" width="11.08984375" style="2" customWidth="1"/>
    <col min="2053" max="2055" width="9" style="2"/>
    <col min="2056" max="2056" width="16" style="2" customWidth="1"/>
    <col min="2057" max="2057" width="14.90625" style="2" customWidth="1"/>
    <col min="2058" max="2058" width="20" style="2" customWidth="1"/>
    <col min="2059" max="2305" width="9" style="2"/>
    <col min="2306" max="2306" width="29.36328125" style="2" customWidth="1"/>
    <col min="2307" max="2307" width="16.453125" style="2" customWidth="1"/>
    <col min="2308" max="2308" width="11.08984375" style="2" customWidth="1"/>
    <col min="2309" max="2311" width="9" style="2"/>
    <col min="2312" max="2312" width="16" style="2" customWidth="1"/>
    <col min="2313" max="2313" width="14.90625" style="2" customWidth="1"/>
    <col min="2314" max="2314" width="20" style="2" customWidth="1"/>
    <col min="2315" max="2561" width="9" style="2"/>
    <col min="2562" max="2562" width="29.36328125" style="2" customWidth="1"/>
    <col min="2563" max="2563" width="16.453125" style="2" customWidth="1"/>
    <col min="2564" max="2564" width="11.08984375" style="2" customWidth="1"/>
    <col min="2565" max="2567" width="9" style="2"/>
    <col min="2568" max="2568" width="16" style="2" customWidth="1"/>
    <col min="2569" max="2569" width="14.90625" style="2" customWidth="1"/>
    <col min="2570" max="2570" width="20" style="2" customWidth="1"/>
    <col min="2571" max="2817" width="9" style="2"/>
    <col min="2818" max="2818" width="29.36328125" style="2" customWidth="1"/>
    <col min="2819" max="2819" width="16.453125" style="2" customWidth="1"/>
    <col min="2820" max="2820" width="11.08984375" style="2" customWidth="1"/>
    <col min="2821" max="2823" width="9" style="2"/>
    <col min="2824" max="2824" width="16" style="2" customWidth="1"/>
    <col min="2825" max="2825" width="14.90625" style="2" customWidth="1"/>
    <col min="2826" max="2826" width="20" style="2" customWidth="1"/>
    <col min="2827" max="3073" width="9" style="2"/>
    <col min="3074" max="3074" width="29.36328125" style="2" customWidth="1"/>
    <col min="3075" max="3075" width="16.453125" style="2" customWidth="1"/>
    <col min="3076" max="3076" width="11.08984375" style="2" customWidth="1"/>
    <col min="3077" max="3079" width="9" style="2"/>
    <col min="3080" max="3080" width="16" style="2" customWidth="1"/>
    <col min="3081" max="3081" width="14.90625" style="2" customWidth="1"/>
    <col min="3082" max="3082" width="20" style="2" customWidth="1"/>
    <col min="3083" max="3329" width="9" style="2"/>
    <col min="3330" max="3330" width="29.36328125" style="2" customWidth="1"/>
    <col min="3331" max="3331" width="16.453125" style="2" customWidth="1"/>
    <col min="3332" max="3332" width="11.08984375" style="2" customWidth="1"/>
    <col min="3333" max="3335" width="9" style="2"/>
    <col min="3336" max="3336" width="16" style="2" customWidth="1"/>
    <col min="3337" max="3337" width="14.90625" style="2" customWidth="1"/>
    <col min="3338" max="3338" width="20" style="2" customWidth="1"/>
    <col min="3339" max="3585" width="9" style="2"/>
    <col min="3586" max="3586" width="29.36328125" style="2" customWidth="1"/>
    <col min="3587" max="3587" width="16.453125" style="2" customWidth="1"/>
    <col min="3588" max="3588" width="11.08984375" style="2" customWidth="1"/>
    <col min="3589" max="3591" width="9" style="2"/>
    <col min="3592" max="3592" width="16" style="2" customWidth="1"/>
    <col min="3593" max="3593" width="14.90625" style="2" customWidth="1"/>
    <col min="3594" max="3594" width="20" style="2" customWidth="1"/>
    <col min="3595" max="3841" width="9" style="2"/>
    <col min="3842" max="3842" width="29.36328125" style="2" customWidth="1"/>
    <col min="3843" max="3843" width="16.453125" style="2" customWidth="1"/>
    <col min="3844" max="3844" width="11.08984375" style="2" customWidth="1"/>
    <col min="3845" max="3847" width="9" style="2"/>
    <col min="3848" max="3848" width="16" style="2" customWidth="1"/>
    <col min="3849" max="3849" width="14.90625" style="2" customWidth="1"/>
    <col min="3850" max="3850" width="20" style="2" customWidth="1"/>
    <col min="3851" max="4097" width="9" style="2"/>
    <col min="4098" max="4098" width="29.36328125" style="2" customWidth="1"/>
    <col min="4099" max="4099" width="16.453125" style="2" customWidth="1"/>
    <col min="4100" max="4100" width="11.08984375" style="2" customWidth="1"/>
    <col min="4101" max="4103" width="9" style="2"/>
    <col min="4104" max="4104" width="16" style="2" customWidth="1"/>
    <col min="4105" max="4105" width="14.90625" style="2" customWidth="1"/>
    <col min="4106" max="4106" width="20" style="2" customWidth="1"/>
    <col min="4107" max="4353" width="9" style="2"/>
    <col min="4354" max="4354" width="29.36328125" style="2" customWidth="1"/>
    <col min="4355" max="4355" width="16.453125" style="2" customWidth="1"/>
    <col min="4356" max="4356" width="11.08984375" style="2" customWidth="1"/>
    <col min="4357" max="4359" width="9" style="2"/>
    <col min="4360" max="4360" width="16" style="2" customWidth="1"/>
    <col min="4361" max="4361" width="14.90625" style="2" customWidth="1"/>
    <col min="4362" max="4362" width="20" style="2" customWidth="1"/>
    <col min="4363" max="4609" width="9" style="2"/>
    <col min="4610" max="4610" width="29.36328125" style="2" customWidth="1"/>
    <col min="4611" max="4611" width="16.453125" style="2" customWidth="1"/>
    <col min="4612" max="4612" width="11.08984375" style="2" customWidth="1"/>
    <col min="4613" max="4615" width="9" style="2"/>
    <col min="4616" max="4616" width="16" style="2" customWidth="1"/>
    <col min="4617" max="4617" width="14.90625" style="2" customWidth="1"/>
    <col min="4618" max="4618" width="20" style="2" customWidth="1"/>
    <col min="4619" max="4865" width="9" style="2"/>
    <col min="4866" max="4866" width="29.36328125" style="2" customWidth="1"/>
    <col min="4867" max="4867" width="16.453125" style="2" customWidth="1"/>
    <col min="4868" max="4868" width="11.08984375" style="2" customWidth="1"/>
    <col min="4869" max="4871" width="9" style="2"/>
    <col min="4872" max="4872" width="16" style="2" customWidth="1"/>
    <col min="4873" max="4873" width="14.90625" style="2" customWidth="1"/>
    <col min="4874" max="4874" width="20" style="2" customWidth="1"/>
    <col min="4875" max="5121" width="9" style="2"/>
    <col min="5122" max="5122" width="29.36328125" style="2" customWidth="1"/>
    <col min="5123" max="5123" width="16.453125" style="2" customWidth="1"/>
    <col min="5124" max="5124" width="11.08984375" style="2" customWidth="1"/>
    <col min="5125" max="5127" width="9" style="2"/>
    <col min="5128" max="5128" width="16" style="2" customWidth="1"/>
    <col min="5129" max="5129" width="14.90625" style="2" customWidth="1"/>
    <col min="5130" max="5130" width="20" style="2" customWidth="1"/>
    <col min="5131" max="5377" width="9" style="2"/>
    <col min="5378" max="5378" width="29.36328125" style="2" customWidth="1"/>
    <col min="5379" max="5379" width="16.453125" style="2" customWidth="1"/>
    <col min="5380" max="5380" width="11.08984375" style="2" customWidth="1"/>
    <col min="5381" max="5383" width="9" style="2"/>
    <col min="5384" max="5384" width="16" style="2" customWidth="1"/>
    <col min="5385" max="5385" width="14.90625" style="2" customWidth="1"/>
    <col min="5386" max="5386" width="20" style="2" customWidth="1"/>
    <col min="5387" max="5633" width="9" style="2"/>
    <col min="5634" max="5634" width="29.36328125" style="2" customWidth="1"/>
    <col min="5635" max="5635" width="16.453125" style="2" customWidth="1"/>
    <col min="5636" max="5636" width="11.08984375" style="2" customWidth="1"/>
    <col min="5637" max="5639" width="9" style="2"/>
    <col min="5640" max="5640" width="16" style="2" customWidth="1"/>
    <col min="5641" max="5641" width="14.90625" style="2" customWidth="1"/>
    <col min="5642" max="5642" width="20" style="2" customWidth="1"/>
    <col min="5643" max="5889" width="9" style="2"/>
    <col min="5890" max="5890" width="29.36328125" style="2" customWidth="1"/>
    <col min="5891" max="5891" width="16.453125" style="2" customWidth="1"/>
    <col min="5892" max="5892" width="11.08984375" style="2" customWidth="1"/>
    <col min="5893" max="5895" width="9" style="2"/>
    <col min="5896" max="5896" width="16" style="2" customWidth="1"/>
    <col min="5897" max="5897" width="14.90625" style="2" customWidth="1"/>
    <col min="5898" max="5898" width="20" style="2" customWidth="1"/>
    <col min="5899" max="6145" width="9" style="2"/>
    <col min="6146" max="6146" width="29.36328125" style="2" customWidth="1"/>
    <col min="6147" max="6147" width="16.453125" style="2" customWidth="1"/>
    <col min="6148" max="6148" width="11.08984375" style="2" customWidth="1"/>
    <col min="6149" max="6151" width="9" style="2"/>
    <col min="6152" max="6152" width="16" style="2" customWidth="1"/>
    <col min="6153" max="6153" width="14.90625" style="2" customWidth="1"/>
    <col min="6154" max="6154" width="20" style="2" customWidth="1"/>
    <col min="6155" max="6401" width="9" style="2"/>
    <col min="6402" max="6402" width="29.36328125" style="2" customWidth="1"/>
    <col min="6403" max="6403" width="16.453125" style="2" customWidth="1"/>
    <col min="6404" max="6404" width="11.08984375" style="2" customWidth="1"/>
    <col min="6405" max="6407" width="9" style="2"/>
    <col min="6408" max="6408" width="16" style="2" customWidth="1"/>
    <col min="6409" max="6409" width="14.90625" style="2" customWidth="1"/>
    <col min="6410" max="6410" width="20" style="2" customWidth="1"/>
    <col min="6411" max="6657" width="9" style="2"/>
    <col min="6658" max="6658" width="29.36328125" style="2" customWidth="1"/>
    <col min="6659" max="6659" width="16.453125" style="2" customWidth="1"/>
    <col min="6660" max="6660" width="11.08984375" style="2" customWidth="1"/>
    <col min="6661" max="6663" width="9" style="2"/>
    <col min="6664" max="6664" width="16" style="2" customWidth="1"/>
    <col min="6665" max="6665" width="14.90625" style="2" customWidth="1"/>
    <col min="6666" max="6666" width="20" style="2" customWidth="1"/>
    <col min="6667" max="6913" width="9" style="2"/>
    <col min="6914" max="6914" width="29.36328125" style="2" customWidth="1"/>
    <col min="6915" max="6915" width="16.453125" style="2" customWidth="1"/>
    <col min="6916" max="6916" width="11.08984375" style="2" customWidth="1"/>
    <col min="6917" max="6919" width="9" style="2"/>
    <col min="6920" max="6920" width="16" style="2" customWidth="1"/>
    <col min="6921" max="6921" width="14.90625" style="2" customWidth="1"/>
    <col min="6922" max="6922" width="20" style="2" customWidth="1"/>
    <col min="6923" max="7169" width="9" style="2"/>
    <col min="7170" max="7170" width="29.36328125" style="2" customWidth="1"/>
    <col min="7171" max="7171" width="16.453125" style="2" customWidth="1"/>
    <col min="7172" max="7172" width="11.08984375" style="2" customWidth="1"/>
    <col min="7173" max="7175" width="9" style="2"/>
    <col min="7176" max="7176" width="16" style="2" customWidth="1"/>
    <col min="7177" max="7177" width="14.90625" style="2" customWidth="1"/>
    <col min="7178" max="7178" width="20" style="2" customWidth="1"/>
    <col min="7179" max="7425" width="9" style="2"/>
    <col min="7426" max="7426" width="29.36328125" style="2" customWidth="1"/>
    <col min="7427" max="7427" width="16.453125" style="2" customWidth="1"/>
    <col min="7428" max="7428" width="11.08984375" style="2" customWidth="1"/>
    <col min="7429" max="7431" width="9" style="2"/>
    <col min="7432" max="7432" width="16" style="2" customWidth="1"/>
    <col min="7433" max="7433" width="14.90625" style="2" customWidth="1"/>
    <col min="7434" max="7434" width="20" style="2" customWidth="1"/>
    <col min="7435" max="7681" width="9" style="2"/>
    <col min="7682" max="7682" width="29.36328125" style="2" customWidth="1"/>
    <col min="7683" max="7683" width="16.453125" style="2" customWidth="1"/>
    <col min="7684" max="7684" width="11.08984375" style="2" customWidth="1"/>
    <col min="7685" max="7687" width="9" style="2"/>
    <col min="7688" max="7688" width="16" style="2" customWidth="1"/>
    <col min="7689" max="7689" width="14.90625" style="2" customWidth="1"/>
    <col min="7690" max="7690" width="20" style="2" customWidth="1"/>
    <col min="7691" max="7937" width="9" style="2"/>
    <col min="7938" max="7938" width="29.36328125" style="2" customWidth="1"/>
    <col min="7939" max="7939" width="16.453125" style="2" customWidth="1"/>
    <col min="7940" max="7940" width="11.08984375" style="2" customWidth="1"/>
    <col min="7941" max="7943" width="9" style="2"/>
    <col min="7944" max="7944" width="16" style="2" customWidth="1"/>
    <col min="7945" max="7945" width="14.90625" style="2" customWidth="1"/>
    <col min="7946" max="7946" width="20" style="2" customWidth="1"/>
    <col min="7947" max="8193" width="9" style="2"/>
    <col min="8194" max="8194" width="29.36328125" style="2" customWidth="1"/>
    <col min="8195" max="8195" width="16.453125" style="2" customWidth="1"/>
    <col min="8196" max="8196" width="11.08984375" style="2" customWidth="1"/>
    <col min="8197" max="8199" width="9" style="2"/>
    <col min="8200" max="8200" width="16" style="2" customWidth="1"/>
    <col min="8201" max="8201" width="14.90625" style="2" customWidth="1"/>
    <col min="8202" max="8202" width="20" style="2" customWidth="1"/>
    <col min="8203" max="8449" width="9" style="2"/>
    <col min="8450" max="8450" width="29.36328125" style="2" customWidth="1"/>
    <col min="8451" max="8451" width="16.453125" style="2" customWidth="1"/>
    <col min="8452" max="8452" width="11.08984375" style="2" customWidth="1"/>
    <col min="8453" max="8455" width="9" style="2"/>
    <col min="8456" max="8456" width="16" style="2" customWidth="1"/>
    <col min="8457" max="8457" width="14.90625" style="2" customWidth="1"/>
    <col min="8458" max="8458" width="20" style="2" customWidth="1"/>
    <col min="8459" max="8705" width="9" style="2"/>
    <col min="8706" max="8706" width="29.36328125" style="2" customWidth="1"/>
    <col min="8707" max="8707" width="16.453125" style="2" customWidth="1"/>
    <col min="8708" max="8708" width="11.08984375" style="2" customWidth="1"/>
    <col min="8709" max="8711" width="9" style="2"/>
    <col min="8712" max="8712" width="16" style="2" customWidth="1"/>
    <col min="8713" max="8713" width="14.90625" style="2" customWidth="1"/>
    <col min="8714" max="8714" width="20" style="2" customWidth="1"/>
    <col min="8715" max="8961" width="9" style="2"/>
    <col min="8962" max="8962" width="29.36328125" style="2" customWidth="1"/>
    <col min="8963" max="8963" width="16.453125" style="2" customWidth="1"/>
    <col min="8964" max="8964" width="11.08984375" style="2" customWidth="1"/>
    <col min="8965" max="8967" width="9" style="2"/>
    <col min="8968" max="8968" width="16" style="2" customWidth="1"/>
    <col min="8969" max="8969" width="14.90625" style="2" customWidth="1"/>
    <col min="8970" max="8970" width="20" style="2" customWidth="1"/>
    <col min="8971" max="9217" width="9" style="2"/>
    <col min="9218" max="9218" width="29.36328125" style="2" customWidth="1"/>
    <col min="9219" max="9219" width="16.453125" style="2" customWidth="1"/>
    <col min="9220" max="9220" width="11.08984375" style="2" customWidth="1"/>
    <col min="9221" max="9223" width="9" style="2"/>
    <col min="9224" max="9224" width="16" style="2" customWidth="1"/>
    <col min="9225" max="9225" width="14.90625" style="2" customWidth="1"/>
    <col min="9226" max="9226" width="20" style="2" customWidth="1"/>
    <col min="9227" max="9473" width="9" style="2"/>
    <col min="9474" max="9474" width="29.36328125" style="2" customWidth="1"/>
    <col min="9475" max="9475" width="16.453125" style="2" customWidth="1"/>
    <col min="9476" max="9476" width="11.08984375" style="2" customWidth="1"/>
    <col min="9477" max="9479" width="9" style="2"/>
    <col min="9480" max="9480" width="16" style="2" customWidth="1"/>
    <col min="9481" max="9481" width="14.90625" style="2" customWidth="1"/>
    <col min="9482" max="9482" width="20" style="2" customWidth="1"/>
    <col min="9483" max="9729" width="9" style="2"/>
    <col min="9730" max="9730" width="29.36328125" style="2" customWidth="1"/>
    <col min="9731" max="9731" width="16.453125" style="2" customWidth="1"/>
    <col min="9732" max="9732" width="11.08984375" style="2" customWidth="1"/>
    <col min="9733" max="9735" width="9" style="2"/>
    <col min="9736" max="9736" width="16" style="2" customWidth="1"/>
    <col min="9737" max="9737" width="14.90625" style="2" customWidth="1"/>
    <col min="9738" max="9738" width="20" style="2" customWidth="1"/>
    <col min="9739" max="9985" width="9" style="2"/>
    <col min="9986" max="9986" width="29.36328125" style="2" customWidth="1"/>
    <col min="9987" max="9987" width="16.453125" style="2" customWidth="1"/>
    <col min="9988" max="9988" width="11.08984375" style="2" customWidth="1"/>
    <col min="9989" max="9991" width="9" style="2"/>
    <col min="9992" max="9992" width="16" style="2" customWidth="1"/>
    <col min="9993" max="9993" width="14.90625" style="2" customWidth="1"/>
    <col min="9994" max="9994" width="20" style="2" customWidth="1"/>
    <col min="9995" max="10241" width="9" style="2"/>
    <col min="10242" max="10242" width="29.36328125" style="2" customWidth="1"/>
    <col min="10243" max="10243" width="16.453125" style="2" customWidth="1"/>
    <col min="10244" max="10244" width="11.08984375" style="2" customWidth="1"/>
    <col min="10245" max="10247" width="9" style="2"/>
    <col min="10248" max="10248" width="16" style="2" customWidth="1"/>
    <col min="10249" max="10249" width="14.90625" style="2" customWidth="1"/>
    <col min="10250" max="10250" width="20" style="2" customWidth="1"/>
    <col min="10251" max="10497" width="9" style="2"/>
    <col min="10498" max="10498" width="29.36328125" style="2" customWidth="1"/>
    <col min="10499" max="10499" width="16.453125" style="2" customWidth="1"/>
    <col min="10500" max="10500" width="11.08984375" style="2" customWidth="1"/>
    <col min="10501" max="10503" width="9" style="2"/>
    <col min="10504" max="10504" width="16" style="2" customWidth="1"/>
    <col min="10505" max="10505" width="14.90625" style="2" customWidth="1"/>
    <col min="10506" max="10506" width="20" style="2" customWidth="1"/>
    <col min="10507" max="10753" width="9" style="2"/>
    <col min="10754" max="10754" width="29.36328125" style="2" customWidth="1"/>
    <col min="10755" max="10755" width="16.453125" style="2" customWidth="1"/>
    <col min="10756" max="10756" width="11.08984375" style="2" customWidth="1"/>
    <col min="10757" max="10759" width="9" style="2"/>
    <col min="10760" max="10760" width="16" style="2" customWidth="1"/>
    <col min="10761" max="10761" width="14.90625" style="2" customWidth="1"/>
    <col min="10762" max="10762" width="20" style="2" customWidth="1"/>
    <col min="10763" max="11009" width="9" style="2"/>
    <col min="11010" max="11010" width="29.36328125" style="2" customWidth="1"/>
    <col min="11011" max="11011" width="16.453125" style="2" customWidth="1"/>
    <col min="11012" max="11012" width="11.08984375" style="2" customWidth="1"/>
    <col min="11013" max="11015" width="9" style="2"/>
    <col min="11016" max="11016" width="16" style="2" customWidth="1"/>
    <col min="11017" max="11017" width="14.90625" style="2" customWidth="1"/>
    <col min="11018" max="11018" width="20" style="2" customWidth="1"/>
    <col min="11019" max="11265" width="9" style="2"/>
    <col min="11266" max="11266" width="29.36328125" style="2" customWidth="1"/>
    <col min="11267" max="11267" width="16.453125" style="2" customWidth="1"/>
    <col min="11268" max="11268" width="11.08984375" style="2" customWidth="1"/>
    <col min="11269" max="11271" width="9" style="2"/>
    <col min="11272" max="11272" width="16" style="2" customWidth="1"/>
    <col min="11273" max="11273" width="14.90625" style="2" customWidth="1"/>
    <col min="11274" max="11274" width="20" style="2" customWidth="1"/>
    <col min="11275" max="11521" width="9" style="2"/>
    <col min="11522" max="11522" width="29.36328125" style="2" customWidth="1"/>
    <col min="11523" max="11523" width="16.453125" style="2" customWidth="1"/>
    <col min="11524" max="11524" width="11.08984375" style="2" customWidth="1"/>
    <col min="11525" max="11527" width="9" style="2"/>
    <col min="11528" max="11528" width="16" style="2" customWidth="1"/>
    <col min="11529" max="11529" width="14.90625" style="2" customWidth="1"/>
    <col min="11530" max="11530" width="20" style="2" customWidth="1"/>
    <col min="11531" max="11777" width="9" style="2"/>
    <col min="11778" max="11778" width="29.36328125" style="2" customWidth="1"/>
    <col min="11779" max="11779" width="16.453125" style="2" customWidth="1"/>
    <col min="11780" max="11780" width="11.08984375" style="2" customWidth="1"/>
    <col min="11781" max="11783" width="9" style="2"/>
    <col min="11784" max="11784" width="16" style="2" customWidth="1"/>
    <col min="11785" max="11785" width="14.90625" style="2" customWidth="1"/>
    <col min="11786" max="11786" width="20" style="2" customWidth="1"/>
    <col min="11787" max="12033" width="9" style="2"/>
    <col min="12034" max="12034" width="29.36328125" style="2" customWidth="1"/>
    <col min="12035" max="12035" width="16.453125" style="2" customWidth="1"/>
    <col min="12036" max="12036" width="11.08984375" style="2" customWidth="1"/>
    <col min="12037" max="12039" width="9" style="2"/>
    <col min="12040" max="12040" width="16" style="2" customWidth="1"/>
    <col min="12041" max="12041" width="14.90625" style="2" customWidth="1"/>
    <col min="12042" max="12042" width="20" style="2" customWidth="1"/>
    <col min="12043" max="12289" width="9" style="2"/>
    <col min="12290" max="12290" width="29.36328125" style="2" customWidth="1"/>
    <col min="12291" max="12291" width="16.453125" style="2" customWidth="1"/>
    <col min="12292" max="12292" width="11.08984375" style="2" customWidth="1"/>
    <col min="12293" max="12295" width="9" style="2"/>
    <col min="12296" max="12296" width="16" style="2" customWidth="1"/>
    <col min="12297" max="12297" width="14.90625" style="2" customWidth="1"/>
    <col min="12298" max="12298" width="20" style="2" customWidth="1"/>
    <col min="12299" max="12545" width="9" style="2"/>
    <col min="12546" max="12546" width="29.36328125" style="2" customWidth="1"/>
    <col min="12547" max="12547" width="16.453125" style="2" customWidth="1"/>
    <col min="12548" max="12548" width="11.08984375" style="2" customWidth="1"/>
    <col min="12549" max="12551" width="9" style="2"/>
    <col min="12552" max="12552" width="16" style="2" customWidth="1"/>
    <col min="12553" max="12553" width="14.90625" style="2" customWidth="1"/>
    <col min="12554" max="12554" width="20" style="2" customWidth="1"/>
    <col min="12555" max="12801" width="9" style="2"/>
    <col min="12802" max="12802" width="29.36328125" style="2" customWidth="1"/>
    <col min="12803" max="12803" width="16.453125" style="2" customWidth="1"/>
    <col min="12804" max="12804" width="11.08984375" style="2" customWidth="1"/>
    <col min="12805" max="12807" width="9" style="2"/>
    <col min="12808" max="12808" width="16" style="2" customWidth="1"/>
    <col min="12809" max="12809" width="14.90625" style="2" customWidth="1"/>
    <col min="12810" max="12810" width="20" style="2" customWidth="1"/>
    <col min="12811" max="13057" width="9" style="2"/>
    <col min="13058" max="13058" width="29.36328125" style="2" customWidth="1"/>
    <col min="13059" max="13059" width="16.453125" style="2" customWidth="1"/>
    <col min="13060" max="13060" width="11.08984375" style="2" customWidth="1"/>
    <col min="13061" max="13063" width="9" style="2"/>
    <col min="13064" max="13064" width="16" style="2" customWidth="1"/>
    <col min="13065" max="13065" width="14.90625" style="2" customWidth="1"/>
    <col min="13066" max="13066" width="20" style="2" customWidth="1"/>
    <col min="13067" max="13313" width="9" style="2"/>
    <col min="13314" max="13314" width="29.36328125" style="2" customWidth="1"/>
    <col min="13315" max="13315" width="16.453125" style="2" customWidth="1"/>
    <col min="13316" max="13316" width="11.08984375" style="2" customWidth="1"/>
    <col min="13317" max="13319" width="9" style="2"/>
    <col min="13320" max="13320" width="16" style="2" customWidth="1"/>
    <col min="13321" max="13321" width="14.90625" style="2" customWidth="1"/>
    <col min="13322" max="13322" width="20" style="2" customWidth="1"/>
    <col min="13323" max="13569" width="9" style="2"/>
    <col min="13570" max="13570" width="29.36328125" style="2" customWidth="1"/>
    <col min="13571" max="13571" width="16.453125" style="2" customWidth="1"/>
    <col min="13572" max="13572" width="11.08984375" style="2" customWidth="1"/>
    <col min="13573" max="13575" width="9" style="2"/>
    <col min="13576" max="13576" width="16" style="2" customWidth="1"/>
    <col min="13577" max="13577" width="14.90625" style="2" customWidth="1"/>
    <col min="13578" max="13578" width="20" style="2" customWidth="1"/>
    <col min="13579" max="13825" width="9" style="2"/>
    <col min="13826" max="13826" width="29.36328125" style="2" customWidth="1"/>
    <col min="13827" max="13827" width="16.453125" style="2" customWidth="1"/>
    <col min="13828" max="13828" width="11.08984375" style="2" customWidth="1"/>
    <col min="13829" max="13831" width="9" style="2"/>
    <col min="13832" max="13832" width="16" style="2" customWidth="1"/>
    <col min="13833" max="13833" width="14.90625" style="2" customWidth="1"/>
    <col min="13834" max="13834" width="20" style="2" customWidth="1"/>
    <col min="13835" max="14081" width="9" style="2"/>
    <col min="14082" max="14082" width="29.36328125" style="2" customWidth="1"/>
    <col min="14083" max="14083" width="16.453125" style="2" customWidth="1"/>
    <col min="14084" max="14084" width="11.08984375" style="2" customWidth="1"/>
    <col min="14085" max="14087" width="9" style="2"/>
    <col min="14088" max="14088" width="16" style="2" customWidth="1"/>
    <col min="14089" max="14089" width="14.90625" style="2" customWidth="1"/>
    <col min="14090" max="14090" width="20" style="2" customWidth="1"/>
    <col min="14091" max="14337" width="9" style="2"/>
    <col min="14338" max="14338" width="29.36328125" style="2" customWidth="1"/>
    <col min="14339" max="14339" width="16.453125" style="2" customWidth="1"/>
    <col min="14340" max="14340" width="11.08984375" style="2" customWidth="1"/>
    <col min="14341" max="14343" width="9" style="2"/>
    <col min="14344" max="14344" width="16" style="2" customWidth="1"/>
    <col min="14345" max="14345" width="14.90625" style="2" customWidth="1"/>
    <col min="14346" max="14346" width="20" style="2" customWidth="1"/>
    <col min="14347" max="14593" width="9" style="2"/>
    <col min="14594" max="14594" width="29.36328125" style="2" customWidth="1"/>
    <col min="14595" max="14595" width="16.453125" style="2" customWidth="1"/>
    <col min="14596" max="14596" width="11.08984375" style="2" customWidth="1"/>
    <col min="14597" max="14599" width="9" style="2"/>
    <col min="14600" max="14600" width="16" style="2" customWidth="1"/>
    <col min="14601" max="14601" width="14.90625" style="2" customWidth="1"/>
    <col min="14602" max="14602" width="20" style="2" customWidth="1"/>
    <col min="14603" max="14849" width="9" style="2"/>
    <col min="14850" max="14850" width="29.36328125" style="2" customWidth="1"/>
    <col min="14851" max="14851" width="16.453125" style="2" customWidth="1"/>
    <col min="14852" max="14852" width="11.08984375" style="2" customWidth="1"/>
    <col min="14853" max="14855" width="9" style="2"/>
    <col min="14856" max="14856" width="16" style="2" customWidth="1"/>
    <col min="14857" max="14857" width="14.90625" style="2" customWidth="1"/>
    <col min="14858" max="14858" width="20" style="2" customWidth="1"/>
    <col min="14859" max="15105" width="9" style="2"/>
    <col min="15106" max="15106" width="29.36328125" style="2" customWidth="1"/>
    <col min="15107" max="15107" width="16.453125" style="2" customWidth="1"/>
    <col min="15108" max="15108" width="11.08984375" style="2" customWidth="1"/>
    <col min="15109" max="15111" width="9" style="2"/>
    <col min="15112" max="15112" width="16" style="2" customWidth="1"/>
    <col min="15113" max="15113" width="14.90625" style="2" customWidth="1"/>
    <col min="15114" max="15114" width="20" style="2" customWidth="1"/>
    <col min="15115" max="15361" width="9" style="2"/>
    <col min="15362" max="15362" width="29.36328125" style="2" customWidth="1"/>
    <col min="15363" max="15363" width="16.453125" style="2" customWidth="1"/>
    <col min="15364" max="15364" width="11.08984375" style="2" customWidth="1"/>
    <col min="15365" max="15367" width="9" style="2"/>
    <col min="15368" max="15368" width="16" style="2" customWidth="1"/>
    <col min="15369" max="15369" width="14.90625" style="2" customWidth="1"/>
    <col min="15370" max="15370" width="20" style="2" customWidth="1"/>
    <col min="15371" max="15617" width="9" style="2"/>
    <col min="15618" max="15618" width="29.36328125" style="2" customWidth="1"/>
    <col min="15619" max="15619" width="16.453125" style="2" customWidth="1"/>
    <col min="15620" max="15620" width="11.08984375" style="2" customWidth="1"/>
    <col min="15621" max="15623" width="9" style="2"/>
    <col min="15624" max="15624" width="16" style="2" customWidth="1"/>
    <col min="15625" max="15625" width="14.90625" style="2" customWidth="1"/>
    <col min="15626" max="15626" width="20" style="2" customWidth="1"/>
    <col min="15627" max="15873" width="9" style="2"/>
    <col min="15874" max="15874" width="29.36328125" style="2" customWidth="1"/>
    <col min="15875" max="15875" width="16.453125" style="2" customWidth="1"/>
    <col min="15876" max="15876" width="11.08984375" style="2" customWidth="1"/>
    <col min="15877" max="15879" width="9" style="2"/>
    <col min="15880" max="15880" width="16" style="2" customWidth="1"/>
    <col min="15881" max="15881" width="14.90625" style="2" customWidth="1"/>
    <col min="15882" max="15882" width="20" style="2" customWidth="1"/>
    <col min="15883" max="16129" width="9" style="2"/>
    <col min="16130" max="16130" width="29.36328125" style="2" customWidth="1"/>
    <col min="16131" max="16131" width="16.453125" style="2" customWidth="1"/>
    <col min="16132" max="16132" width="11.08984375" style="2" customWidth="1"/>
    <col min="16133" max="16135" width="9" style="2"/>
    <col min="16136" max="16136" width="16" style="2" customWidth="1"/>
    <col min="16137" max="16137" width="14.90625" style="2" customWidth="1"/>
    <col min="16138" max="16138" width="20" style="2" customWidth="1"/>
    <col min="16139" max="16384" width="9" style="2"/>
  </cols>
  <sheetData>
    <row r="1" spans="1:10" ht="15.5" x14ac:dyDescent="0.35">
      <c r="A1" s="592"/>
      <c r="B1" s="1145" t="s">
        <v>0</v>
      </c>
      <c r="C1" s="1145"/>
      <c r="D1" s="592"/>
      <c r="E1" s="593"/>
      <c r="F1" s="592"/>
      <c r="G1" s="592"/>
      <c r="H1" s="592"/>
      <c r="I1" s="592"/>
      <c r="J1" s="592" t="s">
        <v>485</v>
      </c>
    </row>
    <row r="2" spans="1:10" ht="15.5" x14ac:dyDescent="0.35">
      <c r="A2" s="894"/>
      <c r="B2" s="1146" t="s">
        <v>949</v>
      </c>
      <c r="C2" s="1146"/>
      <c r="D2" s="893"/>
      <c r="E2" s="893"/>
      <c r="F2" s="893"/>
      <c r="G2" s="893"/>
      <c r="H2" s="893"/>
      <c r="I2" s="893"/>
      <c r="J2" s="594" t="s">
        <v>161</v>
      </c>
    </row>
    <row r="3" spans="1:10" ht="18" x14ac:dyDescent="0.35">
      <c r="A3" s="895"/>
      <c r="B3" s="87"/>
      <c r="C3" s="893"/>
      <c r="D3" s="893"/>
      <c r="E3" s="893"/>
      <c r="F3" s="893"/>
      <c r="G3" s="893"/>
      <c r="H3" s="893"/>
      <c r="I3" s="893"/>
      <c r="J3" s="595"/>
    </row>
    <row r="4" spans="1:10" ht="18" x14ac:dyDescent="0.35">
      <c r="A4" s="888"/>
      <c r="B4" s="1146" t="s">
        <v>951</v>
      </c>
      <c r="C4" s="1146"/>
      <c r="D4" s="887"/>
      <c r="E4" s="887"/>
      <c r="F4" s="887"/>
      <c r="G4" s="887"/>
      <c r="H4" s="887"/>
      <c r="I4" s="887"/>
      <c r="J4" s="595"/>
    </row>
    <row r="5" spans="1:10" ht="21.9" customHeight="1" x14ac:dyDescent="0.35">
      <c r="A5" s="888"/>
      <c r="B5" s="888"/>
      <c r="C5" s="887"/>
      <c r="D5" s="887"/>
      <c r="E5" s="887"/>
      <c r="F5" s="887"/>
      <c r="G5" s="887"/>
      <c r="H5" s="887"/>
      <c r="I5" s="887"/>
      <c r="J5" s="595"/>
    </row>
    <row r="6" spans="1:10" ht="21.9" customHeight="1" x14ac:dyDescent="0.35">
      <c r="A6" s="1223" t="s">
        <v>745</v>
      </c>
      <c r="B6" s="1223"/>
      <c r="C6" s="1223"/>
      <c r="D6" s="1223"/>
      <c r="E6" s="1223"/>
      <c r="F6" s="1223"/>
      <c r="G6" s="1223"/>
      <c r="H6" s="1223"/>
      <c r="I6" s="1223"/>
      <c r="J6" s="1223"/>
    </row>
    <row r="7" spans="1:10" ht="18" x14ac:dyDescent="0.35">
      <c r="A7" s="893"/>
      <c r="B7" s="893"/>
      <c r="C7" s="893"/>
      <c r="D7" s="893"/>
      <c r="E7" s="893"/>
      <c r="F7" s="893"/>
      <c r="G7" s="893"/>
      <c r="H7" s="595"/>
      <c r="I7" s="595"/>
      <c r="J7" s="595"/>
    </row>
    <row r="8" spans="1:10" ht="46" x14ac:dyDescent="0.35">
      <c r="A8" s="596" t="s">
        <v>102</v>
      </c>
      <c r="B8" s="597" t="s">
        <v>298</v>
      </c>
      <c r="C8" s="597" t="s">
        <v>179</v>
      </c>
      <c r="D8" s="597" t="s">
        <v>180</v>
      </c>
      <c r="E8" s="597" t="s">
        <v>181</v>
      </c>
      <c r="F8" s="597" t="s">
        <v>182</v>
      </c>
      <c r="G8" s="597" t="s">
        <v>746</v>
      </c>
      <c r="H8" s="597" t="s">
        <v>747</v>
      </c>
      <c r="I8" s="597" t="s">
        <v>748</v>
      </c>
      <c r="J8" s="597" t="s">
        <v>749</v>
      </c>
    </row>
    <row r="9" spans="1:10" s="608" customFormat="1" ht="15.5" x14ac:dyDescent="0.35">
      <c r="A9" s="598" t="s">
        <v>39</v>
      </c>
      <c r="B9" s="599" t="s">
        <v>40</v>
      </c>
      <c r="C9" s="599" t="s">
        <v>41</v>
      </c>
      <c r="D9" s="599" t="s">
        <v>42</v>
      </c>
      <c r="E9" s="599" t="s">
        <v>43</v>
      </c>
      <c r="F9" s="599" t="s">
        <v>66</v>
      </c>
      <c r="G9" s="599" t="s">
        <v>44</v>
      </c>
      <c r="H9" s="599" t="s">
        <v>67</v>
      </c>
      <c r="I9" s="599" t="s">
        <v>79</v>
      </c>
      <c r="J9" s="599" t="s">
        <v>45</v>
      </c>
    </row>
    <row r="10" spans="1:10" ht="15.5" x14ac:dyDescent="0.35">
      <c r="A10" s="600">
        <v>1</v>
      </c>
      <c r="B10" s="601" t="s">
        <v>1421</v>
      </c>
      <c r="C10" s="602" t="s">
        <v>1421</v>
      </c>
      <c r="D10" s="600" t="s">
        <v>1422</v>
      </c>
      <c r="E10" s="601" t="s">
        <v>1423</v>
      </c>
      <c r="F10" s="600">
        <v>3</v>
      </c>
      <c r="G10" s="601" t="s">
        <v>1424</v>
      </c>
      <c r="H10" s="601" t="s">
        <v>1425</v>
      </c>
      <c r="I10" s="601"/>
      <c r="J10" s="942">
        <v>45444</v>
      </c>
    </row>
    <row r="11" spans="1:10" ht="15.5" x14ac:dyDescent="0.35">
      <c r="A11" s="600">
        <v>2</v>
      </c>
      <c r="B11" s="601" t="s">
        <v>1426</v>
      </c>
      <c r="C11" s="602" t="s">
        <v>1426</v>
      </c>
      <c r="D11" s="600" t="s">
        <v>1422</v>
      </c>
      <c r="E11" s="601" t="s">
        <v>1427</v>
      </c>
      <c r="F11" s="600">
        <v>5</v>
      </c>
      <c r="G11" s="601" t="s">
        <v>1424</v>
      </c>
      <c r="H11" s="601" t="s">
        <v>1425</v>
      </c>
      <c r="I11" s="601"/>
      <c r="J11" s="942">
        <v>45444</v>
      </c>
    </row>
    <row r="12" spans="1:10" ht="15.5" x14ac:dyDescent="0.35">
      <c r="A12" s="600">
        <v>3</v>
      </c>
      <c r="B12" s="601" t="s">
        <v>1409</v>
      </c>
      <c r="C12" s="601" t="s">
        <v>1409</v>
      </c>
      <c r="D12" s="600" t="s">
        <v>1422</v>
      </c>
      <c r="E12" s="601" t="s">
        <v>1428</v>
      </c>
      <c r="F12" s="600">
        <v>5</v>
      </c>
      <c r="G12" s="601" t="s">
        <v>1424</v>
      </c>
      <c r="H12" s="601" t="s">
        <v>1429</v>
      </c>
      <c r="I12" s="601"/>
      <c r="J12" s="943">
        <v>45444</v>
      </c>
    </row>
    <row r="13" spans="1:10" ht="15.5" x14ac:dyDescent="0.35">
      <c r="A13" s="600">
        <v>4</v>
      </c>
      <c r="B13" s="604"/>
      <c r="C13" s="604"/>
      <c r="D13" s="600"/>
      <c r="E13" s="601"/>
      <c r="F13" s="600"/>
      <c r="G13" s="601"/>
      <c r="H13" s="601"/>
      <c r="I13" s="601"/>
      <c r="J13" s="600"/>
    </row>
    <row r="14" spans="1:10" ht="15.5" x14ac:dyDescent="0.35">
      <c r="A14" s="600">
        <v>5</v>
      </c>
      <c r="B14" s="605"/>
      <c r="C14" s="605"/>
      <c r="D14" s="605"/>
      <c r="E14" s="605"/>
      <c r="F14" s="605"/>
      <c r="G14" s="605"/>
      <c r="H14" s="601"/>
      <c r="I14" s="601"/>
      <c r="J14" s="603"/>
    </row>
    <row r="15" spans="1:10" ht="15.5" x14ac:dyDescent="0.35">
      <c r="A15" s="600">
        <v>6</v>
      </c>
      <c r="B15" s="604"/>
      <c r="C15" s="606"/>
      <c r="D15" s="605"/>
      <c r="E15" s="601"/>
      <c r="F15" s="600"/>
      <c r="G15" s="601"/>
      <c r="H15" s="601"/>
      <c r="I15" s="601"/>
      <c r="J15" s="603"/>
    </row>
    <row r="16" spans="1:10" ht="15.5" x14ac:dyDescent="0.35">
      <c r="A16" s="607"/>
      <c r="B16" s="597" t="s">
        <v>165</v>
      </c>
      <c r="C16" s="1224" t="s">
        <v>750</v>
      </c>
      <c r="D16" s="1225"/>
      <c r="E16" s="1225"/>
      <c r="F16" s="1225"/>
      <c r="G16" s="1225"/>
      <c r="H16" s="1225"/>
      <c r="I16" s="1225"/>
      <c r="J16" s="1226"/>
    </row>
    <row r="18" spans="2:10" ht="15.5" x14ac:dyDescent="0.35">
      <c r="B18" s="664"/>
      <c r="C18" s="664"/>
      <c r="D18" s="812"/>
      <c r="E18" s="1149" t="s">
        <v>435</v>
      </c>
      <c r="F18" s="1149"/>
      <c r="G18" s="1149"/>
      <c r="H18" s="1149"/>
      <c r="I18" s="1149"/>
      <c r="J18" s="1149"/>
    </row>
    <row r="19" spans="2:10" ht="15.75" customHeight="1" x14ac:dyDescent="0.35">
      <c r="B19" s="890" t="s">
        <v>23</v>
      </c>
      <c r="C19" s="664"/>
      <c r="D19" s="812"/>
      <c r="E19" s="1143" t="s">
        <v>953</v>
      </c>
      <c r="F19" s="1143"/>
      <c r="G19" s="1143"/>
      <c r="H19" s="1143"/>
      <c r="I19" s="1143"/>
      <c r="J19" s="1143"/>
    </row>
    <row r="20" spans="2:10" ht="15.75" customHeight="1" x14ac:dyDescent="0.35">
      <c r="B20" s="901" t="s">
        <v>954</v>
      </c>
      <c r="C20" s="664"/>
      <c r="D20" s="664"/>
      <c r="E20" s="1144" t="s">
        <v>954</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53125" defaultRowHeight="15" customHeight="1" x14ac:dyDescent="0.35"/>
  <cols>
    <col min="1" max="1" width="5.6328125" style="361" customWidth="1"/>
    <col min="2" max="2" width="34.90625" style="361" customWidth="1"/>
    <col min="3" max="3" width="18" style="361" customWidth="1"/>
    <col min="4" max="4" width="9.54296875" style="361" customWidth="1"/>
    <col min="5" max="5" width="20.90625" style="361" customWidth="1"/>
    <col min="6" max="6" width="13.90625" style="361" customWidth="1"/>
    <col min="7" max="7" width="14" style="361" customWidth="1"/>
    <col min="8" max="8" width="14.6328125" style="361" customWidth="1"/>
    <col min="9" max="9" width="25.36328125" style="361" customWidth="1"/>
    <col min="10" max="11" width="23.54296875" style="361" customWidth="1"/>
    <col min="12" max="28" width="9" style="361" customWidth="1"/>
    <col min="29" max="16384" width="14.453125" style="361"/>
  </cols>
  <sheetData>
    <row r="1" spans="1:28" ht="15.75" customHeight="1" x14ac:dyDescent="0.35">
      <c r="A1" s="12"/>
      <c r="B1" s="1145" t="s">
        <v>0</v>
      </c>
      <c r="C1" s="1145"/>
      <c r="E1" s="193"/>
      <c r="F1" s="193"/>
      <c r="G1" s="193"/>
      <c r="H1" s="193"/>
      <c r="J1" s="84" t="s">
        <v>489</v>
      </c>
      <c r="K1" s="12"/>
      <c r="L1" s="12"/>
      <c r="M1" s="12"/>
      <c r="N1" s="12"/>
      <c r="O1" s="12"/>
      <c r="P1" s="12"/>
      <c r="Q1" s="12"/>
      <c r="R1" s="12"/>
      <c r="S1" s="12"/>
      <c r="T1" s="12"/>
      <c r="U1" s="12"/>
      <c r="V1" s="12"/>
      <c r="W1" s="12"/>
      <c r="X1" s="12"/>
      <c r="Y1" s="12"/>
      <c r="Z1" s="12"/>
      <c r="AA1" s="12"/>
      <c r="AB1" s="12"/>
    </row>
    <row r="2" spans="1:28" ht="20.25" customHeight="1" x14ac:dyDescent="0.35">
      <c r="A2" s="19"/>
      <c r="B2" s="1146" t="s">
        <v>949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x14ac:dyDescent="0.35">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x14ac:dyDescent="0.35">
      <c r="A4" s="87"/>
      <c r="B4" s="1146" t="s">
        <v>951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x14ac:dyDescent="0.35">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x14ac:dyDescent="0.4">
      <c r="A6" s="1198" t="s">
        <v>488</v>
      </c>
      <c r="B6" s="1231"/>
      <c r="C6" s="1231"/>
      <c r="D6" s="1231"/>
      <c r="E6" s="1231"/>
      <c r="F6" s="1231"/>
      <c r="G6" s="1231"/>
      <c r="H6" s="1231"/>
      <c r="I6" s="1231"/>
      <c r="J6" s="12"/>
      <c r="K6" s="12"/>
      <c r="L6" s="12"/>
      <c r="M6" s="12"/>
      <c r="N6" s="12"/>
      <c r="O6" s="12"/>
      <c r="P6" s="12"/>
      <c r="Q6" s="12"/>
      <c r="R6" s="12"/>
      <c r="S6" s="12"/>
      <c r="T6" s="12"/>
      <c r="U6" s="12"/>
      <c r="V6" s="12"/>
      <c r="W6" s="12"/>
      <c r="X6" s="12"/>
      <c r="Y6" s="12"/>
      <c r="Z6" s="12"/>
      <c r="AA6" s="12"/>
      <c r="AB6" s="12"/>
    </row>
    <row r="7" spans="1:28" ht="24.75" customHeight="1" x14ac:dyDescent="0.35">
      <c r="A7" s="1147" t="s">
        <v>493</v>
      </c>
      <c r="B7" s="1232"/>
      <c r="C7" s="1232"/>
      <c r="D7" s="1232"/>
      <c r="E7" s="1232"/>
      <c r="F7" s="1232"/>
      <c r="G7" s="1232"/>
      <c r="H7" s="1232"/>
      <c r="I7" s="1232"/>
      <c r="J7" s="12"/>
      <c r="K7" s="12"/>
      <c r="L7" s="12"/>
      <c r="M7" s="12"/>
      <c r="N7" s="12"/>
      <c r="O7" s="12"/>
      <c r="P7" s="12"/>
      <c r="Q7" s="12"/>
      <c r="R7" s="12"/>
      <c r="S7" s="12"/>
      <c r="T7" s="12"/>
      <c r="U7" s="12"/>
      <c r="V7" s="12"/>
      <c r="W7" s="12"/>
      <c r="X7" s="12"/>
      <c r="Y7" s="12"/>
      <c r="Z7" s="12"/>
      <c r="AA7" s="12"/>
      <c r="AB7" s="12"/>
    </row>
    <row r="8" spans="1:28" ht="15.75" customHeight="1" x14ac:dyDescent="0.35">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x14ac:dyDescent="0.35">
      <c r="A9" s="1238" t="s">
        <v>102</v>
      </c>
      <c r="B9" s="1227" t="s">
        <v>757</v>
      </c>
      <c r="C9" s="1227" t="s">
        <v>106</v>
      </c>
      <c r="D9" s="1227" t="s">
        <v>758</v>
      </c>
      <c r="E9" s="1229" t="s">
        <v>762</v>
      </c>
      <c r="F9" s="1233" t="s">
        <v>759</v>
      </c>
      <c r="G9" s="1233" t="s">
        <v>209</v>
      </c>
      <c r="H9" s="1235"/>
      <c r="I9" s="1235" t="s">
        <v>208</v>
      </c>
      <c r="J9" s="1227" t="s">
        <v>492</v>
      </c>
      <c r="K9" s="12"/>
      <c r="L9" s="12"/>
      <c r="M9" s="12"/>
      <c r="N9" s="12"/>
      <c r="O9" s="12"/>
      <c r="P9" s="12"/>
      <c r="Q9" s="12"/>
      <c r="R9" s="12"/>
      <c r="S9" s="12"/>
      <c r="T9" s="12"/>
      <c r="U9" s="12"/>
      <c r="V9" s="12"/>
      <c r="W9" s="12"/>
      <c r="X9" s="12"/>
      <c r="Y9" s="12"/>
      <c r="Z9" s="12"/>
      <c r="AA9" s="12"/>
      <c r="AB9" s="12"/>
    </row>
    <row r="10" spans="1:28" ht="51" customHeight="1" x14ac:dyDescent="0.35">
      <c r="A10" s="1239"/>
      <c r="B10" s="1237"/>
      <c r="C10" s="1237"/>
      <c r="D10" s="1228"/>
      <c r="E10" s="1230"/>
      <c r="F10" s="1234"/>
      <c r="G10" s="318" t="s">
        <v>763</v>
      </c>
      <c r="H10" s="318" t="s">
        <v>764</v>
      </c>
      <c r="I10" s="1236"/>
      <c r="J10" s="1237"/>
      <c r="K10" s="12"/>
      <c r="L10" s="12"/>
      <c r="M10" s="12"/>
      <c r="N10" s="12"/>
      <c r="O10" s="12"/>
      <c r="P10" s="12"/>
      <c r="Q10" s="12"/>
      <c r="R10" s="12"/>
      <c r="S10" s="12"/>
      <c r="T10" s="12"/>
      <c r="U10" s="12"/>
      <c r="V10" s="12"/>
      <c r="W10" s="12"/>
      <c r="X10" s="12"/>
      <c r="Y10" s="12"/>
      <c r="Z10" s="12"/>
      <c r="AA10" s="12"/>
      <c r="AB10" s="12"/>
    </row>
    <row r="11" spans="1:28" ht="15.75" customHeight="1" x14ac:dyDescent="0.35">
      <c r="A11" s="411" t="s">
        <v>15</v>
      </c>
      <c r="B11" s="415" t="s">
        <v>760</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x14ac:dyDescent="0.35">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x14ac:dyDescent="0.35">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x14ac:dyDescent="0.35">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x14ac:dyDescent="0.35">
      <c r="A15" s="630" t="s">
        <v>22</v>
      </c>
      <c r="B15" s="631" t="s">
        <v>761</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x14ac:dyDescent="0.35">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x14ac:dyDescent="0.35">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x14ac:dyDescent="0.35">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x14ac:dyDescent="0.35">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x14ac:dyDescent="0.35">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x14ac:dyDescent="0.35">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x14ac:dyDescent="0.35">
      <c r="A22" s="429"/>
      <c r="B22" s="430" t="s">
        <v>165</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x14ac:dyDescent="0.35">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x14ac:dyDescent="0.35">
      <c r="A24" s="12"/>
      <c r="B24" s="664"/>
      <c r="C24" s="664"/>
      <c r="D24" s="812"/>
      <c r="E24" s="1149" t="s">
        <v>435</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x14ac:dyDescent="0.35">
      <c r="A25" s="12"/>
      <c r="B25" s="890" t="s">
        <v>23</v>
      </c>
      <c r="C25" s="664"/>
      <c r="D25" s="812"/>
      <c r="E25" s="1143" t="s">
        <v>953</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x14ac:dyDescent="0.35">
      <c r="A26" s="12"/>
      <c r="B26" s="901" t="s">
        <v>954</v>
      </c>
      <c r="C26" s="664"/>
      <c r="D26" s="664"/>
      <c r="E26" s="1144" t="s">
        <v>954</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x14ac:dyDescent="0.35">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x14ac:dyDescent="0.35">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x14ac:dyDescent="0.35">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x14ac:dyDescent="0.35">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x14ac:dyDescent="0.35">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x14ac:dyDescent="0.35">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x14ac:dyDescent="0.35">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x14ac:dyDescent="0.35">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x14ac:dyDescent="0.35">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x14ac:dyDescent="0.35">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x14ac:dyDescent="0.35">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x14ac:dyDescent="0.35">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x14ac:dyDescent="0.35">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x14ac:dyDescent="0.35">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x14ac:dyDescent="0.35">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x14ac:dyDescent="0.35">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x14ac:dyDescent="0.35">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x14ac:dyDescent="0.35">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x14ac:dyDescent="0.35">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x14ac:dyDescent="0.35">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x14ac:dyDescent="0.35">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x14ac:dyDescent="0.35">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x14ac:dyDescent="0.35">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x14ac:dyDescent="0.35">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x14ac:dyDescent="0.35">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x14ac:dyDescent="0.35">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x14ac:dyDescent="0.35">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x14ac:dyDescent="0.35">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x14ac:dyDescent="0.35">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x14ac:dyDescent="0.35">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x14ac:dyDescent="0.35">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x14ac:dyDescent="0.35">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x14ac:dyDescent="0.35">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x14ac:dyDescent="0.35">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x14ac:dyDescent="0.35">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x14ac:dyDescent="0.35">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x14ac:dyDescent="0.35">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x14ac:dyDescent="0.35">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x14ac:dyDescent="0.35">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x14ac:dyDescent="0.35">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x14ac:dyDescent="0.35">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x14ac:dyDescent="0.35">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x14ac:dyDescent="0.35">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x14ac:dyDescent="0.35">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x14ac:dyDescent="0.35">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x14ac:dyDescent="0.35">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x14ac:dyDescent="0.35">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x14ac:dyDescent="0.35">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x14ac:dyDescent="0.35">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x14ac:dyDescent="0.35">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x14ac:dyDescent="0.35">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x14ac:dyDescent="0.35">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x14ac:dyDescent="0.35">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x14ac:dyDescent="0.35">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x14ac:dyDescent="0.35">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x14ac:dyDescent="0.35">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x14ac:dyDescent="0.35">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x14ac:dyDescent="0.35">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x14ac:dyDescent="0.35">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x14ac:dyDescent="0.35">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x14ac:dyDescent="0.35">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x14ac:dyDescent="0.35">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x14ac:dyDescent="0.35">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x14ac:dyDescent="0.35">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x14ac:dyDescent="0.35">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x14ac:dyDescent="0.35">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x14ac:dyDescent="0.35">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x14ac:dyDescent="0.35">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x14ac:dyDescent="0.35">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x14ac:dyDescent="0.35">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x14ac:dyDescent="0.35">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x14ac:dyDescent="0.35">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x14ac:dyDescent="0.35">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x14ac:dyDescent="0.35">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x14ac:dyDescent="0.35">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x14ac:dyDescent="0.35">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x14ac:dyDescent="0.35">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x14ac:dyDescent="0.35">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x14ac:dyDescent="0.35">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x14ac:dyDescent="0.35">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x14ac:dyDescent="0.35">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x14ac:dyDescent="0.35">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x14ac:dyDescent="0.35">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x14ac:dyDescent="0.35">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x14ac:dyDescent="0.35">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x14ac:dyDescent="0.35">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x14ac:dyDescent="0.35">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x14ac:dyDescent="0.35">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x14ac:dyDescent="0.35">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x14ac:dyDescent="0.35">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x14ac:dyDescent="0.35">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x14ac:dyDescent="0.35">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x14ac:dyDescent="0.35">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x14ac:dyDescent="0.35">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x14ac:dyDescent="0.35">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x14ac:dyDescent="0.35">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x14ac:dyDescent="0.35">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x14ac:dyDescent="0.35">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x14ac:dyDescent="0.35">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x14ac:dyDescent="0.35">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x14ac:dyDescent="0.35">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x14ac:dyDescent="0.35">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x14ac:dyDescent="0.35">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x14ac:dyDescent="0.35">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x14ac:dyDescent="0.35">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x14ac:dyDescent="0.35">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x14ac:dyDescent="0.35">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x14ac:dyDescent="0.35">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x14ac:dyDescent="0.35">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x14ac:dyDescent="0.35">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x14ac:dyDescent="0.35">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x14ac:dyDescent="0.35">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x14ac:dyDescent="0.35">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x14ac:dyDescent="0.35">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x14ac:dyDescent="0.35">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x14ac:dyDescent="0.35">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x14ac:dyDescent="0.35">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x14ac:dyDescent="0.35">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x14ac:dyDescent="0.35">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x14ac:dyDescent="0.35">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x14ac:dyDescent="0.35">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x14ac:dyDescent="0.35">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x14ac:dyDescent="0.35">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x14ac:dyDescent="0.35">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x14ac:dyDescent="0.35">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x14ac:dyDescent="0.35">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x14ac:dyDescent="0.35">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x14ac:dyDescent="0.35">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x14ac:dyDescent="0.35">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x14ac:dyDescent="0.35">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x14ac:dyDescent="0.35">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x14ac:dyDescent="0.35">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x14ac:dyDescent="0.35">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x14ac:dyDescent="0.35">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x14ac:dyDescent="0.35">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x14ac:dyDescent="0.35">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x14ac:dyDescent="0.35">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x14ac:dyDescent="0.35">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x14ac:dyDescent="0.35">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x14ac:dyDescent="0.35">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x14ac:dyDescent="0.35">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x14ac:dyDescent="0.35">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x14ac:dyDescent="0.35">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x14ac:dyDescent="0.35">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x14ac:dyDescent="0.35">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x14ac:dyDescent="0.35">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x14ac:dyDescent="0.35">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x14ac:dyDescent="0.35">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x14ac:dyDescent="0.35">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x14ac:dyDescent="0.35">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x14ac:dyDescent="0.35">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x14ac:dyDescent="0.35">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x14ac:dyDescent="0.35">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x14ac:dyDescent="0.35">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x14ac:dyDescent="0.35">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x14ac:dyDescent="0.35">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x14ac:dyDescent="0.35">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x14ac:dyDescent="0.35">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x14ac:dyDescent="0.35">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x14ac:dyDescent="0.35">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x14ac:dyDescent="0.35">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x14ac:dyDescent="0.35">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x14ac:dyDescent="0.35">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x14ac:dyDescent="0.35">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x14ac:dyDescent="0.35">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x14ac:dyDescent="0.35">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x14ac:dyDescent="0.35">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x14ac:dyDescent="0.35">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x14ac:dyDescent="0.35">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x14ac:dyDescent="0.35">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x14ac:dyDescent="0.35">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x14ac:dyDescent="0.35">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x14ac:dyDescent="0.35">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x14ac:dyDescent="0.35">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x14ac:dyDescent="0.35">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x14ac:dyDescent="0.35">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x14ac:dyDescent="0.35">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x14ac:dyDescent="0.35">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x14ac:dyDescent="0.35">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x14ac:dyDescent="0.35">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x14ac:dyDescent="0.35">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x14ac:dyDescent="0.35">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x14ac:dyDescent="0.35">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x14ac:dyDescent="0.35">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x14ac:dyDescent="0.35">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x14ac:dyDescent="0.35">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x14ac:dyDescent="0.35">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x14ac:dyDescent="0.35">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x14ac:dyDescent="0.35">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x14ac:dyDescent="0.35">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x14ac:dyDescent="0.35">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x14ac:dyDescent="0.35">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x14ac:dyDescent="0.35">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x14ac:dyDescent="0.35">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x14ac:dyDescent="0.35">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x14ac:dyDescent="0.35">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x14ac:dyDescent="0.35">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x14ac:dyDescent="0.35">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x14ac:dyDescent="0.35">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x14ac:dyDescent="0.35">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x14ac:dyDescent="0.35">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x14ac:dyDescent="0.35">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x14ac:dyDescent="0.35">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x14ac:dyDescent="0.35">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x14ac:dyDescent="0.35">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x14ac:dyDescent="0.35">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x14ac:dyDescent="0.35">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x14ac:dyDescent="0.35">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x14ac:dyDescent="0.35">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x14ac:dyDescent="0.35">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x14ac:dyDescent="0.35">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x14ac:dyDescent="0.35">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x14ac:dyDescent="0.35">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x14ac:dyDescent="0.35">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x14ac:dyDescent="0.35">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x14ac:dyDescent="0.35">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x14ac:dyDescent="0.35">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x14ac:dyDescent="0.35">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x14ac:dyDescent="0.35">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x14ac:dyDescent="0.35">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x14ac:dyDescent="0.35">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x14ac:dyDescent="0.35">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x14ac:dyDescent="0.35">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x14ac:dyDescent="0.35">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x14ac:dyDescent="0.35">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x14ac:dyDescent="0.35">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x14ac:dyDescent="0.35">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x14ac:dyDescent="0.35">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x14ac:dyDescent="0.35">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x14ac:dyDescent="0.35">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x14ac:dyDescent="0.35">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x14ac:dyDescent="0.35">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x14ac:dyDescent="0.35">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x14ac:dyDescent="0.35">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x14ac:dyDescent="0.35">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x14ac:dyDescent="0.35">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x14ac:dyDescent="0.35">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x14ac:dyDescent="0.35">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x14ac:dyDescent="0.35">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x14ac:dyDescent="0.35">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x14ac:dyDescent="0.35">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x14ac:dyDescent="0.35">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x14ac:dyDescent="0.35">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x14ac:dyDescent="0.35">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x14ac:dyDescent="0.35">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x14ac:dyDescent="0.35">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x14ac:dyDescent="0.35">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x14ac:dyDescent="0.35">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x14ac:dyDescent="0.35">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x14ac:dyDescent="0.35">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x14ac:dyDescent="0.35">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x14ac:dyDescent="0.35">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x14ac:dyDescent="0.35">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x14ac:dyDescent="0.35">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x14ac:dyDescent="0.35">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x14ac:dyDescent="0.35">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x14ac:dyDescent="0.35">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x14ac:dyDescent="0.35">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x14ac:dyDescent="0.35">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x14ac:dyDescent="0.35">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x14ac:dyDescent="0.35">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x14ac:dyDescent="0.35">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x14ac:dyDescent="0.35">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x14ac:dyDescent="0.35">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x14ac:dyDescent="0.35">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x14ac:dyDescent="0.35">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x14ac:dyDescent="0.35">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x14ac:dyDescent="0.35">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x14ac:dyDescent="0.35">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x14ac:dyDescent="0.35">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x14ac:dyDescent="0.35">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x14ac:dyDescent="0.35">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x14ac:dyDescent="0.35">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x14ac:dyDescent="0.35">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x14ac:dyDescent="0.35">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x14ac:dyDescent="0.35">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x14ac:dyDescent="0.35">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x14ac:dyDescent="0.35">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x14ac:dyDescent="0.35">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x14ac:dyDescent="0.35">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x14ac:dyDescent="0.35">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x14ac:dyDescent="0.35">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x14ac:dyDescent="0.35">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x14ac:dyDescent="0.35">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x14ac:dyDescent="0.35">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x14ac:dyDescent="0.35">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x14ac:dyDescent="0.35">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x14ac:dyDescent="0.35">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x14ac:dyDescent="0.35">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x14ac:dyDescent="0.35">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x14ac:dyDescent="0.35">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x14ac:dyDescent="0.35">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x14ac:dyDescent="0.35">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x14ac:dyDescent="0.35">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x14ac:dyDescent="0.35">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x14ac:dyDescent="0.35">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x14ac:dyDescent="0.35">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x14ac:dyDescent="0.35">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x14ac:dyDescent="0.35">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x14ac:dyDescent="0.35">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x14ac:dyDescent="0.35">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x14ac:dyDescent="0.35">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x14ac:dyDescent="0.35">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x14ac:dyDescent="0.35">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x14ac:dyDescent="0.35">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x14ac:dyDescent="0.35">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x14ac:dyDescent="0.35">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x14ac:dyDescent="0.35">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x14ac:dyDescent="0.35">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x14ac:dyDescent="0.35">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x14ac:dyDescent="0.35">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x14ac:dyDescent="0.35">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x14ac:dyDescent="0.35">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x14ac:dyDescent="0.35">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x14ac:dyDescent="0.35">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x14ac:dyDescent="0.35">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x14ac:dyDescent="0.35">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x14ac:dyDescent="0.35">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x14ac:dyDescent="0.35">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x14ac:dyDescent="0.35">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x14ac:dyDescent="0.35">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x14ac:dyDescent="0.35">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x14ac:dyDescent="0.35">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x14ac:dyDescent="0.35">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x14ac:dyDescent="0.35">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x14ac:dyDescent="0.35">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x14ac:dyDescent="0.35">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x14ac:dyDescent="0.35">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x14ac:dyDescent="0.35">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x14ac:dyDescent="0.35">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x14ac:dyDescent="0.35">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x14ac:dyDescent="0.35">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x14ac:dyDescent="0.35">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x14ac:dyDescent="0.35">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x14ac:dyDescent="0.35">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x14ac:dyDescent="0.35">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x14ac:dyDescent="0.35">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x14ac:dyDescent="0.35">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x14ac:dyDescent="0.35">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x14ac:dyDescent="0.35">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x14ac:dyDescent="0.35">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x14ac:dyDescent="0.35">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x14ac:dyDescent="0.35">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x14ac:dyDescent="0.35">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x14ac:dyDescent="0.35">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x14ac:dyDescent="0.35">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x14ac:dyDescent="0.35">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x14ac:dyDescent="0.35">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x14ac:dyDescent="0.35">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x14ac:dyDescent="0.35">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x14ac:dyDescent="0.35">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x14ac:dyDescent="0.35">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x14ac:dyDescent="0.35">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x14ac:dyDescent="0.35">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x14ac:dyDescent="0.35">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x14ac:dyDescent="0.35">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x14ac:dyDescent="0.35">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x14ac:dyDescent="0.35">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x14ac:dyDescent="0.35">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x14ac:dyDescent="0.35">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x14ac:dyDescent="0.35">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x14ac:dyDescent="0.35">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x14ac:dyDescent="0.35">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x14ac:dyDescent="0.35">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x14ac:dyDescent="0.35">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x14ac:dyDescent="0.35">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x14ac:dyDescent="0.35">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x14ac:dyDescent="0.35">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x14ac:dyDescent="0.35">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x14ac:dyDescent="0.35">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x14ac:dyDescent="0.35">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x14ac:dyDescent="0.35">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x14ac:dyDescent="0.35">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x14ac:dyDescent="0.35">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x14ac:dyDescent="0.35">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x14ac:dyDescent="0.35">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x14ac:dyDescent="0.35">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x14ac:dyDescent="0.35">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x14ac:dyDescent="0.35">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x14ac:dyDescent="0.35">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x14ac:dyDescent="0.35">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x14ac:dyDescent="0.35">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x14ac:dyDescent="0.35">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x14ac:dyDescent="0.35">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x14ac:dyDescent="0.35">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x14ac:dyDescent="0.35">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x14ac:dyDescent="0.35">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x14ac:dyDescent="0.35">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x14ac:dyDescent="0.35">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x14ac:dyDescent="0.35">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x14ac:dyDescent="0.35">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x14ac:dyDescent="0.35">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x14ac:dyDescent="0.35">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x14ac:dyDescent="0.35">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x14ac:dyDescent="0.35">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x14ac:dyDescent="0.35">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x14ac:dyDescent="0.35">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x14ac:dyDescent="0.35">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x14ac:dyDescent="0.35">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x14ac:dyDescent="0.35">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x14ac:dyDescent="0.35">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x14ac:dyDescent="0.35">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x14ac:dyDescent="0.35">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x14ac:dyDescent="0.35">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x14ac:dyDescent="0.35">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x14ac:dyDescent="0.35">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x14ac:dyDescent="0.35">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x14ac:dyDescent="0.35">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x14ac:dyDescent="0.35">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x14ac:dyDescent="0.35">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x14ac:dyDescent="0.35">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x14ac:dyDescent="0.35">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x14ac:dyDescent="0.35">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x14ac:dyDescent="0.35">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x14ac:dyDescent="0.35">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x14ac:dyDescent="0.35">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x14ac:dyDescent="0.35">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x14ac:dyDescent="0.35">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x14ac:dyDescent="0.35">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x14ac:dyDescent="0.35">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x14ac:dyDescent="0.35">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x14ac:dyDescent="0.35">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x14ac:dyDescent="0.35">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x14ac:dyDescent="0.35">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x14ac:dyDescent="0.35">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x14ac:dyDescent="0.35">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x14ac:dyDescent="0.35">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x14ac:dyDescent="0.35">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x14ac:dyDescent="0.35">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x14ac:dyDescent="0.35">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x14ac:dyDescent="0.35">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x14ac:dyDescent="0.35">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x14ac:dyDescent="0.35">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x14ac:dyDescent="0.35">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x14ac:dyDescent="0.35">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x14ac:dyDescent="0.35">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x14ac:dyDescent="0.35">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x14ac:dyDescent="0.35">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x14ac:dyDescent="0.35">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x14ac:dyDescent="0.35">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x14ac:dyDescent="0.35">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x14ac:dyDescent="0.35">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x14ac:dyDescent="0.35">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x14ac:dyDescent="0.35">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x14ac:dyDescent="0.35">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x14ac:dyDescent="0.35">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x14ac:dyDescent="0.35">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x14ac:dyDescent="0.35">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x14ac:dyDescent="0.35">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x14ac:dyDescent="0.35">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x14ac:dyDescent="0.35">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x14ac:dyDescent="0.35">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x14ac:dyDescent="0.35">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x14ac:dyDescent="0.35">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x14ac:dyDescent="0.35">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x14ac:dyDescent="0.35">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x14ac:dyDescent="0.35">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x14ac:dyDescent="0.35">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x14ac:dyDescent="0.35">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x14ac:dyDescent="0.35">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x14ac:dyDescent="0.35">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x14ac:dyDescent="0.35">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x14ac:dyDescent="0.35">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x14ac:dyDescent="0.35">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x14ac:dyDescent="0.35">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x14ac:dyDescent="0.35">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x14ac:dyDescent="0.35">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x14ac:dyDescent="0.35">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x14ac:dyDescent="0.35">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x14ac:dyDescent="0.35">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x14ac:dyDescent="0.35">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x14ac:dyDescent="0.35">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x14ac:dyDescent="0.35">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x14ac:dyDescent="0.35">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x14ac:dyDescent="0.35">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x14ac:dyDescent="0.35">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x14ac:dyDescent="0.35">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x14ac:dyDescent="0.35">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x14ac:dyDescent="0.35">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x14ac:dyDescent="0.35">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x14ac:dyDescent="0.35">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x14ac:dyDescent="0.35">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x14ac:dyDescent="0.35">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x14ac:dyDescent="0.35">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x14ac:dyDescent="0.35">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x14ac:dyDescent="0.35">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x14ac:dyDescent="0.35">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x14ac:dyDescent="0.35">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x14ac:dyDescent="0.35">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x14ac:dyDescent="0.35">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x14ac:dyDescent="0.35">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x14ac:dyDescent="0.35">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x14ac:dyDescent="0.35">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x14ac:dyDescent="0.35">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x14ac:dyDescent="0.35">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x14ac:dyDescent="0.35">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x14ac:dyDescent="0.35">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x14ac:dyDescent="0.35">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x14ac:dyDescent="0.35">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x14ac:dyDescent="0.35">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x14ac:dyDescent="0.35">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x14ac:dyDescent="0.35">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x14ac:dyDescent="0.35">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x14ac:dyDescent="0.35">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x14ac:dyDescent="0.35">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x14ac:dyDescent="0.35">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x14ac:dyDescent="0.35">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x14ac:dyDescent="0.35">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x14ac:dyDescent="0.35">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x14ac:dyDescent="0.35">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x14ac:dyDescent="0.35">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x14ac:dyDescent="0.35">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x14ac:dyDescent="0.35">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x14ac:dyDescent="0.35">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x14ac:dyDescent="0.35">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x14ac:dyDescent="0.35">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x14ac:dyDescent="0.35">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x14ac:dyDescent="0.35">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x14ac:dyDescent="0.35">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x14ac:dyDescent="0.35">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x14ac:dyDescent="0.35">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x14ac:dyDescent="0.35">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x14ac:dyDescent="0.35">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x14ac:dyDescent="0.35">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x14ac:dyDescent="0.35">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x14ac:dyDescent="0.35">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x14ac:dyDescent="0.35">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x14ac:dyDescent="0.35">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x14ac:dyDescent="0.35">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x14ac:dyDescent="0.35">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x14ac:dyDescent="0.35">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x14ac:dyDescent="0.35">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x14ac:dyDescent="0.35">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x14ac:dyDescent="0.35">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x14ac:dyDescent="0.35">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x14ac:dyDescent="0.35">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x14ac:dyDescent="0.35">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x14ac:dyDescent="0.35">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x14ac:dyDescent="0.35">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x14ac:dyDescent="0.35">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x14ac:dyDescent="0.35">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x14ac:dyDescent="0.35">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x14ac:dyDescent="0.35">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x14ac:dyDescent="0.35">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x14ac:dyDescent="0.35">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x14ac:dyDescent="0.35">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x14ac:dyDescent="0.35">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x14ac:dyDescent="0.35">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x14ac:dyDescent="0.35">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x14ac:dyDescent="0.35">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x14ac:dyDescent="0.35">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x14ac:dyDescent="0.35">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x14ac:dyDescent="0.35">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x14ac:dyDescent="0.35">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x14ac:dyDescent="0.35">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x14ac:dyDescent="0.35">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x14ac:dyDescent="0.35">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x14ac:dyDescent="0.35">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x14ac:dyDescent="0.35">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x14ac:dyDescent="0.35">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x14ac:dyDescent="0.35">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x14ac:dyDescent="0.35">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x14ac:dyDescent="0.35">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x14ac:dyDescent="0.35">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x14ac:dyDescent="0.35">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x14ac:dyDescent="0.35">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x14ac:dyDescent="0.35">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x14ac:dyDescent="0.35">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x14ac:dyDescent="0.35">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x14ac:dyDescent="0.35">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x14ac:dyDescent="0.35">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x14ac:dyDescent="0.35">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x14ac:dyDescent="0.35">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x14ac:dyDescent="0.35">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x14ac:dyDescent="0.35">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x14ac:dyDescent="0.35">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x14ac:dyDescent="0.35">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x14ac:dyDescent="0.35">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x14ac:dyDescent="0.35">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x14ac:dyDescent="0.35">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x14ac:dyDescent="0.35">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x14ac:dyDescent="0.35">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x14ac:dyDescent="0.35">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x14ac:dyDescent="0.35">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x14ac:dyDescent="0.35">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x14ac:dyDescent="0.35">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x14ac:dyDescent="0.35">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x14ac:dyDescent="0.35">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x14ac:dyDescent="0.35">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x14ac:dyDescent="0.35">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x14ac:dyDescent="0.35">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x14ac:dyDescent="0.35">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x14ac:dyDescent="0.35">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x14ac:dyDescent="0.35">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x14ac:dyDescent="0.35">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x14ac:dyDescent="0.35">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x14ac:dyDescent="0.35">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x14ac:dyDescent="0.35">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x14ac:dyDescent="0.35">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x14ac:dyDescent="0.35">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x14ac:dyDescent="0.35">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x14ac:dyDescent="0.35">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x14ac:dyDescent="0.35">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x14ac:dyDescent="0.35">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x14ac:dyDescent="0.35">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x14ac:dyDescent="0.35">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x14ac:dyDescent="0.35">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x14ac:dyDescent="0.35">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x14ac:dyDescent="0.35">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x14ac:dyDescent="0.35">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x14ac:dyDescent="0.35">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x14ac:dyDescent="0.35">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x14ac:dyDescent="0.35">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x14ac:dyDescent="0.35">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x14ac:dyDescent="0.35">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x14ac:dyDescent="0.35">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x14ac:dyDescent="0.35">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x14ac:dyDescent="0.35">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x14ac:dyDescent="0.35">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x14ac:dyDescent="0.35">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x14ac:dyDescent="0.35">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x14ac:dyDescent="0.35">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x14ac:dyDescent="0.35">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x14ac:dyDescent="0.35">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x14ac:dyDescent="0.35">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x14ac:dyDescent="0.35">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x14ac:dyDescent="0.35">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x14ac:dyDescent="0.35">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x14ac:dyDescent="0.35">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x14ac:dyDescent="0.35">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x14ac:dyDescent="0.35">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x14ac:dyDescent="0.35">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x14ac:dyDescent="0.35">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x14ac:dyDescent="0.35">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x14ac:dyDescent="0.35">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x14ac:dyDescent="0.35">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x14ac:dyDescent="0.35">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x14ac:dyDescent="0.35">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x14ac:dyDescent="0.35">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x14ac:dyDescent="0.35">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x14ac:dyDescent="0.35">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x14ac:dyDescent="0.35">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x14ac:dyDescent="0.35">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x14ac:dyDescent="0.35">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x14ac:dyDescent="0.35">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x14ac:dyDescent="0.35">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x14ac:dyDescent="0.35">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x14ac:dyDescent="0.35">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x14ac:dyDescent="0.35">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x14ac:dyDescent="0.35">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x14ac:dyDescent="0.35">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x14ac:dyDescent="0.35">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x14ac:dyDescent="0.35">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x14ac:dyDescent="0.35">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x14ac:dyDescent="0.35">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x14ac:dyDescent="0.35">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x14ac:dyDescent="0.35">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x14ac:dyDescent="0.35">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x14ac:dyDescent="0.35">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x14ac:dyDescent="0.35">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x14ac:dyDescent="0.35">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x14ac:dyDescent="0.35">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x14ac:dyDescent="0.35">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x14ac:dyDescent="0.35">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x14ac:dyDescent="0.35">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x14ac:dyDescent="0.35">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x14ac:dyDescent="0.35">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x14ac:dyDescent="0.35">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x14ac:dyDescent="0.35">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x14ac:dyDescent="0.35">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x14ac:dyDescent="0.35">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x14ac:dyDescent="0.35">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x14ac:dyDescent="0.35">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x14ac:dyDescent="0.35">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x14ac:dyDescent="0.35">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x14ac:dyDescent="0.35">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x14ac:dyDescent="0.35">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x14ac:dyDescent="0.35">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x14ac:dyDescent="0.35">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x14ac:dyDescent="0.35">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x14ac:dyDescent="0.35">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x14ac:dyDescent="0.35">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x14ac:dyDescent="0.35">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x14ac:dyDescent="0.35">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x14ac:dyDescent="0.35">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x14ac:dyDescent="0.35">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x14ac:dyDescent="0.35">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x14ac:dyDescent="0.35">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x14ac:dyDescent="0.35">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x14ac:dyDescent="0.35">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x14ac:dyDescent="0.35">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x14ac:dyDescent="0.35">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x14ac:dyDescent="0.35">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x14ac:dyDescent="0.35">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x14ac:dyDescent="0.35">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x14ac:dyDescent="0.35">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x14ac:dyDescent="0.35">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x14ac:dyDescent="0.35">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x14ac:dyDescent="0.35">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x14ac:dyDescent="0.35">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x14ac:dyDescent="0.35">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x14ac:dyDescent="0.35">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x14ac:dyDescent="0.35">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x14ac:dyDescent="0.35">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x14ac:dyDescent="0.35">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x14ac:dyDescent="0.35">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x14ac:dyDescent="0.35">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x14ac:dyDescent="0.35">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x14ac:dyDescent="0.35">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x14ac:dyDescent="0.35">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x14ac:dyDescent="0.35">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x14ac:dyDescent="0.35">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x14ac:dyDescent="0.35">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x14ac:dyDescent="0.35">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x14ac:dyDescent="0.35">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x14ac:dyDescent="0.35">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x14ac:dyDescent="0.35">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x14ac:dyDescent="0.35">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x14ac:dyDescent="0.35">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x14ac:dyDescent="0.35">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x14ac:dyDescent="0.35">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x14ac:dyDescent="0.35">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x14ac:dyDescent="0.35">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x14ac:dyDescent="0.35">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x14ac:dyDescent="0.35">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x14ac:dyDescent="0.35">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x14ac:dyDescent="0.35">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x14ac:dyDescent="0.35">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x14ac:dyDescent="0.35">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x14ac:dyDescent="0.35">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x14ac:dyDescent="0.35">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x14ac:dyDescent="0.35">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x14ac:dyDescent="0.35">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x14ac:dyDescent="0.35">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x14ac:dyDescent="0.35">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x14ac:dyDescent="0.35">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x14ac:dyDescent="0.35">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x14ac:dyDescent="0.35">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x14ac:dyDescent="0.35">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x14ac:dyDescent="0.35">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x14ac:dyDescent="0.35">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x14ac:dyDescent="0.35">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x14ac:dyDescent="0.35">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x14ac:dyDescent="0.35">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x14ac:dyDescent="0.35">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x14ac:dyDescent="0.35">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x14ac:dyDescent="0.35">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x14ac:dyDescent="0.35">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x14ac:dyDescent="0.35">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x14ac:dyDescent="0.35">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x14ac:dyDescent="0.35">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x14ac:dyDescent="0.35">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x14ac:dyDescent="0.35">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x14ac:dyDescent="0.35">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x14ac:dyDescent="0.35">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x14ac:dyDescent="0.35">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x14ac:dyDescent="0.35">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x14ac:dyDescent="0.35">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x14ac:dyDescent="0.35">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x14ac:dyDescent="0.35">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x14ac:dyDescent="0.35">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x14ac:dyDescent="0.35">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x14ac:dyDescent="0.35">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x14ac:dyDescent="0.35">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x14ac:dyDescent="0.35">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x14ac:dyDescent="0.35">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x14ac:dyDescent="0.35">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x14ac:dyDescent="0.35">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x14ac:dyDescent="0.35">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x14ac:dyDescent="0.35">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x14ac:dyDescent="0.35">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x14ac:dyDescent="0.35">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x14ac:dyDescent="0.35">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x14ac:dyDescent="0.35">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x14ac:dyDescent="0.35">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x14ac:dyDescent="0.35">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x14ac:dyDescent="0.35">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x14ac:dyDescent="0.35">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x14ac:dyDescent="0.35">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x14ac:dyDescent="0.35">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x14ac:dyDescent="0.35">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x14ac:dyDescent="0.35">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x14ac:dyDescent="0.35">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x14ac:dyDescent="0.35">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x14ac:dyDescent="0.35">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x14ac:dyDescent="0.35">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x14ac:dyDescent="0.35">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x14ac:dyDescent="0.35">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x14ac:dyDescent="0.35">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x14ac:dyDescent="0.35">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x14ac:dyDescent="0.35">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x14ac:dyDescent="0.35">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x14ac:dyDescent="0.35">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x14ac:dyDescent="0.35">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x14ac:dyDescent="0.35">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x14ac:dyDescent="0.35">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x14ac:dyDescent="0.35">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x14ac:dyDescent="0.35">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x14ac:dyDescent="0.35">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x14ac:dyDescent="0.35">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x14ac:dyDescent="0.35">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x14ac:dyDescent="0.35">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x14ac:dyDescent="0.35">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x14ac:dyDescent="0.35">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x14ac:dyDescent="0.35">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x14ac:dyDescent="0.35">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x14ac:dyDescent="0.35">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x14ac:dyDescent="0.35">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x14ac:dyDescent="0.35">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x14ac:dyDescent="0.35">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x14ac:dyDescent="0.35">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x14ac:dyDescent="0.35">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x14ac:dyDescent="0.35">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x14ac:dyDescent="0.35">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x14ac:dyDescent="0.35">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x14ac:dyDescent="0.35">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x14ac:dyDescent="0.35">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x14ac:dyDescent="0.35">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x14ac:dyDescent="0.35">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x14ac:dyDescent="0.35">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x14ac:dyDescent="0.35">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x14ac:dyDescent="0.35">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x14ac:dyDescent="0.35">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x14ac:dyDescent="0.35">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x14ac:dyDescent="0.35">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x14ac:dyDescent="0.35">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x14ac:dyDescent="0.35">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x14ac:dyDescent="0.35">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x14ac:dyDescent="0.35">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x14ac:dyDescent="0.35">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x14ac:dyDescent="0.35">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x14ac:dyDescent="0.35">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x14ac:dyDescent="0.35">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x14ac:dyDescent="0.35">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x14ac:dyDescent="0.35">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x14ac:dyDescent="0.35">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x14ac:dyDescent="0.35">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x14ac:dyDescent="0.35">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x14ac:dyDescent="0.35">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x14ac:dyDescent="0.35">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x14ac:dyDescent="0.35">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x14ac:dyDescent="0.35">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x14ac:dyDescent="0.35">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x14ac:dyDescent="0.35">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x14ac:dyDescent="0.35">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x14ac:dyDescent="0.35">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x14ac:dyDescent="0.35">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x14ac:dyDescent="0.35">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x14ac:dyDescent="0.35">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x14ac:dyDescent="0.35">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x14ac:dyDescent="0.35">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x14ac:dyDescent="0.35">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x14ac:dyDescent="0.35">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x14ac:dyDescent="0.35">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x14ac:dyDescent="0.35">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x14ac:dyDescent="0.35">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x14ac:dyDescent="0.35">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x14ac:dyDescent="0.35">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x14ac:dyDescent="0.35">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x14ac:dyDescent="0.35">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x14ac:dyDescent="0.35">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x14ac:dyDescent="0.35">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x14ac:dyDescent="0.35">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x14ac:dyDescent="0.35">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x14ac:dyDescent="0.35">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x14ac:dyDescent="0.35">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x14ac:dyDescent="0.35">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x14ac:dyDescent="0.35">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x14ac:dyDescent="0.35">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x14ac:dyDescent="0.35">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x14ac:dyDescent="0.35">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x14ac:dyDescent="0.35">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x14ac:dyDescent="0.35">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x14ac:dyDescent="0.35">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x14ac:dyDescent="0.35">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x14ac:dyDescent="0.35">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x14ac:dyDescent="0.35">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x14ac:dyDescent="0.35">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x14ac:dyDescent="0.35">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x14ac:dyDescent="0.35">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x14ac:dyDescent="0.35">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x14ac:dyDescent="0.35">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x14ac:dyDescent="0.35">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x14ac:dyDescent="0.35">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x14ac:dyDescent="0.35">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x14ac:dyDescent="0.35">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x14ac:dyDescent="0.35">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x14ac:dyDescent="0.35">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x14ac:dyDescent="0.35">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x14ac:dyDescent="0.35">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x14ac:dyDescent="0.35">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x14ac:dyDescent="0.35">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x14ac:dyDescent="0.35">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x14ac:dyDescent="0.35">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x14ac:dyDescent="0.35">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x14ac:dyDescent="0.35">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x14ac:dyDescent="0.35">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x14ac:dyDescent="0.35">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x14ac:dyDescent="0.35">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x14ac:dyDescent="0.35">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x14ac:dyDescent="0.35">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x14ac:dyDescent="0.35">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x14ac:dyDescent="0.35">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x14ac:dyDescent="0.35">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x14ac:dyDescent="0.35">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x14ac:dyDescent="0.35">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x14ac:dyDescent="0.35">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x14ac:dyDescent="0.35">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x14ac:dyDescent="0.35">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x14ac:dyDescent="0.35">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x14ac:dyDescent="0.35">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x14ac:dyDescent="0.35">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x14ac:dyDescent="0.35">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x14ac:dyDescent="0.35">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x14ac:dyDescent="0.35">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x14ac:dyDescent="0.35">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x14ac:dyDescent="0.35">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x14ac:dyDescent="0.35">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x14ac:dyDescent="0.35">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x14ac:dyDescent="0.35">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x14ac:dyDescent="0.35">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x14ac:dyDescent="0.35">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x14ac:dyDescent="0.35">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x14ac:dyDescent="0.35">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x14ac:dyDescent="0.35">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x14ac:dyDescent="0.35">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x14ac:dyDescent="0.35">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x14ac:dyDescent="0.35">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x14ac:dyDescent="0.35">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x14ac:dyDescent="0.35">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x14ac:dyDescent="0.35">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x14ac:dyDescent="0.35">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x14ac:dyDescent="0.35">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x14ac:dyDescent="0.35">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x14ac:dyDescent="0.35">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x14ac:dyDescent="0.35">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x14ac:dyDescent="0.35">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x14ac:dyDescent="0.35">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x14ac:dyDescent="0.35">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x14ac:dyDescent="0.35">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x14ac:dyDescent="0.35">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x14ac:dyDescent="0.35">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x14ac:dyDescent="0.35">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x14ac:dyDescent="0.35">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x14ac:dyDescent="0.35">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x14ac:dyDescent="0.35">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x14ac:dyDescent="0.35">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x14ac:dyDescent="0.35">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x14ac:dyDescent="0.35">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x14ac:dyDescent="0.35">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x14ac:dyDescent="0.35">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x14ac:dyDescent="0.35">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x14ac:dyDescent="0.35">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x14ac:dyDescent="0.35">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x14ac:dyDescent="0.35">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x14ac:dyDescent="0.35">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x14ac:dyDescent="0.35">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x14ac:dyDescent="0.35">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x14ac:dyDescent="0.35">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x14ac:dyDescent="0.35">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C9:C10"/>
    <mergeCell ref="D9:D10"/>
    <mergeCell ref="E9:E10"/>
    <mergeCell ref="E26:J26"/>
    <mergeCell ref="B1:C1"/>
    <mergeCell ref="B2:C2"/>
    <mergeCell ref="B4:C4"/>
    <mergeCell ref="E24:J24"/>
    <mergeCell ref="E25:J25"/>
    <mergeCell ref="A6:I6"/>
    <mergeCell ref="A7:I7"/>
    <mergeCell ref="F9:F10"/>
    <mergeCell ref="G9:H9"/>
    <mergeCell ref="I9:I10"/>
    <mergeCell ref="J9:J10"/>
    <mergeCell ref="A9:A10"/>
    <mergeCell ref="B9:B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53125" defaultRowHeight="14.5" x14ac:dyDescent="0.35"/>
  <cols>
    <col min="1" max="1" width="5.54296875" customWidth="1"/>
    <col min="2" max="2" width="60.453125" customWidth="1"/>
    <col min="3" max="3" width="36.36328125" customWidth="1"/>
    <col min="4" max="4" width="38.6328125" customWidth="1"/>
    <col min="5" max="5" width="36.08984375" customWidth="1"/>
    <col min="6" max="6" width="82.08984375" customWidth="1"/>
    <col min="7" max="24" width="9" customWidth="1"/>
  </cols>
  <sheetData>
    <row r="1" spans="1:24" ht="15.75" customHeight="1" x14ac:dyDescent="0.35">
      <c r="A1" s="19"/>
      <c r="B1" s="194" t="s">
        <v>0</v>
      </c>
      <c r="C1" s="12"/>
      <c r="D1" s="193"/>
      <c r="E1" s="84" t="s">
        <v>494</v>
      </c>
      <c r="F1" s="12"/>
      <c r="G1" s="12"/>
      <c r="H1" s="12"/>
      <c r="I1" s="12"/>
      <c r="J1" s="12"/>
      <c r="K1" s="12"/>
      <c r="L1" s="12"/>
      <c r="M1" s="12"/>
      <c r="N1" s="12"/>
      <c r="O1" s="12"/>
      <c r="P1" s="12"/>
      <c r="Q1" s="12"/>
      <c r="R1" s="12"/>
      <c r="S1" s="12"/>
      <c r="T1" s="12"/>
      <c r="U1" s="12"/>
      <c r="V1" s="12"/>
      <c r="W1" s="12"/>
      <c r="X1" s="12"/>
    </row>
    <row r="2" spans="1:24" ht="15.75" customHeight="1" x14ac:dyDescent="0.35">
      <c r="A2" s="87"/>
      <c r="B2" s="87" t="s">
        <v>949</v>
      </c>
      <c r="C2" s="19"/>
      <c r="D2" s="193"/>
      <c r="E2" s="84"/>
      <c r="F2" s="12"/>
      <c r="G2" s="12"/>
      <c r="H2" s="12"/>
      <c r="I2" s="12"/>
      <c r="J2" s="12"/>
      <c r="K2" s="12"/>
      <c r="L2" s="12"/>
      <c r="M2" s="12"/>
      <c r="N2" s="12"/>
      <c r="O2" s="12"/>
      <c r="P2" s="12"/>
      <c r="Q2" s="12"/>
      <c r="R2" s="12"/>
      <c r="S2" s="12"/>
      <c r="T2" s="12"/>
      <c r="U2" s="12"/>
      <c r="V2" s="12"/>
      <c r="W2" s="12"/>
      <c r="X2" s="12"/>
    </row>
    <row r="3" spans="1:24" ht="15.75" customHeight="1" x14ac:dyDescent="0.35">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x14ac:dyDescent="0.35">
      <c r="A4" s="87"/>
      <c r="B4" s="87" t="s">
        <v>951</v>
      </c>
      <c r="C4" s="19"/>
      <c r="D4" s="193"/>
      <c r="E4" s="84"/>
      <c r="F4" s="12"/>
      <c r="G4" s="12"/>
      <c r="H4" s="12"/>
      <c r="I4" s="12"/>
      <c r="J4" s="12"/>
      <c r="K4" s="12"/>
      <c r="L4" s="12"/>
      <c r="M4" s="12"/>
      <c r="N4" s="12"/>
      <c r="O4" s="12"/>
      <c r="P4" s="12"/>
      <c r="Q4" s="12"/>
      <c r="R4" s="12"/>
      <c r="S4" s="12"/>
      <c r="T4" s="12"/>
      <c r="U4" s="12"/>
      <c r="V4" s="12"/>
      <c r="W4" s="12"/>
      <c r="X4" s="12"/>
    </row>
    <row r="5" spans="1:24" ht="15.75" customHeight="1" x14ac:dyDescent="0.35">
      <c r="A5" s="19"/>
      <c r="D5" s="193"/>
      <c r="E5" s="12"/>
      <c r="F5" s="12"/>
      <c r="G5" s="12"/>
      <c r="H5" s="12"/>
      <c r="I5" s="12"/>
      <c r="J5" s="12"/>
      <c r="K5" s="12"/>
      <c r="L5" s="12"/>
      <c r="M5" s="12"/>
      <c r="N5" s="12"/>
      <c r="O5" s="12"/>
      <c r="P5" s="12"/>
      <c r="Q5" s="12"/>
      <c r="R5" s="12"/>
      <c r="S5" s="12"/>
      <c r="T5" s="12"/>
      <c r="U5" s="12"/>
      <c r="V5" s="12"/>
      <c r="W5" s="12"/>
      <c r="X5" s="12"/>
    </row>
    <row r="6" spans="1:24" ht="15.5" x14ac:dyDescent="0.35">
      <c r="A6" s="1146" t="s">
        <v>498</v>
      </c>
      <c r="B6" s="1240"/>
      <c r="C6" s="1240"/>
      <c r="D6" s="1240"/>
      <c r="E6" s="1240"/>
      <c r="F6" s="12"/>
      <c r="G6" s="12"/>
      <c r="H6" s="12"/>
      <c r="I6" s="12"/>
      <c r="J6" s="12"/>
      <c r="K6" s="12"/>
      <c r="L6" s="12"/>
      <c r="M6" s="12"/>
      <c r="N6" s="12"/>
      <c r="O6" s="12"/>
      <c r="P6" s="12"/>
      <c r="Q6" s="12"/>
      <c r="R6" s="12"/>
      <c r="S6" s="12"/>
      <c r="T6" s="12"/>
      <c r="U6" s="12"/>
      <c r="V6" s="12"/>
      <c r="W6" s="12"/>
      <c r="X6" s="12"/>
    </row>
    <row r="7" spans="1:24" ht="18.5" x14ac:dyDescent="0.45">
      <c r="A7" s="1241" t="s">
        <v>507</v>
      </c>
      <c r="B7" s="1242"/>
      <c r="C7" s="1242"/>
      <c r="D7" s="1242"/>
      <c r="E7" s="1242"/>
      <c r="F7" s="12"/>
      <c r="G7" s="12"/>
      <c r="H7" s="12"/>
      <c r="I7" s="12"/>
      <c r="J7" s="12"/>
      <c r="K7" s="12"/>
      <c r="L7" s="12"/>
      <c r="M7" s="12"/>
      <c r="N7" s="12"/>
      <c r="O7" s="12"/>
      <c r="P7" s="12"/>
      <c r="Q7" s="12"/>
      <c r="R7" s="12"/>
      <c r="S7" s="12"/>
      <c r="T7" s="12"/>
      <c r="U7" s="12"/>
      <c r="V7" s="12"/>
      <c r="W7" s="12"/>
      <c r="X7" s="12"/>
    </row>
    <row r="8" spans="1:24" ht="15.75" customHeight="1" x14ac:dyDescent="0.35">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x14ac:dyDescent="0.35">
      <c r="A9" s="411" t="s">
        <v>102</v>
      </c>
      <c r="B9" s="412" t="s">
        <v>207</v>
      </c>
      <c r="C9" s="412" t="s">
        <v>501</v>
      </c>
      <c r="D9" s="412" t="s">
        <v>502</v>
      </c>
      <c r="E9" s="412" t="s">
        <v>506</v>
      </c>
      <c r="F9" s="27"/>
      <c r="G9" s="12"/>
      <c r="H9" s="12"/>
      <c r="I9" s="12"/>
      <c r="J9" s="12"/>
      <c r="K9" s="12"/>
      <c r="L9" s="12"/>
      <c r="M9" s="12"/>
      <c r="N9" s="12"/>
      <c r="O9" s="12"/>
      <c r="P9" s="12"/>
      <c r="Q9" s="12"/>
      <c r="R9" s="12"/>
      <c r="S9" s="12"/>
      <c r="T9" s="12"/>
      <c r="U9" s="12"/>
      <c r="V9" s="12"/>
      <c r="W9" s="12"/>
      <c r="X9" s="12"/>
    </row>
    <row r="10" spans="1:24" ht="29.25" customHeight="1" x14ac:dyDescent="0.35">
      <c r="A10" s="411"/>
      <c r="B10" s="413" t="s">
        <v>497</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x14ac:dyDescent="0.35">
      <c r="A11" s="411" t="s">
        <v>15</v>
      </c>
      <c r="B11" s="413" t="s">
        <v>499</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x14ac:dyDescent="0.35">
      <c r="A12" s="411">
        <v>1</v>
      </c>
      <c r="B12" s="415" t="s">
        <v>500</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x14ac:dyDescent="0.35">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x14ac:dyDescent="0.35">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x14ac:dyDescent="0.35">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x14ac:dyDescent="0.35">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x14ac:dyDescent="0.35">
      <c r="A17" s="411">
        <v>2</v>
      </c>
      <c r="B17" s="415" t="s">
        <v>503</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x14ac:dyDescent="0.35">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x14ac:dyDescent="0.35">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x14ac:dyDescent="0.35">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x14ac:dyDescent="0.35">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x14ac:dyDescent="0.35">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x14ac:dyDescent="0.35">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x14ac:dyDescent="0.35">
      <c r="A24" s="411" t="s">
        <v>15</v>
      </c>
      <c r="B24" s="413" t="s">
        <v>496</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x14ac:dyDescent="0.35">
      <c r="A25" s="411">
        <v>1</v>
      </c>
      <c r="B25" s="415" t="s">
        <v>504</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x14ac:dyDescent="0.35">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x14ac:dyDescent="0.35">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x14ac:dyDescent="0.35">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x14ac:dyDescent="0.35">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x14ac:dyDescent="0.35">
      <c r="A30" s="411">
        <v>2</v>
      </c>
      <c r="B30" s="415" t="s">
        <v>505</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x14ac:dyDescent="0.35">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x14ac:dyDescent="0.35">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x14ac:dyDescent="0.35">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x14ac:dyDescent="0.35">
      <c r="A34" s="37"/>
      <c r="B34" s="664"/>
      <c r="C34" s="664"/>
      <c r="D34" s="1149" t="s">
        <v>435</v>
      </c>
      <c r="E34" s="1149"/>
      <c r="F34" s="889"/>
      <c r="G34" s="889"/>
      <c r="H34" s="889"/>
      <c r="I34" s="889"/>
      <c r="K34" s="12"/>
      <c r="L34" s="12"/>
      <c r="M34" s="12"/>
      <c r="N34" s="12"/>
      <c r="O34" s="12"/>
      <c r="P34" s="12"/>
      <c r="Q34" s="12"/>
      <c r="R34" s="12"/>
      <c r="S34" s="12"/>
      <c r="T34" s="12"/>
      <c r="U34" s="12"/>
      <c r="V34" s="12"/>
      <c r="W34" s="12"/>
      <c r="X34" s="12"/>
    </row>
    <row r="35" spans="1:24" ht="15.75" customHeight="1" x14ac:dyDescent="0.35">
      <c r="A35" s="12"/>
      <c r="B35" s="890" t="s">
        <v>23</v>
      </c>
      <c r="C35" s="664"/>
      <c r="D35" s="1143" t="s">
        <v>953</v>
      </c>
      <c r="E35" s="1143"/>
      <c r="F35" s="891"/>
      <c r="G35" s="891"/>
      <c r="H35" s="891"/>
      <c r="I35" s="891"/>
      <c r="K35" s="12"/>
      <c r="L35" s="12"/>
      <c r="M35" s="12"/>
      <c r="N35" s="12"/>
      <c r="O35" s="12"/>
      <c r="P35" s="12"/>
      <c r="Q35" s="12"/>
      <c r="R35" s="12"/>
      <c r="S35" s="12"/>
      <c r="T35" s="12"/>
      <c r="U35" s="12"/>
      <c r="V35" s="12"/>
      <c r="W35" s="12"/>
      <c r="X35" s="12"/>
    </row>
    <row r="36" spans="1:24" ht="15.75" customHeight="1" x14ac:dyDescent="0.35">
      <c r="A36" s="12"/>
      <c r="B36" s="901" t="s">
        <v>954</v>
      </c>
      <c r="C36" s="664"/>
      <c r="D36" s="1144" t="s">
        <v>954</v>
      </c>
      <c r="E36" s="1144"/>
      <c r="F36" s="901"/>
      <c r="G36" s="901"/>
      <c r="H36" s="901"/>
      <c r="I36" s="901"/>
      <c r="K36" s="12"/>
      <c r="L36" s="12"/>
      <c r="M36" s="12"/>
      <c r="N36" s="12"/>
      <c r="O36" s="12"/>
      <c r="P36" s="12"/>
      <c r="Q36" s="12"/>
      <c r="R36" s="12"/>
      <c r="S36" s="12"/>
      <c r="T36" s="12"/>
      <c r="U36" s="12"/>
      <c r="V36" s="12"/>
      <c r="W36" s="12"/>
      <c r="X36" s="12"/>
    </row>
    <row r="37" spans="1:24" ht="15.75" customHeight="1" x14ac:dyDescent="0.35">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x14ac:dyDescent="0.35">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x14ac:dyDescent="0.35">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x14ac:dyDescent="0.35">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x14ac:dyDescent="0.35">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x14ac:dyDescent="0.35">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x14ac:dyDescent="0.35">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x14ac:dyDescent="0.35">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x14ac:dyDescent="0.35">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x14ac:dyDescent="0.35">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x14ac:dyDescent="0.35">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x14ac:dyDescent="0.35">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x14ac:dyDescent="0.35">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x14ac:dyDescent="0.35">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x14ac:dyDescent="0.35">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x14ac:dyDescent="0.35">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x14ac:dyDescent="0.35">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x14ac:dyDescent="0.35">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x14ac:dyDescent="0.35">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x14ac:dyDescent="0.35">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x14ac:dyDescent="0.35">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x14ac:dyDescent="0.35">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x14ac:dyDescent="0.35">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x14ac:dyDescent="0.35">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x14ac:dyDescent="0.35">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x14ac:dyDescent="0.35">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x14ac:dyDescent="0.35">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x14ac:dyDescent="0.35">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x14ac:dyDescent="0.35">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x14ac:dyDescent="0.35">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x14ac:dyDescent="0.35">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x14ac:dyDescent="0.35">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x14ac:dyDescent="0.35">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x14ac:dyDescent="0.35">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x14ac:dyDescent="0.35">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x14ac:dyDescent="0.35">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x14ac:dyDescent="0.35">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x14ac:dyDescent="0.35">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x14ac:dyDescent="0.35">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x14ac:dyDescent="0.35">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x14ac:dyDescent="0.35">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x14ac:dyDescent="0.35">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x14ac:dyDescent="0.35">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x14ac:dyDescent="0.35">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x14ac:dyDescent="0.35">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x14ac:dyDescent="0.35">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x14ac:dyDescent="0.35">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x14ac:dyDescent="0.35">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x14ac:dyDescent="0.35">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x14ac:dyDescent="0.35">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x14ac:dyDescent="0.35">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x14ac:dyDescent="0.35">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x14ac:dyDescent="0.35">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x14ac:dyDescent="0.35">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x14ac:dyDescent="0.35">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x14ac:dyDescent="0.35">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x14ac:dyDescent="0.35">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x14ac:dyDescent="0.35">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x14ac:dyDescent="0.35">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x14ac:dyDescent="0.35">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x14ac:dyDescent="0.35">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x14ac:dyDescent="0.35">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x14ac:dyDescent="0.35">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x14ac:dyDescent="0.35">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x14ac:dyDescent="0.35">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x14ac:dyDescent="0.35">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x14ac:dyDescent="0.35">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x14ac:dyDescent="0.35">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x14ac:dyDescent="0.35">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x14ac:dyDescent="0.35">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x14ac:dyDescent="0.35">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x14ac:dyDescent="0.35">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x14ac:dyDescent="0.35">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x14ac:dyDescent="0.35">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x14ac:dyDescent="0.35">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x14ac:dyDescent="0.35">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x14ac:dyDescent="0.35">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x14ac:dyDescent="0.35">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x14ac:dyDescent="0.35">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x14ac:dyDescent="0.35">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x14ac:dyDescent="0.35">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x14ac:dyDescent="0.35">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x14ac:dyDescent="0.35">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x14ac:dyDescent="0.35">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x14ac:dyDescent="0.35">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x14ac:dyDescent="0.35">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x14ac:dyDescent="0.35">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x14ac:dyDescent="0.35">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x14ac:dyDescent="0.35">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x14ac:dyDescent="0.35">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x14ac:dyDescent="0.35">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x14ac:dyDescent="0.35">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x14ac:dyDescent="0.35">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x14ac:dyDescent="0.35">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x14ac:dyDescent="0.35">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x14ac:dyDescent="0.35">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x14ac:dyDescent="0.35">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x14ac:dyDescent="0.35">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x14ac:dyDescent="0.35">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x14ac:dyDescent="0.35">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x14ac:dyDescent="0.35">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x14ac:dyDescent="0.35">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x14ac:dyDescent="0.35">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x14ac:dyDescent="0.35">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x14ac:dyDescent="0.35">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x14ac:dyDescent="0.35">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x14ac:dyDescent="0.35">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x14ac:dyDescent="0.35">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x14ac:dyDescent="0.35">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x14ac:dyDescent="0.35">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x14ac:dyDescent="0.35">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x14ac:dyDescent="0.35">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x14ac:dyDescent="0.35">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x14ac:dyDescent="0.35">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x14ac:dyDescent="0.35">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x14ac:dyDescent="0.35">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x14ac:dyDescent="0.35">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x14ac:dyDescent="0.35">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x14ac:dyDescent="0.35">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x14ac:dyDescent="0.35">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x14ac:dyDescent="0.35">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x14ac:dyDescent="0.35">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x14ac:dyDescent="0.35">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x14ac:dyDescent="0.35">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x14ac:dyDescent="0.35">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x14ac:dyDescent="0.35">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x14ac:dyDescent="0.35">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x14ac:dyDescent="0.35">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x14ac:dyDescent="0.35">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x14ac:dyDescent="0.35">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x14ac:dyDescent="0.35">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x14ac:dyDescent="0.35">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x14ac:dyDescent="0.35">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x14ac:dyDescent="0.35">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x14ac:dyDescent="0.35">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x14ac:dyDescent="0.35">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x14ac:dyDescent="0.35">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x14ac:dyDescent="0.35">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x14ac:dyDescent="0.35">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x14ac:dyDescent="0.35">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x14ac:dyDescent="0.35">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x14ac:dyDescent="0.35">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x14ac:dyDescent="0.35">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x14ac:dyDescent="0.35">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x14ac:dyDescent="0.35">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x14ac:dyDescent="0.35">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x14ac:dyDescent="0.35">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x14ac:dyDescent="0.35">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x14ac:dyDescent="0.35">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x14ac:dyDescent="0.35">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x14ac:dyDescent="0.35">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x14ac:dyDescent="0.35">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x14ac:dyDescent="0.35">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x14ac:dyDescent="0.35">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x14ac:dyDescent="0.35">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x14ac:dyDescent="0.35">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x14ac:dyDescent="0.35">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x14ac:dyDescent="0.35">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x14ac:dyDescent="0.35">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x14ac:dyDescent="0.35">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x14ac:dyDescent="0.35">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x14ac:dyDescent="0.35">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x14ac:dyDescent="0.35">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x14ac:dyDescent="0.35">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x14ac:dyDescent="0.35">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x14ac:dyDescent="0.35">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x14ac:dyDescent="0.35">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x14ac:dyDescent="0.35">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x14ac:dyDescent="0.35">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x14ac:dyDescent="0.35">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x14ac:dyDescent="0.35">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x14ac:dyDescent="0.35">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x14ac:dyDescent="0.35">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x14ac:dyDescent="0.35">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x14ac:dyDescent="0.35">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x14ac:dyDescent="0.35">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x14ac:dyDescent="0.35">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x14ac:dyDescent="0.35">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x14ac:dyDescent="0.35">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x14ac:dyDescent="0.35">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x14ac:dyDescent="0.35">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x14ac:dyDescent="0.35">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x14ac:dyDescent="0.35">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x14ac:dyDescent="0.35">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x14ac:dyDescent="0.35">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x14ac:dyDescent="0.35">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x14ac:dyDescent="0.35">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x14ac:dyDescent="0.35">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x14ac:dyDescent="0.35">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x14ac:dyDescent="0.35">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x14ac:dyDescent="0.35">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x14ac:dyDescent="0.35">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x14ac:dyDescent="0.35">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x14ac:dyDescent="0.35">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x14ac:dyDescent="0.35">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x14ac:dyDescent="0.35">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x14ac:dyDescent="0.35">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x14ac:dyDescent="0.35">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x14ac:dyDescent="0.35">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x14ac:dyDescent="0.35">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x14ac:dyDescent="0.35">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x14ac:dyDescent="0.35">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x14ac:dyDescent="0.35">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x14ac:dyDescent="0.35">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x14ac:dyDescent="0.35">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x14ac:dyDescent="0.35">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x14ac:dyDescent="0.35">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x14ac:dyDescent="0.35">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x14ac:dyDescent="0.35">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x14ac:dyDescent="0.35">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x14ac:dyDescent="0.35">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x14ac:dyDescent="0.35">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x14ac:dyDescent="0.35">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x14ac:dyDescent="0.35">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x14ac:dyDescent="0.35">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x14ac:dyDescent="0.35">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x14ac:dyDescent="0.35">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x14ac:dyDescent="0.35">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x14ac:dyDescent="0.35">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x14ac:dyDescent="0.35">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x14ac:dyDescent="0.35">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x14ac:dyDescent="0.35">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x14ac:dyDescent="0.35">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x14ac:dyDescent="0.35">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x14ac:dyDescent="0.35">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x14ac:dyDescent="0.35">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x14ac:dyDescent="0.35">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x14ac:dyDescent="0.35">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x14ac:dyDescent="0.35">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x14ac:dyDescent="0.35">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x14ac:dyDescent="0.35">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x14ac:dyDescent="0.35">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x14ac:dyDescent="0.35">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x14ac:dyDescent="0.35">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x14ac:dyDescent="0.35">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x14ac:dyDescent="0.35">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x14ac:dyDescent="0.35">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x14ac:dyDescent="0.35">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x14ac:dyDescent="0.35">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x14ac:dyDescent="0.35">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x14ac:dyDescent="0.35">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x14ac:dyDescent="0.35">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x14ac:dyDescent="0.35">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x14ac:dyDescent="0.35">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x14ac:dyDescent="0.35">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x14ac:dyDescent="0.35">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x14ac:dyDescent="0.35">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x14ac:dyDescent="0.35">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x14ac:dyDescent="0.35">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x14ac:dyDescent="0.35">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x14ac:dyDescent="0.35">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x14ac:dyDescent="0.35">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x14ac:dyDescent="0.35">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x14ac:dyDescent="0.35">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x14ac:dyDescent="0.35">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x14ac:dyDescent="0.35">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x14ac:dyDescent="0.35">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x14ac:dyDescent="0.35">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x14ac:dyDescent="0.35">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x14ac:dyDescent="0.35">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x14ac:dyDescent="0.35">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x14ac:dyDescent="0.35">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x14ac:dyDescent="0.35">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x14ac:dyDescent="0.35">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x14ac:dyDescent="0.35">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x14ac:dyDescent="0.35">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x14ac:dyDescent="0.35">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x14ac:dyDescent="0.35">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x14ac:dyDescent="0.35">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x14ac:dyDescent="0.35">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x14ac:dyDescent="0.35">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x14ac:dyDescent="0.35">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x14ac:dyDescent="0.35">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x14ac:dyDescent="0.35">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x14ac:dyDescent="0.35">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x14ac:dyDescent="0.35">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x14ac:dyDescent="0.35">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x14ac:dyDescent="0.35">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x14ac:dyDescent="0.35">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x14ac:dyDescent="0.35">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x14ac:dyDescent="0.35">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x14ac:dyDescent="0.35">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x14ac:dyDescent="0.35">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x14ac:dyDescent="0.35">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x14ac:dyDescent="0.35">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x14ac:dyDescent="0.35">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x14ac:dyDescent="0.35">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x14ac:dyDescent="0.35">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x14ac:dyDescent="0.35">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x14ac:dyDescent="0.35">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x14ac:dyDescent="0.35">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x14ac:dyDescent="0.35">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x14ac:dyDescent="0.35">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x14ac:dyDescent="0.35">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x14ac:dyDescent="0.35">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x14ac:dyDescent="0.35">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x14ac:dyDescent="0.35">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x14ac:dyDescent="0.35">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x14ac:dyDescent="0.35">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x14ac:dyDescent="0.35">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x14ac:dyDescent="0.35">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x14ac:dyDescent="0.35">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x14ac:dyDescent="0.35">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x14ac:dyDescent="0.35">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x14ac:dyDescent="0.35">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x14ac:dyDescent="0.35">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x14ac:dyDescent="0.35">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x14ac:dyDescent="0.35">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x14ac:dyDescent="0.35">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x14ac:dyDescent="0.35">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x14ac:dyDescent="0.35">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x14ac:dyDescent="0.35">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x14ac:dyDescent="0.35">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x14ac:dyDescent="0.35">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x14ac:dyDescent="0.35">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x14ac:dyDescent="0.35">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x14ac:dyDescent="0.35">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x14ac:dyDescent="0.35">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x14ac:dyDescent="0.35">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x14ac:dyDescent="0.35">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x14ac:dyDescent="0.35">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x14ac:dyDescent="0.35">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x14ac:dyDescent="0.35">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x14ac:dyDescent="0.35">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x14ac:dyDescent="0.35">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x14ac:dyDescent="0.35">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x14ac:dyDescent="0.35">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x14ac:dyDescent="0.35">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x14ac:dyDescent="0.35">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x14ac:dyDescent="0.35">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x14ac:dyDescent="0.35">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x14ac:dyDescent="0.35">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x14ac:dyDescent="0.35">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x14ac:dyDescent="0.35">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x14ac:dyDescent="0.35">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x14ac:dyDescent="0.35">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x14ac:dyDescent="0.35">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x14ac:dyDescent="0.35">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x14ac:dyDescent="0.35">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x14ac:dyDescent="0.35">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x14ac:dyDescent="0.35">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x14ac:dyDescent="0.35">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x14ac:dyDescent="0.35">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x14ac:dyDescent="0.35">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x14ac:dyDescent="0.35">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x14ac:dyDescent="0.35">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x14ac:dyDescent="0.35">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x14ac:dyDescent="0.35">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x14ac:dyDescent="0.35">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x14ac:dyDescent="0.35">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x14ac:dyDescent="0.35">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x14ac:dyDescent="0.35">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x14ac:dyDescent="0.35">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x14ac:dyDescent="0.35">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x14ac:dyDescent="0.35">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x14ac:dyDescent="0.35">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x14ac:dyDescent="0.35">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x14ac:dyDescent="0.35">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x14ac:dyDescent="0.35">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x14ac:dyDescent="0.35">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x14ac:dyDescent="0.35">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x14ac:dyDescent="0.35">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x14ac:dyDescent="0.35">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x14ac:dyDescent="0.35">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x14ac:dyDescent="0.35">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x14ac:dyDescent="0.35">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x14ac:dyDescent="0.35">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x14ac:dyDescent="0.35">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x14ac:dyDescent="0.35">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x14ac:dyDescent="0.35">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x14ac:dyDescent="0.35">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x14ac:dyDescent="0.35">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x14ac:dyDescent="0.35">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x14ac:dyDescent="0.35">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x14ac:dyDescent="0.35">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x14ac:dyDescent="0.35">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x14ac:dyDescent="0.35">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x14ac:dyDescent="0.35">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x14ac:dyDescent="0.35">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x14ac:dyDescent="0.35">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x14ac:dyDescent="0.35">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x14ac:dyDescent="0.35">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x14ac:dyDescent="0.35">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x14ac:dyDescent="0.35">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x14ac:dyDescent="0.35">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x14ac:dyDescent="0.35">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x14ac:dyDescent="0.35">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x14ac:dyDescent="0.35">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x14ac:dyDescent="0.35">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x14ac:dyDescent="0.35">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x14ac:dyDescent="0.35">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x14ac:dyDescent="0.35">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x14ac:dyDescent="0.35">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x14ac:dyDescent="0.35">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x14ac:dyDescent="0.35">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x14ac:dyDescent="0.35">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x14ac:dyDescent="0.35">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x14ac:dyDescent="0.35">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x14ac:dyDescent="0.35">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x14ac:dyDescent="0.35">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x14ac:dyDescent="0.35">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x14ac:dyDescent="0.35">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x14ac:dyDescent="0.35">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x14ac:dyDescent="0.35">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x14ac:dyDescent="0.35">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x14ac:dyDescent="0.35">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x14ac:dyDescent="0.35">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x14ac:dyDescent="0.35">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x14ac:dyDescent="0.35">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x14ac:dyDescent="0.35">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x14ac:dyDescent="0.35">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x14ac:dyDescent="0.35">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x14ac:dyDescent="0.35">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x14ac:dyDescent="0.35">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x14ac:dyDescent="0.35">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x14ac:dyDescent="0.35">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x14ac:dyDescent="0.35">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x14ac:dyDescent="0.35">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x14ac:dyDescent="0.35">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x14ac:dyDescent="0.35">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x14ac:dyDescent="0.35">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x14ac:dyDescent="0.35">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x14ac:dyDescent="0.35">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x14ac:dyDescent="0.35">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x14ac:dyDescent="0.35">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x14ac:dyDescent="0.35">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x14ac:dyDescent="0.35">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x14ac:dyDescent="0.35">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x14ac:dyDescent="0.35">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x14ac:dyDescent="0.35">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x14ac:dyDescent="0.35">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x14ac:dyDescent="0.35">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x14ac:dyDescent="0.35">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x14ac:dyDescent="0.35">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x14ac:dyDescent="0.35">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x14ac:dyDescent="0.35">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x14ac:dyDescent="0.35">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x14ac:dyDescent="0.35">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x14ac:dyDescent="0.35">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x14ac:dyDescent="0.35">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x14ac:dyDescent="0.35">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x14ac:dyDescent="0.35">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x14ac:dyDescent="0.35">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x14ac:dyDescent="0.35">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x14ac:dyDescent="0.35">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x14ac:dyDescent="0.35">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x14ac:dyDescent="0.35">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x14ac:dyDescent="0.35">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x14ac:dyDescent="0.35">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x14ac:dyDescent="0.35">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x14ac:dyDescent="0.35">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x14ac:dyDescent="0.35">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x14ac:dyDescent="0.35">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x14ac:dyDescent="0.35">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x14ac:dyDescent="0.35">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x14ac:dyDescent="0.35">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x14ac:dyDescent="0.35">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x14ac:dyDescent="0.35">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x14ac:dyDescent="0.35">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x14ac:dyDescent="0.35">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x14ac:dyDescent="0.35">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x14ac:dyDescent="0.35">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x14ac:dyDescent="0.35">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x14ac:dyDescent="0.35">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x14ac:dyDescent="0.35">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x14ac:dyDescent="0.35">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x14ac:dyDescent="0.35">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x14ac:dyDescent="0.35">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x14ac:dyDescent="0.35">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x14ac:dyDescent="0.35">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x14ac:dyDescent="0.35">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x14ac:dyDescent="0.35">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x14ac:dyDescent="0.35">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x14ac:dyDescent="0.35">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x14ac:dyDescent="0.35">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x14ac:dyDescent="0.35">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x14ac:dyDescent="0.35">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x14ac:dyDescent="0.35">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x14ac:dyDescent="0.35">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x14ac:dyDescent="0.35">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x14ac:dyDescent="0.35">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x14ac:dyDescent="0.35">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x14ac:dyDescent="0.35">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x14ac:dyDescent="0.35">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x14ac:dyDescent="0.35">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x14ac:dyDescent="0.35">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x14ac:dyDescent="0.35">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x14ac:dyDescent="0.35">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x14ac:dyDescent="0.35">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x14ac:dyDescent="0.35">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x14ac:dyDescent="0.35">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x14ac:dyDescent="0.35">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x14ac:dyDescent="0.35">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x14ac:dyDescent="0.35">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x14ac:dyDescent="0.35">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x14ac:dyDescent="0.35">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x14ac:dyDescent="0.35">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x14ac:dyDescent="0.35">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x14ac:dyDescent="0.35">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x14ac:dyDescent="0.35">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x14ac:dyDescent="0.35">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x14ac:dyDescent="0.35">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x14ac:dyDescent="0.35">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x14ac:dyDescent="0.35">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x14ac:dyDescent="0.35">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x14ac:dyDescent="0.35">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x14ac:dyDescent="0.35">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x14ac:dyDescent="0.35">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x14ac:dyDescent="0.35">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x14ac:dyDescent="0.35">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x14ac:dyDescent="0.35">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x14ac:dyDescent="0.35">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x14ac:dyDescent="0.35">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x14ac:dyDescent="0.35">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x14ac:dyDescent="0.35">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x14ac:dyDescent="0.35">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x14ac:dyDescent="0.35">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x14ac:dyDescent="0.35">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x14ac:dyDescent="0.35">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x14ac:dyDescent="0.35">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x14ac:dyDescent="0.35">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x14ac:dyDescent="0.35">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x14ac:dyDescent="0.35">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x14ac:dyDescent="0.35">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x14ac:dyDescent="0.35">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x14ac:dyDescent="0.35">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x14ac:dyDescent="0.35">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x14ac:dyDescent="0.35">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x14ac:dyDescent="0.35">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x14ac:dyDescent="0.35">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x14ac:dyDescent="0.35">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x14ac:dyDescent="0.35">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x14ac:dyDescent="0.35">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x14ac:dyDescent="0.35">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x14ac:dyDescent="0.35">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x14ac:dyDescent="0.35">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x14ac:dyDescent="0.35">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x14ac:dyDescent="0.35">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x14ac:dyDescent="0.35">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x14ac:dyDescent="0.35">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x14ac:dyDescent="0.35">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x14ac:dyDescent="0.35">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x14ac:dyDescent="0.35">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x14ac:dyDescent="0.35">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x14ac:dyDescent="0.35">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x14ac:dyDescent="0.35">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x14ac:dyDescent="0.35">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x14ac:dyDescent="0.35">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x14ac:dyDescent="0.35">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x14ac:dyDescent="0.35">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x14ac:dyDescent="0.35">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x14ac:dyDescent="0.35">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x14ac:dyDescent="0.35">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x14ac:dyDescent="0.35">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x14ac:dyDescent="0.35">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x14ac:dyDescent="0.35">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x14ac:dyDescent="0.35">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x14ac:dyDescent="0.35">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x14ac:dyDescent="0.35">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x14ac:dyDescent="0.35">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x14ac:dyDescent="0.35">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x14ac:dyDescent="0.35">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x14ac:dyDescent="0.35">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x14ac:dyDescent="0.35">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x14ac:dyDescent="0.35">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x14ac:dyDescent="0.35">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x14ac:dyDescent="0.35">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x14ac:dyDescent="0.35">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x14ac:dyDescent="0.35">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x14ac:dyDescent="0.35">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x14ac:dyDescent="0.35">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x14ac:dyDescent="0.35">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x14ac:dyDescent="0.35">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x14ac:dyDescent="0.35">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x14ac:dyDescent="0.35">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x14ac:dyDescent="0.35">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x14ac:dyDescent="0.35">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x14ac:dyDescent="0.35">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x14ac:dyDescent="0.35">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x14ac:dyDescent="0.35">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x14ac:dyDescent="0.35">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x14ac:dyDescent="0.35">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x14ac:dyDescent="0.35">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x14ac:dyDescent="0.35">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x14ac:dyDescent="0.35">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x14ac:dyDescent="0.35">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x14ac:dyDescent="0.35">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x14ac:dyDescent="0.35">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x14ac:dyDescent="0.35">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x14ac:dyDescent="0.35">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x14ac:dyDescent="0.35">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x14ac:dyDescent="0.35">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x14ac:dyDescent="0.35">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x14ac:dyDescent="0.35">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x14ac:dyDescent="0.35">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x14ac:dyDescent="0.35">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x14ac:dyDescent="0.35">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x14ac:dyDescent="0.35">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x14ac:dyDescent="0.35">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x14ac:dyDescent="0.35">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x14ac:dyDescent="0.35">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x14ac:dyDescent="0.35">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x14ac:dyDescent="0.35">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x14ac:dyDescent="0.35">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x14ac:dyDescent="0.35">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x14ac:dyDescent="0.35">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x14ac:dyDescent="0.35">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x14ac:dyDescent="0.35">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x14ac:dyDescent="0.35">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x14ac:dyDescent="0.35">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x14ac:dyDescent="0.35">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x14ac:dyDescent="0.35">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x14ac:dyDescent="0.35">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x14ac:dyDescent="0.35">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x14ac:dyDescent="0.35">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x14ac:dyDescent="0.35">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x14ac:dyDescent="0.35">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x14ac:dyDescent="0.35">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x14ac:dyDescent="0.35">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x14ac:dyDescent="0.35">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x14ac:dyDescent="0.35">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x14ac:dyDescent="0.35">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x14ac:dyDescent="0.35">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x14ac:dyDescent="0.35">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x14ac:dyDescent="0.35">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x14ac:dyDescent="0.35">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x14ac:dyDescent="0.35">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x14ac:dyDescent="0.35">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x14ac:dyDescent="0.35">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x14ac:dyDescent="0.35">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x14ac:dyDescent="0.35">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x14ac:dyDescent="0.35">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x14ac:dyDescent="0.35">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x14ac:dyDescent="0.35">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x14ac:dyDescent="0.35">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x14ac:dyDescent="0.35">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x14ac:dyDescent="0.35">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x14ac:dyDescent="0.35">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x14ac:dyDescent="0.35">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x14ac:dyDescent="0.35">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x14ac:dyDescent="0.35">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x14ac:dyDescent="0.35">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x14ac:dyDescent="0.35">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x14ac:dyDescent="0.35">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x14ac:dyDescent="0.35">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x14ac:dyDescent="0.35">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x14ac:dyDescent="0.35">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x14ac:dyDescent="0.35">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x14ac:dyDescent="0.35">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x14ac:dyDescent="0.35">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x14ac:dyDescent="0.35">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x14ac:dyDescent="0.35">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x14ac:dyDescent="0.35">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x14ac:dyDescent="0.35">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x14ac:dyDescent="0.35">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x14ac:dyDescent="0.35">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x14ac:dyDescent="0.35">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x14ac:dyDescent="0.35">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x14ac:dyDescent="0.35">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x14ac:dyDescent="0.35">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x14ac:dyDescent="0.35">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x14ac:dyDescent="0.35">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x14ac:dyDescent="0.35">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x14ac:dyDescent="0.35">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x14ac:dyDescent="0.35">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x14ac:dyDescent="0.35">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x14ac:dyDescent="0.35">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x14ac:dyDescent="0.35">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x14ac:dyDescent="0.35">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x14ac:dyDescent="0.35">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x14ac:dyDescent="0.35">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x14ac:dyDescent="0.35">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x14ac:dyDescent="0.35">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x14ac:dyDescent="0.35">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x14ac:dyDescent="0.35">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x14ac:dyDescent="0.35">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x14ac:dyDescent="0.35">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x14ac:dyDescent="0.35">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x14ac:dyDescent="0.35">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x14ac:dyDescent="0.35">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x14ac:dyDescent="0.35">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x14ac:dyDescent="0.35">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x14ac:dyDescent="0.35">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x14ac:dyDescent="0.35">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x14ac:dyDescent="0.35">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x14ac:dyDescent="0.35">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x14ac:dyDescent="0.35">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x14ac:dyDescent="0.35">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x14ac:dyDescent="0.35">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x14ac:dyDescent="0.35">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x14ac:dyDescent="0.35">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x14ac:dyDescent="0.35">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x14ac:dyDescent="0.35">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x14ac:dyDescent="0.35">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x14ac:dyDescent="0.35">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x14ac:dyDescent="0.35">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x14ac:dyDescent="0.35">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x14ac:dyDescent="0.35">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x14ac:dyDescent="0.35">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x14ac:dyDescent="0.35">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x14ac:dyDescent="0.35">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x14ac:dyDescent="0.35">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x14ac:dyDescent="0.35">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x14ac:dyDescent="0.35">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x14ac:dyDescent="0.35">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x14ac:dyDescent="0.35">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x14ac:dyDescent="0.35">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x14ac:dyDescent="0.35">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x14ac:dyDescent="0.35">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x14ac:dyDescent="0.35">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x14ac:dyDescent="0.35">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x14ac:dyDescent="0.35">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x14ac:dyDescent="0.35">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x14ac:dyDescent="0.35">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x14ac:dyDescent="0.35">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x14ac:dyDescent="0.35">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x14ac:dyDescent="0.35">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x14ac:dyDescent="0.35">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x14ac:dyDescent="0.35">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x14ac:dyDescent="0.35">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x14ac:dyDescent="0.35">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x14ac:dyDescent="0.35">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x14ac:dyDescent="0.35">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x14ac:dyDescent="0.35">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x14ac:dyDescent="0.35">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x14ac:dyDescent="0.35">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x14ac:dyDescent="0.35">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x14ac:dyDescent="0.35">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x14ac:dyDescent="0.35">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x14ac:dyDescent="0.35">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x14ac:dyDescent="0.35">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x14ac:dyDescent="0.35">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x14ac:dyDescent="0.35">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x14ac:dyDescent="0.35">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x14ac:dyDescent="0.35">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x14ac:dyDescent="0.35">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x14ac:dyDescent="0.35">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x14ac:dyDescent="0.35">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x14ac:dyDescent="0.35">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x14ac:dyDescent="0.35">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x14ac:dyDescent="0.35">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x14ac:dyDescent="0.35">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x14ac:dyDescent="0.35">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x14ac:dyDescent="0.35">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x14ac:dyDescent="0.35">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x14ac:dyDescent="0.35">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x14ac:dyDescent="0.35">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x14ac:dyDescent="0.35">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x14ac:dyDescent="0.35">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x14ac:dyDescent="0.35">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x14ac:dyDescent="0.35">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x14ac:dyDescent="0.35">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x14ac:dyDescent="0.35">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x14ac:dyDescent="0.35">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x14ac:dyDescent="0.35">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x14ac:dyDescent="0.35">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x14ac:dyDescent="0.35">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x14ac:dyDescent="0.35">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x14ac:dyDescent="0.35">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x14ac:dyDescent="0.35">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x14ac:dyDescent="0.35">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x14ac:dyDescent="0.35">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x14ac:dyDescent="0.35">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x14ac:dyDescent="0.35">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x14ac:dyDescent="0.35">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x14ac:dyDescent="0.35">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x14ac:dyDescent="0.35">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x14ac:dyDescent="0.35">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x14ac:dyDescent="0.35">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x14ac:dyDescent="0.35">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x14ac:dyDescent="0.35">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x14ac:dyDescent="0.35">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x14ac:dyDescent="0.35">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x14ac:dyDescent="0.35">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x14ac:dyDescent="0.35">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x14ac:dyDescent="0.35">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x14ac:dyDescent="0.35">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x14ac:dyDescent="0.35">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x14ac:dyDescent="0.35">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x14ac:dyDescent="0.35">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x14ac:dyDescent="0.35">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x14ac:dyDescent="0.35">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x14ac:dyDescent="0.35">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x14ac:dyDescent="0.35">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x14ac:dyDescent="0.35">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x14ac:dyDescent="0.35">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x14ac:dyDescent="0.35">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x14ac:dyDescent="0.35">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x14ac:dyDescent="0.35">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x14ac:dyDescent="0.35">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x14ac:dyDescent="0.35">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x14ac:dyDescent="0.35">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x14ac:dyDescent="0.35">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x14ac:dyDescent="0.35">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x14ac:dyDescent="0.35">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x14ac:dyDescent="0.35">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x14ac:dyDescent="0.35">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x14ac:dyDescent="0.35">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x14ac:dyDescent="0.35">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x14ac:dyDescent="0.35">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x14ac:dyDescent="0.35">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x14ac:dyDescent="0.35">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x14ac:dyDescent="0.35">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x14ac:dyDescent="0.35">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x14ac:dyDescent="0.35">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x14ac:dyDescent="0.35">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x14ac:dyDescent="0.35">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x14ac:dyDescent="0.35">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x14ac:dyDescent="0.35">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x14ac:dyDescent="0.35">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x14ac:dyDescent="0.35">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x14ac:dyDescent="0.35">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x14ac:dyDescent="0.35">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x14ac:dyDescent="0.35">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x14ac:dyDescent="0.35">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x14ac:dyDescent="0.35">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x14ac:dyDescent="0.35">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x14ac:dyDescent="0.35">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x14ac:dyDescent="0.35">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x14ac:dyDescent="0.35">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x14ac:dyDescent="0.35">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x14ac:dyDescent="0.35">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x14ac:dyDescent="0.35">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x14ac:dyDescent="0.35">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x14ac:dyDescent="0.35">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x14ac:dyDescent="0.35">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x14ac:dyDescent="0.35">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x14ac:dyDescent="0.35">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x14ac:dyDescent="0.35">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x14ac:dyDescent="0.35">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x14ac:dyDescent="0.35">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x14ac:dyDescent="0.35">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x14ac:dyDescent="0.35">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x14ac:dyDescent="0.35">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x14ac:dyDescent="0.35">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x14ac:dyDescent="0.35">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x14ac:dyDescent="0.35">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x14ac:dyDescent="0.35">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x14ac:dyDescent="0.35">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x14ac:dyDescent="0.35">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x14ac:dyDescent="0.35">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x14ac:dyDescent="0.35">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x14ac:dyDescent="0.35">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x14ac:dyDescent="0.35">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x14ac:dyDescent="0.35">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x14ac:dyDescent="0.35">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x14ac:dyDescent="0.35">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x14ac:dyDescent="0.35">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x14ac:dyDescent="0.35">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x14ac:dyDescent="0.35">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x14ac:dyDescent="0.35">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x14ac:dyDescent="0.35">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x14ac:dyDescent="0.35">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x14ac:dyDescent="0.35">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x14ac:dyDescent="0.35">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x14ac:dyDescent="0.35">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x14ac:dyDescent="0.35">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x14ac:dyDescent="0.35">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x14ac:dyDescent="0.35">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x14ac:dyDescent="0.35">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x14ac:dyDescent="0.35">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x14ac:dyDescent="0.35">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x14ac:dyDescent="0.35">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x14ac:dyDescent="0.35">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x14ac:dyDescent="0.35">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x14ac:dyDescent="0.35">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x14ac:dyDescent="0.35">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x14ac:dyDescent="0.35">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x14ac:dyDescent="0.35">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x14ac:dyDescent="0.35">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x14ac:dyDescent="0.35">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x14ac:dyDescent="0.35">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x14ac:dyDescent="0.35">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x14ac:dyDescent="0.35">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x14ac:dyDescent="0.35">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x14ac:dyDescent="0.35">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x14ac:dyDescent="0.35">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x14ac:dyDescent="0.35">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x14ac:dyDescent="0.35">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x14ac:dyDescent="0.35">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x14ac:dyDescent="0.35">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x14ac:dyDescent="0.35">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x14ac:dyDescent="0.35">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x14ac:dyDescent="0.35">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x14ac:dyDescent="0.35">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x14ac:dyDescent="0.35">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x14ac:dyDescent="0.35">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x14ac:dyDescent="0.35">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x14ac:dyDescent="0.35">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x14ac:dyDescent="0.35">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x14ac:dyDescent="0.35">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x14ac:dyDescent="0.35">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x14ac:dyDescent="0.35">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x14ac:dyDescent="0.35">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x14ac:dyDescent="0.35">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x14ac:dyDescent="0.35">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x14ac:dyDescent="0.35">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x14ac:dyDescent="0.35">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x14ac:dyDescent="0.35">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x14ac:dyDescent="0.35">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x14ac:dyDescent="0.35">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x14ac:dyDescent="0.35">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x14ac:dyDescent="0.35">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x14ac:dyDescent="0.35">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x14ac:dyDescent="0.35">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x14ac:dyDescent="0.35">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x14ac:dyDescent="0.35">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x14ac:dyDescent="0.35">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x14ac:dyDescent="0.35">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x14ac:dyDescent="0.35">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x14ac:dyDescent="0.35">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x14ac:dyDescent="0.35">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x14ac:dyDescent="0.35">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x14ac:dyDescent="0.35">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x14ac:dyDescent="0.35">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x14ac:dyDescent="0.35">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x14ac:dyDescent="0.35">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x14ac:dyDescent="0.35">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x14ac:dyDescent="0.35">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x14ac:dyDescent="0.35">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x14ac:dyDescent="0.35">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x14ac:dyDescent="0.35">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x14ac:dyDescent="0.35">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x14ac:dyDescent="0.35">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x14ac:dyDescent="0.35">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x14ac:dyDescent="0.35">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x14ac:dyDescent="0.35">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x14ac:dyDescent="0.35">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x14ac:dyDescent="0.35">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x14ac:dyDescent="0.35">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x14ac:dyDescent="0.35">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x14ac:dyDescent="0.35">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x14ac:dyDescent="0.35">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x14ac:dyDescent="0.35">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x14ac:dyDescent="0.35">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x14ac:dyDescent="0.35">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x14ac:dyDescent="0.35">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x14ac:dyDescent="0.35">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x14ac:dyDescent="0.35">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x14ac:dyDescent="0.35">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x14ac:dyDescent="0.35">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x14ac:dyDescent="0.35">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x14ac:dyDescent="0.35">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x14ac:dyDescent="0.35">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x14ac:dyDescent="0.35">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x14ac:dyDescent="0.35">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x14ac:dyDescent="0.35">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x14ac:dyDescent="0.35">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x14ac:dyDescent="0.35">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x14ac:dyDescent="0.35">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x14ac:dyDescent="0.35">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x14ac:dyDescent="0.35">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x14ac:dyDescent="0.35">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x14ac:dyDescent="0.35">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x14ac:dyDescent="0.35">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x14ac:dyDescent="0.35">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x14ac:dyDescent="0.35">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x14ac:dyDescent="0.35">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x14ac:dyDescent="0.35">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x14ac:dyDescent="0.35">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x14ac:dyDescent="0.35">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x14ac:dyDescent="0.35">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x14ac:dyDescent="0.35">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x14ac:dyDescent="0.35">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x14ac:dyDescent="0.35">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x14ac:dyDescent="0.35">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abSelected="1" workbookViewId="0">
      <selection activeCell="B1" sqref="A1:R133"/>
    </sheetView>
  </sheetViews>
  <sheetFormatPr defaultColWidth="9.08984375" defaultRowHeight="16.5" x14ac:dyDescent="0.35"/>
  <cols>
    <col min="1" max="1" width="4.54296875" style="291" customWidth="1"/>
    <col min="2" max="2" width="27" style="277" customWidth="1"/>
    <col min="3" max="3" width="11.90625" style="277" customWidth="1"/>
    <col min="4" max="4" width="15" style="277" customWidth="1"/>
    <col min="5" max="5" width="20.36328125" style="277" customWidth="1"/>
    <col min="6" max="6" width="21.453125" style="277" customWidth="1"/>
    <col min="7" max="7" width="18.54296875" style="277" customWidth="1"/>
    <col min="8" max="8" width="15.453125" style="277" customWidth="1"/>
    <col min="9" max="9" width="15.6328125" style="277" customWidth="1"/>
    <col min="10" max="10" width="20" style="277" customWidth="1"/>
    <col min="11" max="11" width="35.08984375" style="277" customWidth="1"/>
    <col min="12" max="12" width="11.54296875" style="277" customWidth="1"/>
    <col min="13" max="13" width="13.54296875" style="277" customWidth="1"/>
    <col min="14" max="14" width="16.36328125" style="277" customWidth="1"/>
    <col min="15" max="15" width="12.54296875" style="277" customWidth="1"/>
    <col min="16" max="16" width="9.54296875" style="277" customWidth="1"/>
    <col min="17" max="16384" width="9.08984375" style="277"/>
  </cols>
  <sheetData>
    <row r="1" spans="1:18" s="265" customFormat="1" ht="22.5" customHeight="1" x14ac:dyDescent="0.35">
      <c r="A1" s="264"/>
      <c r="B1" s="1145" t="s">
        <v>0</v>
      </c>
      <c r="C1" s="1145"/>
      <c r="O1" s="1307" t="s">
        <v>108</v>
      </c>
      <c r="P1" s="1307"/>
      <c r="Q1" s="1307"/>
      <c r="R1" s="1307"/>
    </row>
    <row r="2" spans="1:18" s="265" customFormat="1" ht="15" customHeight="1" x14ac:dyDescent="0.35">
      <c r="A2" s="264"/>
      <c r="B2" s="1146" t="s">
        <v>949</v>
      </c>
      <c r="C2" s="1146"/>
    </row>
    <row r="3" spans="1:18" s="265" customFormat="1" ht="18" x14ac:dyDescent="0.35">
      <c r="A3" s="897"/>
      <c r="B3" s="87"/>
      <c r="C3" s="897"/>
      <c r="D3" s="897"/>
      <c r="E3" s="897"/>
      <c r="F3" s="897"/>
      <c r="G3" s="897"/>
      <c r="H3" s="897"/>
      <c r="I3" s="896"/>
      <c r="J3" s="896"/>
      <c r="K3" s="896"/>
      <c r="L3" s="896"/>
      <c r="M3" s="896"/>
      <c r="N3" s="896"/>
      <c r="O3" s="896"/>
      <c r="P3" s="266"/>
    </row>
    <row r="4" spans="1:18" s="265" customFormat="1" ht="17.5" x14ac:dyDescent="0.35">
      <c r="A4" s="896"/>
      <c r="B4" s="1379" t="s">
        <v>1456</v>
      </c>
      <c r="C4" s="1146"/>
      <c r="D4" s="896"/>
      <c r="E4" s="896"/>
      <c r="F4" s="896"/>
      <c r="G4" s="896"/>
      <c r="H4" s="896"/>
      <c r="I4" s="896"/>
      <c r="J4" s="896"/>
      <c r="K4" s="896"/>
      <c r="L4" s="896"/>
      <c r="M4" s="896"/>
      <c r="N4" s="896"/>
      <c r="O4" s="896"/>
    </row>
    <row r="5" spans="1:18" s="265" customFormat="1" ht="14.25" customHeight="1" x14ac:dyDescent="0.35">
      <c r="A5" s="264"/>
    </row>
    <row r="6" spans="1:18" s="265" customFormat="1" ht="22.5" x14ac:dyDescent="0.35">
      <c r="A6" s="1308" t="s">
        <v>510</v>
      </c>
      <c r="B6" s="1308"/>
      <c r="C6" s="1308"/>
      <c r="D6" s="1308"/>
      <c r="E6" s="1308"/>
      <c r="F6" s="1308"/>
      <c r="G6" s="1308"/>
      <c r="H6" s="1308"/>
      <c r="I6" s="1308"/>
      <c r="J6" s="1308"/>
      <c r="K6" s="1308"/>
      <c r="L6" s="1308"/>
      <c r="M6" s="1308"/>
      <c r="N6" s="1308"/>
      <c r="O6" s="1308"/>
      <c r="P6" s="1308"/>
    </row>
    <row r="7" spans="1:18" s="265" customFormat="1" ht="28.5" customHeight="1" x14ac:dyDescent="0.35">
      <c r="A7" s="1309" t="s">
        <v>516</v>
      </c>
      <c r="B7" s="1309"/>
      <c r="C7" s="1309"/>
      <c r="D7" s="1309"/>
      <c r="E7" s="1309"/>
      <c r="F7" s="1309"/>
      <c r="G7" s="1309"/>
      <c r="H7" s="1309"/>
      <c r="I7" s="1309"/>
      <c r="J7" s="1309"/>
      <c r="K7" s="1309"/>
      <c r="L7" s="1309"/>
      <c r="M7" s="1309"/>
    </row>
    <row r="8" spans="1:18" s="264" customFormat="1" ht="24.75" customHeight="1" x14ac:dyDescent="0.35">
      <c r="A8" s="267">
        <v>1</v>
      </c>
      <c r="B8" s="1310" t="s">
        <v>300</v>
      </c>
      <c r="C8" s="1311"/>
      <c r="D8" s="1311"/>
      <c r="E8" s="1311"/>
      <c r="F8" s="1311"/>
      <c r="G8" s="1311"/>
      <c r="H8" s="1311"/>
      <c r="I8" s="1311"/>
      <c r="J8" s="1311"/>
      <c r="K8" s="1311"/>
      <c r="L8" s="1311"/>
      <c r="M8" s="1311"/>
      <c r="N8" s="1311"/>
      <c r="O8" s="1311"/>
      <c r="P8" s="1311"/>
      <c r="Q8" s="1311"/>
      <c r="R8" s="1312"/>
    </row>
    <row r="9" spans="1:18" s="264" customFormat="1" ht="24.75" customHeight="1" x14ac:dyDescent="0.35">
      <c r="A9" s="1313" t="s">
        <v>102</v>
      </c>
      <c r="B9" s="1276" t="s">
        <v>512</v>
      </c>
      <c r="C9" s="1249" t="s">
        <v>301</v>
      </c>
      <c r="D9" s="1250"/>
      <c r="E9" s="1250"/>
      <c r="F9" s="1250"/>
      <c r="G9" s="1251"/>
      <c r="H9" s="1248" t="s">
        <v>302</v>
      </c>
      <c r="I9" s="1315" t="s">
        <v>303</v>
      </c>
      <c r="J9" s="1315"/>
      <c r="K9" s="1315"/>
      <c r="L9" s="1315"/>
      <c r="M9" s="1315"/>
      <c r="N9" s="1315"/>
      <c r="O9" s="1316" t="s">
        <v>12</v>
      </c>
      <c r="P9" s="1317"/>
      <c r="Q9" s="1317"/>
      <c r="R9" s="1318"/>
    </row>
    <row r="10" spans="1:18" s="264" customFormat="1" ht="71.25" customHeight="1" x14ac:dyDescent="0.35">
      <c r="A10" s="1314"/>
      <c r="B10" s="1277"/>
      <c r="C10" s="953" t="s">
        <v>514</v>
      </c>
      <c r="D10" s="951" t="s">
        <v>515</v>
      </c>
      <c r="E10" s="951" t="s">
        <v>304</v>
      </c>
      <c r="F10" s="950" t="s">
        <v>305</v>
      </c>
      <c r="G10" s="955" t="s">
        <v>306</v>
      </c>
      <c r="H10" s="1248"/>
      <c r="I10" s="950" t="s">
        <v>307</v>
      </c>
      <c r="J10" s="955" t="s">
        <v>136</v>
      </c>
      <c r="K10" s="950" t="s">
        <v>308</v>
      </c>
      <c r="L10" s="1248" t="s">
        <v>309</v>
      </c>
      <c r="M10" s="1248"/>
      <c r="N10" s="1248"/>
      <c r="O10" s="1319"/>
      <c r="P10" s="1320"/>
      <c r="Q10" s="1320"/>
      <c r="R10" s="1321"/>
    </row>
    <row r="11" spans="1:18" s="448" customFormat="1" ht="35.25" customHeight="1" x14ac:dyDescent="0.35">
      <c r="A11" s="440" t="s">
        <v>17</v>
      </c>
      <c r="B11" s="441" t="s">
        <v>427</v>
      </c>
      <c r="C11" s="442"/>
      <c r="D11" s="443"/>
      <c r="E11" s="443"/>
      <c r="F11" s="444"/>
      <c r="G11" s="445"/>
      <c r="H11" s="444"/>
      <c r="I11" s="444"/>
      <c r="J11" s="445"/>
      <c r="K11" s="444"/>
      <c r="L11" s="444"/>
      <c r="M11" s="444"/>
      <c r="N11" s="444"/>
      <c r="O11" s="446"/>
      <c r="P11" s="446"/>
      <c r="Q11" s="446"/>
      <c r="R11" s="447"/>
    </row>
    <row r="12" spans="1:18" s="264" customFormat="1" ht="30" customHeight="1" x14ac:dyDescent="0.35">
      <c r="A12" s="268">
        <v>1</v>
      </c>
      <c r="B12" s="450" t="s">
        <v>1455</v>
      </c>
      <c r="C12" s="450">
        <v>15</v>
      </c>
      <c r="D12" s="450">
        <v>12</v>
      </c>
      <c r="E12" s="450">
        <v>2</v>
      </c>
      <c r="F12" s="451">
        <v>6</v>
      </c>
      <c r="G12" s="451">
        <v>4</v>
      </c>
      <c r="H12" s="451">
        <v>3</v>
      </c>
      <c r="I12" s="453">
        <v>3</v>
      </c>
      <c r="J12" s="452" t="s">
        <v>1454</v>
      </c>
      <c r="K12" s="452" t="s">
        <v>1453</v>
      </c>
      <c r="L12" s="1297"/>
      <c r="M12" s="1297"/>
      <c r="N12" s="1297"/>
      <c r="O12" s="1298" t="s">
        <v>278</v>
      </c>
      <c r="P12" s="1299"/>
      <c r="Q12" s="1299"/>
      <c r="R12" s="1300"/>
    </row>
    <row r="13" spans="1:18" s="264" customFormat="1" ht="20.149999999999999" customHeight="1" x14ac:dyDescent="0.35">
      <c r="A13" s="268">
        <v>2</v>
      </c>
      <c r="B13" s="269"/>
      <c r="C13" s="269"/>
      <c r="D13" s="269"/>
      <c r="E13" s="269"/>
      <c r="F13" s="951"/>
      <c r="G13" s="951"/>
      <c r="H13" s="272"/>
      <c r="I13" s="951"/>
      <c r="J13" s="951"/>
      <c r="K13" s="951"/>
      <c r="L13" s="1297"/>
      <c r="M13" s="1297"/>
      <c r="N13" s="1297"/>
      <c r="O13" s="1301"/>
      <c r="P13" s="1302"/>
      <c r="Q13" s="1302"/>
      <c r="R13" s="1303"/>
    </row>
    <row r="14" spans="1:18" s="264" customFormat="1" ht="20.149999999999999" customHeight="1" x14ac:dyDescent="0.35">
      <c r="A14" s="268">
        <v>3</v>
      </c>
      <c r="B14" s="269"/>
      <c r="C14" s="269"/>
      <c r="D14" s="269"/>
      <c r="E14" s="269"/>
      <c r="F14" s="946"/>
      <c r="G14" s="271"/>
      <c r="H14" s="946"/>
      <c r="I14" s="271"/>
      <c r="J14" s="271"/>
      <c r="K14" s="271"/>
      <c r="L14" s="1297"/>
      <c r="M14" s="1297"/>
      <c r="N14" s="1297"/>
      <c r="O14" s="1301"/>
      <c r="P14" s="1302"/>
      <c r="Q14" s="1302"/>
      <c r="R14" s="1303"/>
    </row>
    <row r="15" spans="1:18" s="264" customFormat="1" ht="20.149999999999999" customHeight="1" x14ac:dyDescent="0.35">
      <c r="A15" s="955" t="s">
        <v>29</v>
      </c>
      <c r="B15" s="1304" t="s">
        <v>311</v>
      </c>
      <c r="C15" s="1305"/>
      <c r="D15" s="1305"/>
      <c r="E15" s="1305"/>
      <c r="F15" s="1305"/>
      <c r="G15" s="1305"/>
      <c r="H15" s="1305"/>
      <c r="I15" s="1305"/>
      <c r="J15" s="1305"/>
      <c r="K15" s="1305"/>
      <c r="L15" s="1305"/>
      <c r="M15" s="1305"/>
      <c r="N15" s="1305"/>
      <c r="O15" s="1305"/>
      <c r="P15" s="1305"/>
      <c r="Q15" s="1305"/>
      <c r="R15" s="1306"/>
    </row>
    <row r="16" spans="1:18" s="264" customFormat="1" ht="20.149999999999999" customHeight="1" x14ac:dyDescent="0.35">
      <c r="A16" s="268">
        <v>1</v>
      </c>
      <c r="B16" s="273"/>
      <c r="C16" s="273"/>
      <c r="D16" s="269"/>
      <c r="E16" s="269"/>
      <c r="F16" s="270"/>
      <c r="G16" s="271"/>
      <c r="H16" s="271"/>
      <c r="I16" s="271"/>
      <c r="J16" s="271"/>
      <c r="K16" s="271"/>
      <c r="L16" s="1297"/>
      <c r="M16" s="1297"/>
      <c r="N16" s="1297"/>
      <c r="O16" s="1301"/>
      <c r="P16" s="1302"/>
      <c r="Q16" s="1302"/>
      <c r="R16" s="1303"/>
    </row>
    <row r="17" spans="1:18" s="448" customFormat="1" ht="20.149999999999999" customHeight="1" x14ac:dyDescent="0.35">
      <c r="A17" s="268">
        <v>2</v>
      </c>
      <c r="B17" s="449"/>
      <c r="C17" s="449"/>
      <c r="D17" s="450"/>
      <c r="E17" s="450"/>
      <c r="F17" s="451"/>
      <c r="G17" s="452"/>
      <c r="H17" s="452"/>
      <c r="I17" s="452"/>
      <c r="J17" s="452"/>
      <c r="K17" s="452"/>
      <c r="L17" s="453"/>
      <c r="M17" s="453"/>
      <c r="N17" s="453"/>
      <c r="O17" s="454"/>
      <c r="P17" s="455"/>
      <c r="Q17" s="455"/>
      <c r="R17" s="456"/>
    </row>
    <row r="18" spans="1:18" s="264" customFormat="1" ht="20.149999999999999" customHeight="1" x14ac:dyDescent="0.35">
      <c r="A18" s="268">
        <v>3</v>
      </c>
      <c r="B18" s="273"/>
      <c r="C18" s="273"/>
      <c r="D18" s="269"/>
      <c r="E18" s="269"/>
      <c r="F18" s="270"/>
      <c r="G18" s="271"/>
      <c r="H18" s="271"/>
      <c r="I18" s="271"/>
      <c r="J18" s="271"/>
      <c r="K18" s="271"/>
      <c r="L18" s="946"/>
      <c r="M18" s="946"/>
      <c r="N18" s="946"/>
      <c r="O18" s="947"/>
      <c r="P18" s="948"/>
      <c r="Q18" s="948"/>
      <c r="R18" s="949"/>
    </row>
    <row r="19" spans="1:18" s="264" customFormat="1" ht="20.149999999999999" customHeight="1" x14ac:dyDescent="0.35">
      <c r="A19" s="268"/>
      <c r="B19" s="273" t="s">
        <v>90</v>
      </c>
      <c r="C19" s="273"/>
      <c r="D19" s="273"/>
      <c r="E19" s="273"/>
      <c r="F19" s="274"/>
      <c r="G19" s="275"/>
      <c r="H19" s="275"/>
      <c r="I19" s="271"/>
      <c r="J19" s="271"/>
      <c r="K19" s="271"/>
      <c r="L19" s="1297"/>
      <c r="M19" s="1297"/>
      <c r="N19" s="1297"/>
      <c r="O19" s="1301"/>
      <c r="P19" s="1302"/>
      <c r="Q19" s="1302"/>
      <c r="R19" s="1303"/>
    </row>
    <row r="20" spans="1:18" ht="33" customHeight="1" x14ac:dyDescent="0.35">
      <c r="A20" s="276">
        <v>2</v>
      </c>
      <c r="B20" s="1264" t="s">
        <v>312</v>
      </c>
      <c r="C20" s="1265"/>
      <c r="D20" s="1265"/>
      <c r="E20" s="1265"/>
      <c r="F20" s="1265"/>
      <c r="G20" s="1265"/>
      <c r="H20" s="1265"/>
      <c r="I20" s="1265"/>
      <c r="J20" s="1265"/>
      <c r="K20" s="1265"/>
      <c r="L20" s="1265"/>
      <c r="M20" s="1265"/>
      <c r="N20" s="1265"/>
      <c r="O20" s="1265"/>
      <c r="P20" s="1265"/>
      <c r="Q20" s="1265"/>
      <c r="R20" s="1266"/>
    </row>
    <row r="21" spans="1:18" x14ac:dyDescent="0.35">
      <c r="A21" s="1248" t="s">
        <v>102</v>
      </c>
      <c r="B21" s="1249" t="s">
        <v>64</v>
      </c>
      <c r="C21" s="1250"/>
      <c r="D21" s="1250"/>
      <c r="E21" s="1251"/>
      <c r="F21" s="1248" t="s">
        <v>313</v>
      </c>
      <c r="G21" s="1248"/>
      <c r="H21" s="1248" t="s">
        <v>314</v>
      </c>
      <c r="I21" s="1248" t="s">
        <v>140</v>
      </c>
      <c r="J21" s="1248" t="s">
        <v>141</v>
      </c>
      <c r="K21" s="1248" t="s">
        <v>65</v>
      </c>
      <c r="L21" s="1248" t="s">
        <v>96</v>
      </c>
      <c r="M21" s="1248" t="s">
        <v>136</v>
      </c>
      <c r="N21" s="1248" t="s">
        <v>142</v>
      </c>
      <c r="O21" s="1249" t="s">
        <v>12</v>
      </c>
      <c r="P21" s="1250"/>
      <c r="Q21" s="1250"/>
      <c r="R21" s="1251"/>
    </row>
    <row r="22" spans="1:18" x14ac:dyDescent="0.35">
      <c r="A22" s="1248"/>
      <c r="B22" s="1252"/>
      <c r="C22" s="1253"/>
      <c r="D22" s="1253"/>
      <c r="E22" s="1254"/>
      <c r="F22" s="950" t="s">
        <v>143</v>
      </c>
      <c r="G22" s="950" t="s">
        <v>144</v>
      </c>
      <c r="H22" s="1248"/>
      <c r="I22" s="1248"/>
      <c r="J22" s="1248"/>
      <c r="K22" s="1248"/>
      <c r="L22" s="1248"/>
      <c r="M22" s="1248"/>
      <c r="N22" s="1248"/>
      <c r="O22" s="1252"/>
      <c r="P22" s="1253"/>
      <c r="Q22" s="1253"/>
      <c r="R22" s="1254"/>
    </row>
    <row r="23" spans="1:18" x14ac:dyDescent="0.35">
      <c r="A23" s="962">
        <v>1</v>
      </c>
      <c r="B23" s="1243"/>
      <c r="C23" s="1244"/>
      <c r="D23" s="1244"/>
      <c r="E23" s="1245"/>
      <c r="F23" s="950"/>
      <c r="G23" s="950"/>
      <c r="H23" s="278"/>
      <c r="I23" s="278"/>
      <c r="J23" s="278"/>
      <c r="K23" s="278"/>
      <c r="L23" s="278"/>
      <c r="M23" s="278"/>
      <c r="N23" s="279"/>
      <c r="O23" s="1243"/>
      <c r="P23" s="1244"/>
      <c r="Q23" s="1244"/>
      <c r="R23" s="1245"/>
    </row>
    <row r="24" spans="1:18" x14ac:dyDescent="0.35">
      <c r="A24" s="962">
        <v>2</v>
      </c>
      <c r="B24" s="1243"/>
      <c r="C24" s="1244"/>
      <c r="D24" s="1244"/>
      <c r="E24" s="1245"/>
      <c r="F24" s="950"/>
      <c r="G24" s="950"/>
      <c r="H24" s="278"/>
      <c r="I24" s="278"/>
      <c r="J24" s="278"/>
      <c r="K24" s="278"/>
      <c r="L24" s="278"/>
      <c r="M24" s="278"/>
      <c r="N24" s="279"/>
      <c r="O24" s="1291"/>
      <c r="P24" s="1292"/>
      <c r="Q24" s="1292"/>
      <c r="R24" s="1293"/>
    </row>
    <row r="25" spans="1:18" x14ac:dyDescent="0.35">
      <c r="A25" s="962">
        <v>3</v>
      </c>
      <c r="B25" s="1243"/>
      <c r="C25" s="1244"/>
      <c r="D25" s="1244"/>
      <c r="E25" s="1245"/>
      <c r="F25" s="950"/>
      <c r="G25" s="950"/>
      <c r="H25" s="278"/>
      <c r="I25" s="278"/>
      <c r="J25" s="278"/>
      <c r="K25" s="278"/>
      <c r="L25" s="278"/>
      <c r="M25" s="278"/>
      <c r="N25" s="963"/>
      <c r="O25" s="1243"/>
      <c r="P25" s="1244"/>
      <c r="Q25" s="1244"/>
      <c r="R25" s="1245"/>
    </row>
    <row r="26" spans="1:18" ht="36" customHeight="1" x14ac:dyDescent="0.35">
      <c r="A26" s="280">
        <v>3</v>
      </c>
      <c r="B26" s="1294" t="s">
        <v>315</v>
      </c>
      <c r="C26" s="1295"/>
      <c r="D26" s="1295"/>
      <c r="E26" s="1295"/>
      <c r="F26" s="1295"/>
      <c r="G26" s="1295"/>
      <c r="H26" s="1295"/>
      <c r="I26" s="1295"/>
      <c r="J26" s="1295"/>
      <c r="K26" s="1295"/>
      <c r="L26" s="1295"/>
      <c r="M26" s="1295"/>
      <c r="N26" s="1295"/>
      <c r="O26" s="1295"/>
      <c r="P26" s="1295"/>
      <c r="Q26" s="1295"/>
      <c r="R26" s="1296"/>
    </row>
    <row r="27" spans="1:18" x14ac:dyDescent="0.35">
      <c r="A27" s="1248" t="s">
        <v>102</v>
      </c>
      <c r="B27" s="1249" t="s">
        <v>64</v>
      </c>
      <c r="C27" s="1250"/>
      <c r="D27" s="1250"/>
      <c r="E27" s="1251"/>
      <c r="F27" s="1248" t="s">
        <v>313</v>
      </c>
      <c r="G27" s="1248"/>
      <c r="H27" s="1248" t="s">
        <v>139</v>
      </c>
      <c r="I27" s="1248" t="s">
        <v>140</v>
      </c>
      <c r="J27" s="1248" t="s">
        <v>141</v>
      </c>
      <c r="K27" s="1248" t="s">
        <v>65</v>
      </c>
      <c r="L27" s="1248" t="s">
        <v>96</v>
      </c>
      <c r="M27" s="1248" t="s">
        <v>136</v>
      </c>
      <c r="N27" s="1248" t="s">
        <v>279</v>
      </c>
      <c r="O27" s="1249" t="s">
        <v>12</v>
      </c>
      <c r="P27" s="1250"/>
      <c r="Q27" s="1250"/>
      <c r="R27" s="1251"/>
    </row>
    <row r="28" spans="1:18" x14ac:dyDescent="0.35">
      <c r="A28" s="1248"/>
      <c r="B28" s="1252"/>
      <c r="C28" s="1253"/>
      <c r="D28" s="1253"/>
      <c r="E28" s="1254"/>
      <c r="F28" s="950" t="s">
        <v>143</v>
      </c>
      <c r="G28" s="950" t="s">
        <v>144</v>
      </c>
      <c r="H28" s="1248"/>
      <c r="I28" s="1248"/>
      <c r="J28" s="1248"/>
      <c r="K28" s="1248"/>
      <c r="L28" s="1248"/>
      <c r="M28" s="1248"/>
      <c r="N28" s="1248"/>
      <c r="O28" s="1252"/>
      <c r="P28" s="1253"/>
      <c r="Q28" s="1253"/>
      <c r="R28" s="1254"/>
    </row>
    <row r="29" spans="1:18" x14ac:dyDescent="0.35">
      <c r="A29" s="962">
        <v>1</v>
      </c>
      <c r="B29" s="1243"/>
      <c r="C29" s="1244"/>
      <c r="D29" s="1244"/>
      <c r="E29" s="1245"/>
      <c r="F29" s="963"/>
      <c r="G29" s="962"/>
      <c r="H29" s="963"/>
      <c r="I29" s="963"/>
      <c r="J29" s="963"/>
      <c r="K29" s="963"/>
      <c r="L29" s="963"/>
      <c r="M29" s="963"/>
      <c r="N29" s="963"/>
      <c r="O29" s="1243"/>
      <c r="P29" s="1244"/>
      <c r="Q29" s="1244"/>
      <c r="R29" s="1245"/>
    </row>
    <row r="30" spans="1:18" ht="17" customHeight="1" x14ac:dyDescent="0.35">
      <c r="A30" s="962">
        <v>2</v>
      </c>
      <c r="B30" s="1243"/>
      <c r="C30" s="1244"/>
      <c r="D30" s="1244"/>
      <c r="E30" s="1245"/>
      <c r="F30" s="268"/>
      <c r="G30" s="962"/>
      <c r="H30" s="963"/>
      <c r="I30" s="963"/>
      <c r="J30" s="963"/>
      <c r="K30" s="963"/>
      <c r="L30" s="963"/>
      <c r="M30" s="963"/>
      <c r="N30" s="963"/>
      <c r="O30" s="1243"/>
      <c r="P30" s="1244"/>
      <c r="Q30" s="1244"/>
      <c r="R30" s="1245"/>
    </row>
    <row r="31" spans="1:18" x14ac:dyDescent="0.35">
      <c r="A31" s="962">
        <v>3</v>
      </c>
      <c r="B31" s="1243"/>
      <c r="C31" s="1244"/>
      <c r="D31" s="1244"/>
      <c r="E31" s="1245"/>
      <c r="F31" s="278"/>
      <c r="G31" s="962"/>
      <c r="H31" s="963"/>
      <c r="I31" s="963"/>
      <c r="J31" s="963"/>
      <c r="K31" s="963"/>
      <c r="L31" s="963"/>
      <c r="M31" s="963"/>
      <c r="N31" s="963"/>
      <c r="O31" s="1243"/>
      <c r="P31" s="1244"/>
      <c r="Q31" s="1244"/>
      <c r="R31" s="1245"/>
    </row>
    <row r="32" spans="1:18" x14ac:dyDescent="0.35">
      <c r="A32" s="962">
        <v>4</v>
      </c>
      <c r="B32" s="1243"/>
      <c r="C32" s="1244"/>
      <c r="D32" s="1244"/>
      <c r="E32" s="1245"/>
      <c r="F32" s="278"/>
      <c r="G32" s="962"/>
      <c r="H32" s="963"/>
      <c r="I32" s="963"/>
      <c r="J32" s="963"/>
      <c r="K32" s="963"/>
      <c r="L32" s="963"/>
      <c r="M32" s="963"/>
      <c r="N32" s="963"/>
      <c r="O32" s="1243"/>
      <c r="P32" s="1244"/>
      <c r="Q32" s="1244"/>
      <c r="R32" s="1245"/>
    </row>
    <row r="33" spans="1:18" x14ac:dyDescent="0.35">
      <c r="A33" s="962">
        <v>5</v>
      </c>
      <c r="B33" s="1243"/>
      <c r="C33" s="1244"/>
      <c r="D33" s="1244"/>
      <c r="E33" s="1245"/>
      <c r="F33" s="963"/>
      <c r="G33" s="962"/>
      <c r="H33" s="963"/>
      <c r="I33" s="963"/>
      <c r="J33" s="963"/>
      <c r="K33" s="963"/>
      <c r="L33" s="963"/>
      <c r="M33" s="963"/>
      <c r="N33" s="963"/>
      <c r="O33" s="1243"/>
      <c r="P33" s="1244"/>
      <c r="Q33" s="1244"/>
      <c r="R33" s="1245"/>
    </row>
    <row r="34" spans="1:18" ht="41" customHeight="1" x14ac:dyDescent="0.35">
      <c r="A34" s="276">
        <v>4</v>
      </c>
      <c r="B34" s="1264" t="s">
        <v>316</v>
      </c>
      <c r="C34" s="1265"/>
      <c r="D34" s="1265"/>
      <c r="E34" s="1265"/>
      <c r="F34" s="1265"/>
      <c r="G34" s="1265"/>
      <c r="H34" s="1265"/>
      <c r="I34" s="1265"/>
      <c r="J34" s="1265"/>
      <c r="K34" s="1265"/>
      <c r="L34" s="1265"/>
      <c r="M34" s="1265"/>
      <c r="N34" s="1265"/>
      <c r="O34" s="1265"/>
      <c r="P34" s="1265"/>
      <c r="Q34" s="1265"/>
      <c r="R34" s="1266"/>
    </row>
    <row r="35" spans="1:18" ht="41" customHeight="1" x14ac:dyDescent="0.35">
      <c r="A35" s="1276" t="s">
        <v>102</v>
      </c>
      <c r="B35" s="1276" t="s">
        <v>64</v>
      </c>
      <c r="C35" s="952"/>
      <c r="D35" s="1280" t="s">
        <v>301</v>
      </c>
      <c r="E35" s="1280"/>
      <c r="F35" s="1280"/>
      <c r="G35" s="1280"/>
      <c r="H35" s="1280"/>
      <c r="I35" s="1280"/>
      <c r="J35" s="1278" t="s">
        <v>317</v>
      </c>
      <c r="K35" s="1289"/>
      <c r="L35" s="1289"/>
      <c r="M35" s="1289"/>
      <c r="N35" s="1289"/>
      <c r="O35" s="1289"/>
      <c r="P35" s="1289"/>
      <c r="Q35" s="1289"/>
      <c r="R35" s="1279"/>
    </row>
    <row r="36" spans="1:18" ht="37.5" customHeight="1" x14ac:dyDescent="0.35">
      <c r="A36" s="1288"/>
      <c r="B36" s="1288"/>
      <c r="C36" s="954"/>
      <c r="D36" s="1280" t="s">
        <v>28</v>
      </c>
      <c r="E36" s="1280" t="s">
        <v>318</v>
      </c>
      <c r="F36" s="1281" t="s">
        <v>319</v>
      </c>
      <c r="G36" s="1282" t="s">
        <v>320</v>
      </c>
      <c r="H36" s="1282"/>
      <c r="I36" s="1282"/>
      <c r="J36" s="1248" t="s">
        <v>137</v>
      </c>
      <c r="K36" s="1248" t="s">
        <v>308</v>
      </c>
      <c r="L36" s="1248" t="s">
        <v>321</v>
      </c>
      <c r="M36" s="1248"/>
      <c r="N36" s="1248" t="s">
        <v>280</v>
      </c>
      <c r="O36" s="1290" t="s">
        <v>322</v>
      </c>
      <c r="P36" s="1290"/>
      <c r="Q36" s="1248" t="s">
        <v>145</v>
      </c>
      <c r="R36" s="1248" t="s">
        <v>12</v>
      </c>
    </row>
    <row r="37" spans="1:18" ht="33" x14ac:dyDescent="0.35">
      <c r="A37" s="1277"/>
      <c r="B37" s="1277"/>
      <c r="C37" s="953"/>
      <c r="D37" s="1280"/>
      <c r="E37" s="1280"/>
      <c r="F37" s="1281"/>
      <c r="G37" s="281" t="s">
        <v>285</v>
      </c>
      <c r="H37" s="281" t="s">
        <v>284</v>
      </c>
      <c r="I37" s="281" t="s">
        <v>293</v>
      </c>
      <c r="J37" s="1248"/>
      <c r="K37" s="1248"/>
      <c r="L37" s="950" t="s">
        <v>146</v>
      </c>
      <c r="M37" s="950" t="s">
        <v>147</v>
      </c>
      <c r="N37" s="1248"/>
      <c r="O37" s="282" t="s">
        <v>323</v>
      </c>
      <c r="P37" s="950" t="s">
        <v>324</v>
      </c>
      <c r="Q37" s="1248"/>
      <c r="R37" s="1248"/>
    </row>
    <row r="38" spans="1:18" ht="33" x14ac:dyDescent="0.35">
      <c r="A38" s="950">
        <v>1</v>
      </c>
      <c r="B38" s="278" t="s">
        <v>325</v>
      </c>
      <c r="C38" s="950"/>
      <c r="D38" s="962"/>
      <c r="E38" s="962"/>
      <c r="F38" s="962"/>
      <c r="G38" s="962"/>
      <c r="H38" s="962"/>
      <c r="I38" s="962"/>
      <c r="J38" s="962"/>
      <c r="K38" s="272"/>
      <c r="L38" s="283"/>
      <c r="M38" s="283"/>
      <c r="N38" s="283"/>
      <c r="O38" s="283"/>
      <c r="P38" s="283"/>
      <c r="Q38" s="283"/>
      <c r="R38" s="283"/>
    </row>
    <row r="39" spans="1:18" ht="33" customHeight="1" x14ac:dyDescent="0.35">
      <c r="A39" s="962" t="s">
        <v>17</v>
      </c>
      <c r="B39" s="284"/>
      <c r="C39" s="284"/>
      <c r="D39" s="272"/>
      <c r="E39" s="272"/>
      <c r="F39" s="962"/>
      <c r="G39" s="272"/>
      <c r="H39" s="284"/>
      <c r="I39" s="272"/>
      <c r="J39" s="272"/>
      <c r="K39" s="272"/>
      <c r="L39" s="285"/>
      <c r="M39" s="283"/>
      <c r="N39" s="272"/>
      <c r="O39" s="272"/>
      <c r="P39" s="283"/>
      <c r="Q39" s="283"/>
      <c r="R39" s="962"/>
    </row>
    <row r="40" spans="1:18" x14ac:dyDescent="0.35">
      <c r="A40" s="962" t="s">
        <v>19</v>
      </c>
      <c r="B40" s="963"/>
      <c r="C40" s="963"/>
      <c r="D40" s="962"/>
      <c r="E40" s="272"/>
      <c r="F40" s="962"/>
      <c r="G40" s="962"/>
      <c r="H40" s="963"/>
      <c r="I40" s="962"/>
      <c r="J40" s="272"/>
      <c r="K40" s="962"/>
      <c r="L40" s="283"/>
      <c r="M40" s="283"/>
      <c r="N40" s="283"/>
      <c r="O40" s="283"/>
      <c r="P40" s="283"/>
      <c r="Q40" s="283"/>
      <c r="R40" s="962"/>
    </row>
    <row r="41" spans="1:18" x14ac:dyDescent="0.35">
      <c r="A41" s="962" t="s">
        <v>20</v>
      </c>
      <c r="B41" s="963"/>
      <c r="C41" s="963"/>
      <c r="D41" s="962"/>
      <c r="E41" s="962"/>
      <c r="F41" s="962"/>
      <c r="G41" s="962"/>
      <c r="H41" s="963"/>
      <c r="I41" s="962"/>
      <c r="J41" s="962"/>
      <c r="K41" s="962"/>
      <c r="L41" s="283"/>
      <c r="M41" s="283"/>
      <c r="N41" s="283"/>
      <c r="O41" s="283"/>
      <c r="P41" s="283"/>
      <c r="Q41" s="283"/>
      <c r="R41" s="962"/>
    </row>
    <row r="42" spans="1:18" x14ac:dyDescent="0.35">
      <c r="A42" s="950">
        <v>2</v>
      </c>
      <c r="B42" s="278" t="s">
        <v>310</v>
      </c>
      <c r="C42" s="950"/>
      <c r="D42" s="962"/>
      <c r="E42" s="962"/>
      <c r="F42" s="962"/>
      <c r="G42" s="962"/>
      <c r="H42" s="963"/>
      <c r="I42" s="962"/>
      <c r="J42" s="962"/>
      <c r="K42" s="962"/>
      <c r="L42" s="962"/>
      <c r="M42" s="283"/>
      <c r="N42" s="283"/>
      <c r="O42" s="283"/>
      <c r="P42" s="283"/>
      <c r="Q42" s="283"/>
      <c r="R42" s="283"/>
    </row>
    <row r="43" spans="1:18" x14ac:dyDescent="0.35">
      <c r="A43" s="962" t="s">
        <v>112</v>
      </c>
      <c r="B43" s="284"/>
      <c r="C43" s="284"/>
      <c r="D43" s="962"/>
      <c r="E43" s="962"/>
      <c r="F43" s="962"/>
      <c r="G43" s="962"/>
      <c r="H43" s="963"/>
      <c r="I43" s="962"/>
      <c r="J43" s="962"/>
      <c r="K43" s="962"/>
      <c r="L43" s="962"/>
      <c r="M43" s="283"/>
      <c r="N43" s="283"/>
      <c r="O43" s="283"/>
      <c r="P43" s="283"/>
      <c r="Q43" s="283"/>
      <c r="R43" s="283"/>
    </row>
    <row r="44" spans="1:18" x14ac:dyDescent="0.35">
      <c r="A44" s="962" t="s">
        <v>113</v>
      </c>
      <c r="B44" s="963"/>
      <c r="C44" s="963"/>
      <c r="D44" s="962"/>
      <c r="E44" s="962"/>
      <c r="F44" s="962"/>
      <c r="G44" s="962"/>
      <c r="H44" s="963"/>
      <c r="I44" s="962"/>
      <c r="J44" s="962"/>
      <c r="K44" s="962"/>
      <c r="L44" s="962"/>
      <c r="M44" s="283"/>
      <c r="N44" s="283"/>
      <c r="O44" s="283"/>
      <c r="P44" s="283"/>
      <c r="Q44" s="283"/>
      <c r="R44" s="283"/>
    </row>
    <row r="45" spans="1:18" x14ac:dyDescent="0.35">
      <c r="A45" s="962" t="s">
        <v>114</v>
      </c>
      <c r="B45" s="963"/>
      <c r="C45" s="963"/>
      <c r="D45" s="962"/>
      <c r="E45" s="962"/>
      <c r="F45" s="962"/>
      <c r="G45" s="962"/>
      <c r="H45" s="962"/>
      <c r="I45" s="272"/>
      <c r="J45" s="962"/>
      <c r="K45" s="962"/>
      <c r="L45" s="962"/>
      <c r="M45" s="283"/>
      <c r="N45" s="283"/>
      <c r="O45" s="283"/>
      <c r="P45" s="283"/>
      <c r="Q45" s="283"/>
      <c r="R45" s="283"/>
    </row>
    <row r="46" spans="1:18" x14ac:dyDescent="0.35">
      <c r="A46" s="962">
        <v>9</v>
      </c>
      <c r="B46" s="963"/>
      <c r="C46" s="963"/>
      <c r="D46" s="962"/>
      <c r="E46" s="962"/>
      <c r="F46" s="962"/>
      <c r="G46" s="962"/>
      <c r="H46" s="963"/>
      <c r="I46" s="962"/>
      <c r="J46" s="962"/>
      <c r="K46" s="962"/>
      <c r="L46" s="962"/>
      <c r="M46" s="283"/>
      <c r="N46" s="283"/>
      <c r="O46" s="283"/>
      <c r="P46" s="283"/>
      <c r="Q46" s="283"/>
      <c r="R46" s="283"/>
    </row>
    <row r="47" spans="1:18" x14ac:dyDescent="0.35">
      <c r="A47" s="962">
        <v>10</v>
      </c>
      <c r="B47" s="963"/>
      <c r="C47" s="963"/>
      <c r="D47" s="962"/>
      <c r="E47" s="962"/>
      <c r="F47" s="962"/>
      <c r="G47" s="962"/>
      <c r="H47" s="963"/>
      <c r="I47" s="962"/>
      <c r="J47" s="962"/>
      <c r="K47" s="962"/>
      <c r="L47" s="950"/>
      <c r="M47" s="283"/>
      <c r="N47" s="283"/>
      <c r="O47" s="283"/>
      <c r="P47" s="283"/>
      <c r="Q47" s="283"/>
      <c r="R47" s="283"/>
    </row>
    <row r="48" spans="1:18" x14ac:dyDescent="0.35">
      <c r="A48" s="962">
        <v>11</v>
      </c>
      <c r="B48" s="284"/>
      <c r="C48" s="284"/>
      <c r="D48" s="272"/>
      <c r="E48" s="272"/>
      <c r="F48" s="272"/>
      <c r="G48" s="272"/>
      <c r="H48" s="284"/>
      <c r="I48" s="272"/>
      <c r="J48" s="272"/>
      <c r="K48" s="272"/>
      <c r="L48" s="272"/>
      <c r="M48" s="283"/>
      <c r="N48" s="283"/>
      <c r="O48" s="283"/>
      <c r="P48" s="283"/>
      <c r="Q48" s="283"/>
      <c r="R48" s="283"/>
    </row>
    <row r="49" spans="1:18" x14ac:dyDescent="0.35">
      <c r="A49" s="962">
        <v>12</v>
      </c>
      <c r="B49" s="284"/>
      <c r="C49" s="284"/>
      <c r="D49" s="272"/>
      <c r="E49" s="272"/>
      <c r="F49" s="272"/>
      <c r="G49" s="272"/>
      <c r="H49" s="284"/>
      <c r="I49" s="272"/>
      <c r="J49" s="272"/>
      <c r="K49" s="272"/>
      <c r="L49" s="272"/>
      <c r="M49" s="283"/>
      <c r="N49" s="283"/>
      <c r="O49" s="283"/>
      <c r="P49" s="283"/>
      <c r="Q49" s="283"/>
      <c r="R49" s="283"/>
    </row>
    <row r="50" spans="1:18" x14ac:dyDescent="0.35">
      <c r="A50" s="962">
        <v>13</v>
      </c>
      <c r="B50" s="284"/>
      <c r="C50" s="284"/>
      <c r="D50" s="272"/>
      <c r="E50" s="272"/>
      <c r="F50" s="272"/>
      <c r="G50" s="272"/>
      <c r="H50" s="284"/>
      <c r="I50" s="272"/>
      <c r="J50" s="272"/>
      <c r="K50" s="272"/>
      <c r="L50" s="951"/>
      <c r="M50" s="283"/>
      <c r="N50" s="283"/>
      <c r="O50" s="283"/>
      <c r="P50" s="283"/>
      <c r="Q50" s="283"/>
      <c r="R50" s="283"/>
    </row>
    <row r="51" spans="1:18" ht="23" customHeight="1" x14ac:dyDescent="0.35">
      <c r="A51" s="1248" t="s">
        <v>90</v>
      </c>
      <c r="B51" s="1248"/>
      <c r="C51" s="1248"/>
      <c r="D51" s="1248"/>
      <c r="E51" s="1248"/>
      <c r="F51" s="1248"/>
      <c r="G51" s="1248"/>
      <c r="H51" s="1248"/>
      <c r="I51" s="1248"/>
      <c r="J51" s="1248"/>
      <c r="K51" s="962"/>
      <c r="L51" s="962"/>
      <c r="M51" s="962"/>
      <c r="N51" s="962"/>
      <c r="O51" s="283"/>
      <c r="P51" s="283"/>
      <c r="Q51" s="962"/>
      <c r="R51" s="283"/>
    </row>
    <row r="52" spans="1:18" x14ac:dyDescent="0.35">
      <c r="A52" s="276">
        <v>4</v>
      </c>
      <c r="B52" s="1264" t="s">
        <v>328</v>
      </c>
      <c r="C52" s="1265"/>
      <c r="D52" s="1265"/>
      <c r="E52" s="1265"/>
      <c r="F52" s="1265"/>
      <c r="G52" s="1265"/>
      <c r="H52" s="1265"/>
      <c r="I52" s="1265"/>
      <c r="J52" s="1265"/>
      <c r="K52" s="1265"/>
      <c r="L52" s="1265"/>
      <c r="M52" s="1265"/>
      <c r="N52" s="1265"/>
      <c r="O52" s="1265"/>
      <c r="P52" s="1265"/>
      <c r="Q52" s="1265"/>
      <c r="R52" s="1266"/>
    </row>
    <row r="53" spans="1:18" ht="37.5" customHeight="1" x14ac:dyDescent="0.35">
      <c r="A53" s="1248" t="s">
        <v>102</v>
      </c>
      <c r="B53" s="1249" t="s">
        <v>64</v>
      </c>
      <c r="C53" s="1250"/>
      <c r="D53" s="1250"/>
      <c r="E53" s="1251"/>
      <c r="F53" s="1280" t="s">
        <v>329</v>
      </c>
      <c r="G53" s="1280" t="s">
        <v>330</v>
      </c>
      <c r="H53" s="1286" t="s">
        <v>331</v>
      </c>
      <c r="I53" s="1261" t="s">
        <v>332</v>
      </c>
      <c r="J53" s="1263"/>
      <c r="K53" s="1276" t="s">
        <v>280</v>
      </c>
      <c r="L53" s="1278" t="s">
        <v>322</v>
      </c>
      <c r="M53" s="1279"/>
      <c r="N53" s="1276" t="s">
        <v>145</v>
      </c>
      <c r="O53" s="1249" t="s">
        <v>12</v>
      </c>
      <c r="P53" s="1250"/>
      <c r="Q53" s="1250"/>
      <c r="R53" s="1251"/>
    </row>
    <row r="54" spans="1:18" ht="33" x14ac:dyDescent="0.35">
      <c r="A54" s="1248"/>
      <c r="B54" s="1252"/>
      <c r="C54" s="1253"/>
      <c r="D54" s="1253"/>
      <c r="E54" s="1254"/>
      <c r="F54" s="1280"/>
      <c r="G54" s="1280"/>
      <c r="H54" s="1287"/>
      <c r="I54" s="950" t="s">
        <v>333</v>
      </c>
      <c r="J54" s="950" t="s">
        <v>334</v>
      </c>
      <c r="K54" s="1277"/>
      <c r="L54" s="282" t="s">
        <v>323</v>
      </c>
      <c r="M54" s="950" t="s">
        <v>1452</v>
      </c>
      <c r="N54" s="1277"/>
      <c r="O54" s="1252"/>
      <c r="P54" s="1253"/>
      <c r="Q54" s="1253"/>
      <c r="R54" s="1254"/>
    </row>
    <row r="55" spans="1:18" x14ac:dyDescent="0.35">
      <c r="A55" s="286">
        <v>1</v>
      </c>
      <c r="B55" s="1270" t="s">
        <v>335</v>
      </c>
      <c r="C55" s="1271"/>
      <c r="D55" s="1271"/>
      <c r="E55" s="1271"/>
      <c r="F55" s="1271"/>
      <c r="G55" s="1271"/>
      <c r="H55" s="1271"/>
      <c r="I55" s="1271"/>
      <c r="J55" s="1271"/>
      <c r="K55" s="1271"/>
      <c r="L55" s="1271"/>
      <c r="M55" s="1271"/>
      <c r="N55" s="1271"/>
      <c r="O55" s="1271"/>
      <c r="P55" s="1271"/>
      <c r="Q55" s="1271"/>
      <c r="R55" s="1272"/>
    </row>
    <row r="56" spans="1:18" x14ac:dyDescent="0.35">
      <c r="A56" s="962" t="s">
        <v>17</v>
      </c>
      <c r="B56" s="1283" t="s">
        <v>1167</v>
      </c>
      <c r="C56" s="1284"/>
      <c r="D56" s="1284"/>
      <c r="E56" s="1285"/>
      <c r="F56" s="969" t="s">
        <v>1451</v>
      </c>
      <c r="G56" s="969" t="s">
        <v>336</v>
      </c>
      <c r="H56" s="965" t="s">
        <v>288</v>
      </c>
      <c r="I56" s="967"/>
      <c r="J56" s="967" t="s">
        <v>286</v>
      </c>
      <c r="K56" s="970" t="s">
        <v>1450</v>
      </c>
      <c r="L56" s="272"/>
      <c r="M56" s="967" t="s">
        <v>286</v>
      </c>
      <c r="N56" s="283"/>
      <c r="O56" s="1243"/>
      <c r="P56" s="1244"/>
      <c r="Q56" s="1244"/>
      <c r="R56" s="1245"/>
    </row>
    <row r="57" spans="1:18" x14ac:dyDescent="0.35">
      <c r="A57" s="962" t="s">
        <v>19</v>
      </c>
      <c r="B57" s="1255" t="s">
        <v>1448</v>
      </c>
      <c r="C57" s="1256"/>
      <c r="D57" s="1256"/>
      <c r="E57" s="1257"/>
      <c r="F57" s="969" t="s">
        <v>326</v>
      </c>
      <c r="G57" s="969" t="s">
        <v>336</v>
      </c>
      <c r="H57" s="965" t="s">
        <v>288</v>
      </c>
      <c r="I57" s="967"/>
      <c r="J57" s="967" t="s">
        <v>286</v>
      </c>
      <c r="K57" s="968" t="s">
        <v>1449</v>
      </c>
      <c r="L57" s="967" t="s">
        <v>286</v>
      </c>
      <c r="M57" s="283"/>
      <c r="N57" s="283"/>
      <c r="O57" s="1243"/>
      <c r="P57" s="1244"/>
      <c r="Q57" s="1244"/>
      <c r="R57" s="1245"/>
    </row>
    <row r="58" spans="1:18" x14ac:dyDescent="0.35">
      <c r="A58" s="962" t="s">
        <v>20</v>
      </c>
      <c r="B58" s="1267"/>
      <c r="C58" s="1268"/>
      <c r="D58" s="1268"/>
      <c r="E58" s="1269"/>
      <c r="F58" s="962"/>
      <c r="G58" s="962"/>
      <c r="H58" s="962"/>
      <c r="I58" s="283"/>
      <c r="J58" s="283"/>
      <c r="K58" s="283"/>
      <c r="L58" s="283"/>
      <c r="M58" s="283"/>
      <c r="N58" s="283"/>
      <c r="O58" s="1243"/>
      <c r="P58" s="1244"/>
      <c r="Q58" s="1244"/>
      <c r="R58" s="1245"/>
    </row>
    <row r="59" spans="1:18" x14ac:dyDescent="0.35">
      <c r="A59" s="286">
        <v>2</v>
      </c>
      <c r="B59" s="1270"/>
      <c r="C59" s="1271"/>
      <c r="D59" s="1271"/>
      <c r="E59" s="1271"/>
      <c r="F59" s="1271"/>
      <c r="G59" s="1271"/>
      <c r="H59" s="1271"/>
      <c r="I59" s="1271"/>
      <c r="J59" s="1271"/>
      <c r="K59" s="1271"/>
      <c r="L59" s="1271"/>
      <c r="M59" s="1271"/>
      <c r="N59" s="1271"/>
      <c r="O59" s="1271"/>
      <c r="P59" s="1271"/>
      <c r="Q59" s="1271"/>
      <c r="R59" s="1272"/>
    </row>
    <row r="60" spans="1:18" x14ac:dyDescent="0.35">
      <c r="A60" s="962" t="s">
        <v>112</v>
      </c>
      <c r="B60" s="959"/>
      <c r="C60" s="960"/>
      <c r="D60" s="960"/>
      <c r="E60" s="961"/>
      <c r="F60" s="962"/>
      <c r="G60" s="962"/>
      <c r="H60" s="962"/>
      <c r="I60" s="962"/>
      <c r="J60" s="283"/>
      <c r="K60" s="283"/>
      <c r="L60" s="283"/>
      <c r="M60" s="283"/>
      <c r="N60" s="283"/>
      <c r="O60" s="1243"/>
      <c r="P60" s="1244"/>
      <c r="Q60" s="1244"/>
      <c r="R60" s="1245"/>
    </row>
    <row r="61" spans="1:18" x14ac:dyDescent="0.35">
      <c r="A61" s="962" t="s">
        <v>113</v>
      </c>
      <c r="B61" s="956"/>
      <c r="C61" s="957"/>
      <c r="D61" s="957"/>
      <c r="E61" s="958"/>
      <c r="F61" s="962"/>
      <c r="G61" s="962"/>
      <c r="H61" s="962"/>
      <c r="I61" s="962"/>
      <c r="J61" s="283"/>
      <c r="K61" s="283"/>
      <c r="L61" s="283"/>
      <c r="M61" s="283"/>
      <c r="N61" s="283"/>
      <c r="O61" s="1243"/>
      <c r="P61" s="1244"/>
      <c r="Q61" s="1244"/>
      <c r="R61" s="1245"/>
    </row>
    <row r="62" spans="1:18" x14ac:dyDescent="0.35">
      <c r="A62" s="962" t="s">
        <v>114</v>
      </c>
      <c r="B62" s="1267"/>
      <c r="C62" s="1268"/>
      <c r="D62" s="1268"/>
      <c r="E62" s="1269"/>
      <c r="F62" s="962"/>
      <c r="G62" s="962"/>
      <c r="H62" s="962"/>
      <c r="I62" s="962"/>
      <c r="J62" s="283"/>
      <c r="K62" s="283"/>
      <c r="L62" s="283"/>
      <c r="M62" s="283"/>
      <c r="N62" s="283"/>
      <c r="O62" s="1243"/>
      <c r="P62" s="1244"/>
      <c r="Q62" s="1244"/>
      <c r="R62" s="1245"/>
    </row>
    <row r="63" spans="1:18" x14ac:dyDescent="0.35">
      <c r="A63" s="962"/>
      <c r="B63" s="1267"/>
      <c r="C63" s="1268"/>
      <c r="D63" s="1268"/>
      <c r="E63" s="1269"/>
      <c r="F63" s="962"/>
      <c r="G63" s="962"/>
      <c r="H63" s="962"/>
      <c r="I63" s="950"/>
      <c r="J63" s="283"/>
      <c r="K63" s="283"/>
      <c r="L63" s="283"/>
      <c r="M63" s="283"/>
      <c r="N63" s="283"/>
      <c r="O63" s="1243"/>
      <c r="P63" s="1244"/>
      <c r="Q63" s="1244"/>
      <c r="R63" s="1245"/>
    </row>
    <row r="64" spans="1:18" x14ac:dyDescent="0.35">
      <c r="A64" s="962"/>
      <c r="B64" s="1267"/>
      <c r="C64" s="1268"/>
      <c r="D64" s="1268"/>
      <c r="E64" s="1269"/>
      <c r="F64" s="272"/>
      <c r="G64" s="272"/>
      <c r="H64" s="272"/>
      <c r="I64" s="951"/>
      <c r="J64" s="283"/>
      <c r="K64" s="283"/>
      <c r="L64" s="283"/>
      <c r="M64" s="283"/>
      <c r="N64" s="283"/>
      <c r="O64" s="1243"/>
      <c r="P64" s="1244"/>
      <c r="Q64" s="1244"/>
      <c r="R64" s="1245"/>
    </row>
    <row r="65" spans="1:18" ht="39.65" customHeight="1" x14ac:dyDescent="0.35">
      <c r="A65" s="287">
        <v>5</v>
      </c>
      <c r="B65" s="1273" t="s">
        <v>337</v>
      </c>
      <c r="C65" s="1274"/>
      <c r="D65" s="1274"/>
      <c r="E65" s="1274"/>
      <c r="F65" s="1274"/>
      <c r="G65" s="1274"/>
      <c r="H65" s="1274"/>
      <c r="I65" s="1274"/>
      <c r="J65" s="1274"/>
      <c r="K65" s="1274"/>
      <c r="L65" s="1274"/>
      <c r="M65" s="1274"/>
      <c r="N65" s="1274"/>
      <c r="O65" s="1274"/>
      <c r="P65" s="1274"/>
      <c r="Q65" s="1274"/>
      <c r="R65" s="1275"/>
    </row>
    <row r="66" spans="1:18" x14ac:dyDescent="0.35">
      <c r="A66" s="1248" t="s">
        <v>102</v>
      </c>
      <c r="B66" s="1249" t="s">
        <v>64</v>
      </c>
      <c r="C66" s="1250"/>
      <c r="D66" s="1250"/>
      <c r="E66" s="1251"/>
      <c r="F66" s="1248" t="s">
        <v>138</v>
      </c>
      <c r="G66" s="1248"/>
      <c r="H66" s="1248" t="s">
        <v>139</v>
      </c>
      <c r="I66" s="1248" t="s">
        <v>149</v>
      </c>
      <c r="J66" s="1248" t="s">
        <v>150</v>
      </c>
      <c r="K66" s="1248" t="s">
        <v>151</v>
      </c>
      <c r="L66" s="1248"/>
      <c r="M66" s="1248"/>
      <c r="N66" s="1248" t="s">
        <v>281</v>
      </c>
      <c r="O66" s="1248" t="s">
        <v>152</v>
      </c>
      <c r="P66" s="1249" t="s">
        <v>12</v>
      </c>
      <c r="Q66" s="1250"/>
      <c r="R66" s="1251"/>
    </row>
    <row r="67" spans="1:18" ht="33" x14ac:dyDescent="0.35">
      <c r="A67" s="1248"/>
      <c r="B67" s="1252"/>
      <c r="C67" s="1253"/>
      <c r="D67" s="1253"/>
      <c r="E67" s="1254"/>
      <c r="F67" s="950" t="s">
        <v>143</v>
      </c>
      <c r="G67" s="950" t="s">
        <v>144</v>
      </c>
      <c r="H67" s="1248"/>
      <c r="I67" s="1248"/>
      <c r="J67" s="1248"/>
      <c r="K67" s="950" t="s">
        <v>153</v>
      </c>
      <c r="L67" s="950" t="s">
        <v>146</v>
      </c>
      <c r="M67" s="950" t="s">
        <v>147</v>
      </c>
      <c r="N67" s="1248"/>
      <c r="O67" s="1248"/>
      <c r="P67" s="1252"/>
      <c r="Q67" s="1253"/>
      <c r="R67" s="1254"/>
    </row>
    <row r="68" spans="1:18" x14ac:dyDescent="0.35">
      <c r="A68" s="962">
        <v>1</v>
      </c>
      <c r="B68" s="1255" t="s">
        <v>1448</v>
      </c>
      <c r="C68" s="1256"/>
      <c r="D68" s="1256"/>
      <c r="E68" s="1257"/>
      <c r="F68" s="965" t="s">
        <v>286</v>
      </c>
      <c r="G68" s="965"/>
      <c r="H68" s="966" t="s">
        <v>1447</v>
      </c>
      <c r="I68" s="965" t="s">
        <v>283</v>
      </c>
      <c r="J68" s="962"/>
      <c r="K68" s="965" t="s">
        <v>286</v>
      </c>
      <c r="L68" s="962"/>
      <c r="M68" s="962"/>
      <c r="N68" s="962"/>
      <c r="O68" s="962"/>
      <c r="P68" s="1243"/>
      <c r="Q68" s="1244"/>
      <c r="R68" s="1245"/>
    </row>
    <row r="69" spans="1:18" x14ac:dyDescent="0.35">
      <c r="A69" s="962">
        <v>2</v>
      </c>
      <c r="B69" s="1255" t="s">
        <v>1167</v>
      </c>
      <c r="C69" s="1256"/>
      <c r="D69" s="1256"/>
      <c r="E69" s="1257"/>
      <c r="F69" s="965" t="s">
        <v>286</v>
      </c>
      <c r="G69" s="965"/>
      <c r="H69" s="966" t="s">
        <v>1447</v>
      </c>
      <c r="I69" s="965" t="s">
        <v>289</v>
      </c>
      <c r="J69" s="962"/>
      <c r="K69" s="965" t="s">
        <v>286</v>
      </c>
      <c r="L69" s="962"/>
      <c r="M69" s="962"/>
      <c r="N69" s="962"/>
      <c r="O69" s="962"/>
      <c r="P69" s="1243"/>
      <c r="Q69" s="1244"/>
      <c r="R69" s="1245"/>
    </row>
    <row r="70" spans="1:18" x14ac:dyDescent="0.35">
      <c r="A70" s="962">
        <v>3</v>
      </c>
      <c r="B70" s="1255" t="s">
        <v>1156</v>
      </c>
      <c r="C70" s="1256"/>
      <c r="D70" s="1256"/>
      <c r="E70" s="1257"/>
      <c r="F70" s="965"/>
      <c r="G70" s="965" t="s">
        <v>286</v>
      </c>
      <c r="H70" s="966" t="s">
        <v>1447</v>
      </c>
      <c r="I70" s="965" t="s">
        <v>282</v>
      </c>
      <c r="J70" s="962"/>
      <c r="K70" s="965" t="s">
        <v>286</v>
      </c>
      <c r="L70" s="950"/>
      <c r="M70" s="950"/>
      <c r="N70" s="962"/>
      <c r="O70" s="950"/>
      <c r="P70" s="1243"/>
      <c r="Q70" s="1244"/>
      <c r="R70" s="1245"/>
    </row>
    <row r="71" spans="1:18" x14ac:dyDescent="0.35">
      <c r="A71" s="962">
        <v>4</v>
      </c>
      <c r="B71" s="1243"/>
      <c r="C71" s="1244"/>
      <c r="D71" s="1244"/>
      <c r="E71" s="1245"/>
      <c r="F71" s="965"/>
      <c r="G71" s="965"/>
      <c r="H71" s="966"/>
      <c r="I71" s="965"/>
      <c r="J71" s="962"/>
      <c r="K71" s="965"/>
      <c r="L71" s="962"/>
      <c r="M71" s="962"/>
      <c r="N71" s="962"/>
      <c r="O71" s="962"/>
      <c r="P71" s="1243"/>
      <c r="Q71" s="1244"/>
      <c r="R71" s="1245"/>
    </row>
    <row r="72" spans="1:18" x14ac:dyDescent="0.35">
      <c r="A72" s="1248" t="s">
        <v>90</v>
      </c>
      <c r="B72" s="1248"/>
      <c r="C72" s="1248"/>
      <c r="D72" s="1248"/>
      <c r="E72" s="1248"/>
      <c r="F72" s="1248"/>
      <c r="G72" s="1248"/>
      <c r="H72" s="1248"/>
      <c r="I72" s="1248"/>
      <c r="J72" s="1248"/>
      <c r="K72" s="288"/>
      <c r="L72" s="962"/>
      <c r="M72" s="962"/>
      <c r="N72" s="962"/>
      <c r="O72" s="962"/>
      <c r="P72" s="1243"/>
      <c r="Q72" s="1244"/>
      <c r="R72" s="1245"/>
    </row>
    <row r="73" spans="1:18" ht="33" customHeight="1" x14ac:dyDescent="0.35">
      <c r="A73" s="276">
        <v>6</v>
      </c>
      <c r="B73" s="1264" t="s">
        <v>338</v>
      </c>
      <c r="C73" s="1265"/>
      <c r="D73" s="1265"/>
      <c r="E73" s="1265"/>
      <c r="F73" s="1265"/>
      <c r="G73" s="1265"/>
      <c r="H73" s="1265"/>
      <c r="I73" s="1265"/>
      <c r="J73" s="1265"/>
      <c r="K73" s="1265"/>
      <c r="L73" s="1265"/>
      <c r="M73" s="1265"/>
      <c r="N73" s="1265"/>
      <c r="O73" s="1265"/>
      <c r="P73" s="1265"/>
      <c r="Q73" s="1265"/>
      <c r="R73" s="1266"/>
    </row>
    <row r="74" spans="1:18" x14ac:dyDescent="0.35">
      <c r="A74" s="1248" t="s">
        <v>102</v>
      </c>
      <c r="B74" s="1249" t="s">
        <v>64</v>
      </c>
      <c r="C74" s="1250"/>
      <c r="D74" s="1250"/>
      <c r="E74" s="1251"/>
      <c r="F74" s="1248" t="s">
        <v>138</v>
      </c>
      <c r="G74" s="1248"/>
      <c r="H74" s="1248" t="s">
        <v>139</v>
      </c>
      <c r="I74" s="1248" t="s">
        <v>154</v>
      </c>
      <c r="J74" s="1248" t="s">
        <v>155</v>
      </c>
      <c r="K74" s="1248" t="s">
        <v>156</v>
      </c>
      <c r="L74" s="1248"/>
      <c r="M74" s="1248"/>
      <c r="N74" s="1248" t="s">
        <v>281</v>
      </c>
      <c r="O74" s="1248" t="s">
        <v>152</v>
      </c>
      <c r="P74" s="1249" t="s">
        <v>12</v>
      </c>
      <c r="Q74" s="1250"/>
      <c r="R74" s="1251"/>
    </row>
    <row r="75" spans="1:18" ht="33" x14ac:dyDescent="0.35">
      <c r="A75" s="1248"/>
      <c r="B75" s="1252"/>
      <c r="C75" s="1253"/>
      <c r="D75" s="1253"/>
      <c r="E75" s="1254"/>
      <c r="F75" s="950" t="s">
        <v>143</v>
      </c>
      <c r="G75" s="950" t="s">
        <v>144</v>
      </c>
      <c r="H75" s="1248"/>
      <c r="I75" s="1248"/>
      <c r="J75" s="1248"/>
      <c r="K75" s="950" t="s">
        <v>153</v>
      </c>
      <c r="L75" s="950" t="s">
        <v>146</v>
      </c>
      <c r="M75" s="950" t="s">
        <v>147</v>
      </c>
      <c r="N75" s="1248"/>
      <c r="O75" s="1248"/>
      <c r="P75" s="1252"/>
      <c r="Q75" s="1253"/>
      <c r="R75" s="1254"/>
    </row>
    <row r="76" spans="1:18" x14ac:dyDescent="0.35">
      <c r="A76" s="962"/>
      <c r="B76" s="1243"/>
      <c r="C76" s="1244"/>
      <c r="D76" s="1244"/>
      <c r="E76" s="1245"/>
      <c r="F76" s="962"/>
      <c r="G76" s="962"/>
      <c r="H76" s="963"/>
      <c r="I76" s="962"/>
      <c r="J76" s="289"/>
      <c r="K76" s="962"/>
      <c r="L76" s="962"/>
      <c r="M76" s="962"/>
      <c r="N76" s="962"/>
      <c r="O76" s="962"/>
      <c r="P76" s="1243"/>
      <c r="Q76" s="1244"/>
      <c r="R76" s="1245"/>
    </row>
    <row r="77" spans="1:18" x14ac:dyDescent="0.35">
      <c r="A77" s="962"/>
      <c r="B77" s="1243"/>
      <c r="C77" s="1244"/>
      <c r="D77" s="1244"/>
      <c r="E77" s="1245"/>
      <c r="F77" s="962"/>
      <c r="G77" s="962"/>
      <c r="H77" s="963"/>
      <c r="I77" s="962"/>
      <c r="J77" s="289"/>
      <c r="K77" s="962"/>
      <c r="L77" s="962"/>
      <c r="M77" s="962"/>
      <c r="N77" s="962"/>
      <c r="O77" s="962"/>
      <c r="P77" s="1243"/>
      <c r="Q77" s="1244"/>
      <c r="R77" s="1245"/>
    </row>
    <row r="78" spans="1:18" x14ac:dyDescent="0.35">
      <c r="A78" s="962"/>
      <c r="B78" s="1243"/>
      <c r="C78" s="1244"/>
      <c r="D78" s="1244"/>
      <c r="E78" s="1245"/>
      <c r="F78" s="290"/>
      <c r="G78" s="962"/>
      <c r="H78" s="963"/>
      <c r="I78" s="962"/>
      <c r="J78" s="289"/>
      <c r="K78" s="962"/>
      <c r="L78" s="962"/>
      <c r="M78" s="962"/>
      <c r="N78" s="962"/>
      <c r="O78" s="962"/>
      <c r="P78" s="1243"/>
      <c r="Q78" s="1244"/>
      <c r="R78" s="1245"/>
    </row>
    <row r="79" spans="1:18" x14ac:dyDescent="0.35">
      <c r="A79" s="1248" t="s">
        <v>90</v>
      </c>
      <c r="B79" s="1248"/>
      <c r="C79" s="1248"/>
      <c r="D79" s="1248"/>
      <c r="E79" s="1248"/>
      <c r="F79" s="1248"/>
      <c r="G79" s="1248"/>
      <c r="H79" s="1248"/>
      <c r="I79" s="1248"/>
      <c r="J79" s="1248"/>
      <c r="K79" s="288"/>
      <c r="L79" s="962"/>
      <c r="M79" s="962"/>
      <c r="N79" s="962"/>
      <c r="O79" s="962"/>
      <c r="P79" s="1261"/>
      <c r="Q79" s="1262"/>
      <c r="R79" s="1263"/>
    </row>
    <row r="80" spans="1:18" s="265" customFormat="1" ht="27" customHeight="1" x14ac:dyDescent="0.35">
      <c r="A80" s="276">
        <v>7</v>
      </c>
      <c r="B80" s="1264" t="s">
        <v>339</v>
      </c>
      <c r="C80" s="1265"/>
      <c r="D80" s="1265"/>
      <c r="E80" s="1265"/>
      <c r="F80" s="1265"/>
      <c r="G80" s="1265"/>
      <c r="H80" s="1265"/>
      <c r="I80" s="1265"/>
      <c r="J80" s="1265"/>
      <c r="K80" s="1265"/>
      <c r="L80" s="1265"/>
      <c r="M80" s="1265"/>
      <c r="N80" s="1265"/>
      <c r="O80" s="1265"/>
      <c r="P80" s="1265"/>
      <c r="Q80" s="1265"/>
      <c r="R80" s="1266"/>
    </row>
    <row r="81" spans="1:18" s="266" customFormat="1" ht="34.5" customHeight="1" x14ac:dyDescent="0.35">
      <c r="A81" s="1248" t="s">
        <v>102</v>
      </c>
      <c r="B81" s="1249" t="s">
        <v>64</v>
      </c>
      <c r="C81" s="1250"/>
      <c r="D81" s="1250"/>
      <c r="E81" s="1251"/>
      <c r="F81" s="1248" t="s">
        <v>138</v>
      </c>
      <c r="G81" s="1248"/>
      <c r="H81" s="1248" t="s">
        <v>139</v>
      </c>
      <c r="I81" s="1248" t="s">
        <v>136</v>
      </c>
      <c r="J81" s="1248" t="s">
        <v>157</v>
      </c>
      <c r="K81" s="1248"/>
      <c r="L81" s="1248" t="s">
        <v>158</v>
      </c>
      <c r="M81" s="1248"/>
      <c r="N81" s="1248" t="s">
        <v>159</v>
      </c>
      <c r="O81" s="1248"/>
      <c r="P81" s="1249" t="s">
        <v>12</v>
      </c>
      <c r="Q81" s="1250"/>
      <c r="R81" s="1251"/>
    </row>
    <row r="82" spans="1:18" s="266" customFormat="1" ht="23" customHeight="1" x14ac:dyDescent="0.35">
      <c r="A82" s="1248"/>
      <c r="B82" s="1252"/>
      <c r="C82" s="1253"/>
      <c r="D82" s="1253"/>
      <c r="E82" s="1254"/>
      <c r="F82" s="950" t="s">
        <v>143</v>
      </c>
      <c r="G82" s="950" t="s">
        <v>144</v>
      </c>
      <c r="H82" s="1248"/>
      <c r="I82" s="1248"/>
      <c r="J82" s="1248"/>
      <c r="K82" s="1248"/>
      <c r="L82" s="1248"/>
      <c r="M82" s="1248"/>
      <c r="N82" s="950" t="s">
        <v>65</v>
      </c>
      <c r="O82" s="950" t="s">
        <v>160</v>
      </c>
      <c r="P82" s="1252"/>
      <c r="Q82" s="1253"/>
      <c r="R82" s="1254"/>
    </row>
    <row r="83" spans="1:18" s="264" customFormat="1" ht="30" customHeight="1" x14ac:dyDescent="0.35">
      <c r="A83" s="962">
        <v>1</v>
      </c>
      <c r="B83" s="1255" t="s">
        <v>1448</v>
      </c>
      <c r="C83" s="1256"/>
      <c r="D83" s="1256"/>
      <c r="E83" s="1257"/>
      <c r="F83" s="965" t="s">
        <v>286</v>
      </c>
      <c r="G83" s="965"/>
      <c r="H83" s="965" t="s">
        <v>1447</v>
      </c>
      <c r="I83" s="966" t="s">
        <v>327</v>
      </c>
      <c r="J83" s="1258" t="s">
        <v>1445</v>
      </c>
      <c r="K83" s="1258"/>
      <c r="L83" s="1259" t="s">
        <v>326</v>
      </c>
      <c r="M83" s="1259"/>
      <c r="N83" s="965" t="s">
        <v>283</v>
      </c>
      <c r="O83" s="965">
        <v>2024</v>
      </c>
      <c r="P83" s="1243"/>
      <c r="Q83" s="1244"/>
      <c r="R83" s="1245"/>
    </row>
    <row r="84" spans="1:18" s="264" customFormat="1" ht="35.25" customHeight="1" x14ac:dyDescent="0.35">
      <c r="A84" s="962">
        <v>2</v>
      </c>
      <c r="B84" s="1255" t="s">
        <v>1156</v>
      </c>
      <c r="C84" s="1256"/>
      <c r="D84" s="1256"/>
      <c r="E84" s="1257"/>
      <c r="F84" s="962"/>
      <c r="G84" s="965" t="s">
        <v>286</v>
      </c>
      <c r="H84" s="965" t="s">
        <v>1447</v>
      </c>
      <c r="I84" s="966" t="s">
        <v>1446</v>
      </c>
      <c r="J84" s="1258" t="s">
        <v>1445</v>
      </c>
      <c r="K84" s="1258"/>
      <c r="L84" s="1259" t="s">
        <v>283</v>
      </c>
      <c r="M84" s="1259"/>
      <c r="N84" s="965" t="s">
        <v>282</v>
      </c>
      <c r="O84" s="965">
        <v>2024</v>
      </c>
      <c r="P84" s="1243"/>
      <c r="Q84" s="1244"/>
      <c r="R84" s="1245"/>
    </row>
    <row r="85" spans="1:18" s="264" customFormat="1" ht="28.5" customHeight="1" x14ac:dyDescent="0.35">
      <c r="A85" s="962">
        <v>3</v>
      </c>
      <c r="B85" s="1243"/>
      <c r="C85" s="1244"/>
      <c r="D85" s="1244"/>
      <c r="E85" s="1245"/>
      <c r="F85" s="268"/>
      <c r="G85" s="268"/>
      <c r="H85" s="962"/>
      <c r="I85" s="963"/>
      <c r="J85" s="1246"/>
      <c r="K85" s="1246"/>
      <c r="L85" s="1247"/>
      <c r="M85" s="1247"/>
      <c r="N85" s="962"/>
      <c r="O85" s="962"/>
      <c r="P85" s="1243"/>
      <c r="Q85" s="1244"/>
      <c r="R85" s="1245"/>
    </row>
    <row r="87" spans="1:18" x14ac:dyDescent="0.35">
      <c r="B87" s="37"/>
      <c r="C87" s="664"/>
      <c r="D87" s="664"/>
      <c r="E87" s="780"/>
      <c r="F87" s="780"/>
      <c r="N87" s="1149" t="s">
        <v>435</v>
      </c>
      <c r="O87" s="1149"/>
      <c r="P87" s="1149"/>
      <c r="Q87" s="1149"/>
      <c r="R87" s="1149"/>
    </row>
    <row r="88" spans="1:18" ht="16.5" customHeight="1" x14ac:dyDescent="0.35">
      <c r="B88" s="1260" t="s">
        <v>23</v>
      </c>
      <c r="C88" s="1260"/>
      <c r="D88" s="664"/>
      <c r="E88" s="902"/>
      <c r="F88" s="902"/>
      <c r="N88" s="1143" t="s">
        <v>953</v>
      </c>
      <c r="O88" s="1143"/>
      <c r="P88" s="1143"/>
      <c r="Q88" s="1143"/>
      <c r="R88" s="1143"/>
    </row>
    <row r="89" spans="1:18" ht="16.5" customHeight="1" x14ac:dyDescent="0.35">
      <c r="B89" s="1144" t="s">
        <v>954</v>
      </c>
      <c r="C89" s="1144"/>
      <c r="D89" s="664"/>
      <c r="E89" s="903"/>
      <c r="F89" s="903"/>
      <c r="N89" s="1144" t="s">
        <v>954</v>
      </c>
      <c r="O89" s="1144"/>
      <c r="P89" s="1144"/>
      <c r="Q89" s="1144"/>
      <c r="R89" s="1144"/>
    </row>
  </sheetData>
  <mergeCells count="176">
    <mergeCell ref="B1:C1"/>
    <mergeCell ref="O1:R1"/>
    <mergeCell ref="B2:C2"/>
    <mergeCell ref="B4:C4"/>
    <mergeCell ref="A6:P6"/>
    <mergeCell ref="A7:M7"/>
    <mergeCell ref="B8:R8"/>
    <mergeCell ref="A9:A10"/>
    <mergeCell ref="B9:B10"/>
    <mergeCell ref="C9:G9"/>
    <mergeCell ref="H9:H10"/>
    <mergeCell ref="I9:N9"/>
    <mergeCell ref="O9:R10"/>
    <mergeCell ref="L10:N10"/>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A21:A22"/>
    <mergeCell ref="B21:E22"/>
    <mergeCell ref="F21:G21"/>
    <mergeCell ref="H21:H22"/>
    <mergeCell ref="I21:I22"/>
    <mergeCell ref="J21:J22"/>
    <mergeCell ref="K21:K22"/>
    <mergeCell ref="L21:L22"/>
    <mergeCell ref="M21:M22"/>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68:E68"/>
    <mergeCell ref="P68:R68"/>
    <mergeCell ref="A66:A67"/>
    <mergeCell ref="N66:N67"/>
    <mergeCell ref="O66:O67"/>
    <mergeCell ref="P66:R67"/>
    <mergeCell ref="K53:K54"/>
    <mergeCell ref="L53:M53"/>
    <mergeCell ref="N53:N54"/>
    <mergeCell ref="O53:R54"/>
    <mergeCell ref="B55:R5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14.906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527</v>
      </c>
    </row>
    <row r="2" spans="1:10" x14ac:dyDescent="0.35">
      <c r="A2" s="87"/>
      <c r="B2" s="1146" t="s">
        <v>949</v>
      </c>
      <c r="C2" s="1146"/>
      <c r="D2" s="250"/>
      <c r="I2" s="84"/>
    </row>
    <row r="3" spans="1:10" ht="18" x14ac:dyDescent="0.35">
      <c r="A3" s="87"/>
      <c r="B3" s="87"/>
      <c r="C3" s="897"/>
      <c r="D3" s="250"/>
      <c r="I3" s="84"/>
    </row>
    <row r="4" spans="1:10" x14ac:dyDescent="0.35">
      <c r="A4" s="87"/>
      <c r="B4" s="1146" t="s">
        <v>950</v>
      </c>
      <c r="C4" s="1146"/>
      <c r="D4" s="250"/>
      <c r="I4" s="84"/>
    </row>
    <row r="5" spans="1:10" ht="14.25" customHeight="1" x14ac:dyDescent="0.35">
      <c r="A5" s="19"/>
      <c r="B5" s="19"/>
      <c r="C5" s="19"/>
      <c r="D5" s="324"/>
      <c r="E5" s="1220"/>
      <c r="F5" s="1220"/>
      <c r="G5" s="1220"/>
      <c r="H5" s="1220"/>
      <c r="I5" s="1220"/>
    </row>
    <row r="6" spans="1:10" ht="30" customHeight="1" x14ac:dyDescent="0.35">
      <c r="A6" s="1220" t="s">
        <v>525</v>
      </c>
      <c r="B6" s="1220"/>
      <c r="C6" s="1220"/>
      <c r="D6" s="1220"/>
      <c r="E6" s="1220"/>
      <c r="F6" s="1220"/>
      <c r="G6" s="1220"/>
      <c r="H6" s="1220"/>
      <c r="I6" s="1220"/>
    </row>
    <row r="7" spans="1:10" ht="30" customHeight="1" x14ac:dyDescent="0.35">
      <c r="A7" s="1322" t="s">
        <v>353</v>
      </c>
      <c r="B7" s="1322"/>
      <c r="C7" s="1322"/>
      <c r="D7" s="1322"/>
      <c r="E7" s="1322"/>
      <c r="F7" s="1322"/>
      <c r="G7" s="1322"/>
      <c r="H7" s="1322"/>
      <c r="I7" s="1322"/>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78" customHeight="1" x14ac:dyDescent="0.35">
      <c r="A10" s="457" t="s">
        <v>15</v>
      </c>
      <c r="B10" s="458" t="s">
        <v>518</v>
      </c>
      <c r="C10" s="457"/>
      <c r="D10" s="457"/>
      <c r="E10" s="457"/>
      <c r="F10" s="457"/>
      <c r="G10" s="457"/>
      <c r="H10" s="457"/>
      <c r="I10" s="457"/>
    </row>
    <row r="11" spans="1:10" ht="15.75" customHeight="1" x14ac:dyDescent="0.35">
      <c r="A11" s="319"/>
      <c r="B11" s="985" t="s">
        <v>1483</v>
      </c>
      <c r="C11" s="131" t="s">
        <v>1484</v>
      </c>
      <c r="D11" s="131" t="s">
        <v>1469</v>
      </c>
      <c r="E11" s="460" t="s">
        <v>1482</v>
      </c>
      <c r="F11" s="460">
        <v>1</v>
      </c>
      <c r="G11" s="460"/>
      <c r="H11" s="461">
        <v>30000000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2.4" customHeight="1" x14ac:dyDescent="0.35">
      <c r="A15" s="321"/>
      <c r="B15" s="131"/>
      <c r="C15" s="131"/>
      <c r="D15" s="131"/>
      <c r="E15" s="460"/>
      <c r="F15" s="460"/>
      <c r="G15" s="463"/>
      <c r="H15" s="462"/>
      <c r="I15" s="460"/>
    </row>
    <row r="16" spans="1:10" ht="22.4" customHeight="1" x14ac:dyDescent="0.35">
      <c r="A16" s="319"/>
      <c r="B16" s="132"/>
      <c r="C16" s="131"/>
      <c r="D16" s="131"/>
      <c r="E16" s="464"/>
      <c r="F16" s="464"/>
      <c r="G16" s="465"/>
      <c r="H16" s="462"/>
      <c r="I16" s="460"/>
    </row>
    <row r="17" spans="1:9" s="466" customFormat="1" ht="84.75" customHeight="1" x14ac:dyDescent="0.35">
      <c r="A17" s="457" t="s">
        <v>22</v>
      </c>
      <c r="B17" s="458" t="s">
        <v>519</v>
      </c>
      <c r="C17" s="457"/>
      <c r="D17" s="457"/>
      <c r="E17" s="457"/>
      <c r="F17" s="457"/>
      <c r="G17" s="457"/>
      <c r="H17" s="457"/>
      <c r="I17" s="457"/>
    </row>
    <row r="18" spans="1:9" s="19" customFormat="1" ht="22.4" customHeight="1" x14ac:dyDescent="0.35">
      <c r="A18" s="319"/>
      <c r="B18" s="131" t="s">
        <v>1499</v>
      </c>
      <c r="C18" s="131"/>
      <c r="D18" s="131" t="s">
        <v>1500</v>
      </c>
      <c r="E18" s="467" t="s">
        <v>1501</v>
      </c>
      <c r="F18" s="467">
        <v>3</v>
      </c>
      <c r="G18" s="469">
        <v>5000000</v>
      </c>
      <c r="H18" s="468">
        <f>G18*F18</f>
        <v>15000000</v>
      </c>
      <c r="I18" s="131"/>
    </row>
    <row r="19" spans="1:9" s="19" customFormat="1" ht="22.4" customHeight="1" x14ac:dyDescent="0.35">
      <c r="A19" s="321"/>
      <c r="B19" s="131"/>
      <c r="C19" s="131"/>
      <c r="D19" s="131"/>
      <c r="E19" s="467"/>
      <c r="F19" s="467"/>
      <c r="G19" s="467"/>
      <c r="H19" s="469"/>
      <c r="I19" s="131"/>
    </row>
    <row r="20" spans="1:9" s="19" customFormat="1" ht="22.4" customHeight="1" x14ac:dyDescent="0.35">
      <c r="A20" s="311"/>
      <c r="B20" s="310"/>
      <c r="C20" s="310"/>
      <c r="D20" s="310"/>
      <c r="E20" s="310"/>
      <c r="F20" s="310"/>
      <c r="G20" s="310"/>
      <c r="H20" s="469"/>
      <c r="I20" s="131"/>
    </row>
    <row r="21" spans="1:9" ht="18" customHeight="1" x14ac:dyDescent="0.35">
      <c r="A21" s="1196" t="s">
        <v>257</v>
      </c>
      <c r="B21" s="1196"/>
      <c r="C21" s="342"/>
      <c r="D21" s="342"/>
      <c r="E21" s="310"/>
      <c r="F21" s="310"/>
      <c r="G21" s="310"/>
      <c r="H21" s="468"/>
      <c r="I21" s="131"/>
    </row>
    <row r="22" spans="1:9" x14ac:dyDescent="0.35">
      <c r="I22" s="341"/>
    </row>
    <row r="23" spans="1:9" x14ac:dyDescent="0.35">
      <c r="A23" s="12"/>
      <c r="C23" s="664"/>
      <c r="D23" s="664"/>
      <c r="E23" s="1149" t="s">
        <v>435</v>
      </c>
      <c r="F23" s="1149"/>
      <c r="G23" s="1149"/>
      <c r="H23" s="1149"/>
      <c r="I23" s="1149"/>
    </row>
    <row r="24" spans="1:9" ht="15.75" customHeight="1" x14ac:dyDescent="0.35">
      <c r="B24" s="890" t="s">
        <v>23</v>
      </c>
      <c r="D24" s="664"/>
      <c r="E24" s="1143" t="s">
        <v>953</v>
      </c>
      <c r="F24" s="1143"/>
      <c r="G24" s="1143"/>
      <c r="H24" s="1143"/>
      <c r="I24" s="1143"/>
    </row>
    <row r="25" spans="1:9" ht="13.5" customHeight="1" x14ac:dyDescent="0.35">
      <c r="B25" s="901" t="s">
        <v>954</v>
      </c>
      <c r="C25" s="12"/>
      <c r="D25" s="664"/>
      <c r="E25" s="1144" t="s">
        <v>954</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5" x14ac:dyDescent="0.35"/>
  <cols>
    <col min="1" max="1" width="3.90625" style="12" bestFit="1" customWidth="1"/>
    <col min="2" max="2" width="46.453125" style="37" customWidth="1"/>
    <col min="3" max="3" width="18.36328125" style="12" customWidth="1"/>
    <col min="4" max="4" width="20.54296875" style="12" customWidth="1"/>
    <col min="5" max="5" width="25" style="12" customWidth="1"/>
    <col min="6" max="6" width="20.36328125" style="12" customWidth="1"/>
    <col min="7" max="16384" width="9" style="12"/>
  </cols>
  <sheetData>
    <row r="1" spans="1:6" x14ac:dyDescent="0.35">
      <c r="A1" s="1145" t="s">
        <v>0</v>
      </c>
      <c r="B1" s="1145"/>
      <c r="C1" s="37"/>
      <c r="D1" s="317"/>
      <c r="E1" s="19"/>
      <c r="F1" s="19"/>
    </row>
    <row r="2" spans="1:6" x14ac:dyDescent="0.35">
      <c r="A2" s="1146" t="s">
        <v>949</v>
      </c>
      <c r="B2" s="1146"/>
      <c r="C2" s="37"/>
      <c r="D2" s="317"/>
      <c r="E2" s="317"/>
    </row>
    <row r="3" spans="1:6" x14ac:dyDescent="0.35">
      <c r="A3" s="1146"/>
      <c r="B3" s="1146"/>
      <c r="C3" s="37"/>
      <c r="D3" s="317"/>
      <c r="E3" s="317"/>
    </row>
    <row r="4" spans="1:6" x14ac:dyDescent="0.35">
      <c r="A4" s="1147" t="s">
        <v>1456</v>
      </c>
      <c r="B4" s="1147"/>
      <c r="C4" s="37"/>
      <c r="D4" s="317"/>
      <c r="E4" s="317"/>
    </row>
    <row r="6" spans="1:6" ht="40.5" customHeight="1" x14ac:dyDescent="0.35">
      <c r="A6" s="1148" t="s">
        <v>938</v>
      </c>
      <c r="B6" s="1148"/>
      <c r="C6" s="1148"/>
      <c r="D6" s="1148"/>
      <c r="E6" s="1148"/>
      <c r="F6" s="1148"/>
    </row>
    <row r="8" spans="1:6" ht="42.75" customHeight="1" x14ac:dyDescent="0.35">
      <c r="A8" s="318" t="s">
        <v>102</v>
      </c>
      <c r="B8" s="318" t="s">
        <v>2</v>
      </c>
      <c r="C8" s="318" t="s">
        <v>365</v>
      </c>
      <c r="D8" s="318" t="s">
        <v>366</v>
      </c>
      <c r="E8" s="318" t="s">
        <v>367</v>
      </c>
      <c r="F8" s="318" t="s">
        <v>12</v>
      </c>
    </row>
    <row r="9" spans="1:6" ht="18.75" customHeight="1" x14ac:dyDescent="0.35">
      <c r="A9" s="311" t="s">
        <v>13</v>
      </c>
      <c r="B9" s="311" t="s">
        <v>63</v>
      </c>
      <c r="C9" s="331" t="s">
        <v>39</v>
      </c>
      <c r="D9" s="331" t="s">
        <v>40</v>
      </c>
      <c r="E9" s="331" t="s">
        <v>407</v>
      </c>
      <c r="F9" s="311" t="s">
        <v>148</v>
      </c>
    </row>
    <row r="10" spans="1:6" ht="24" customHeight="1" x14ac:dyDescent="0.35">
      <c r="A10" s="319">
        <v>1</v>
      </c>
      <c r="B10" s="320" t="s">
        <v>354</v>
      </c>
      <c r="C10" s="325"/>
      <c r="D10" s="132"/>
      <c r="E10" s="131"/>
      <c r="F10" s="131"/>
    </row>
    <row r="11" spans="1:6" ht="46.5" x14ac:dyDescent="0.35">
      <c r="A11" s="321"/>
      <c r="B11" s="322" t="s">
        <v>368</v>
      </c>
      <c r="C11" s="1138">
        <v>350</v>
      </c>
      <c r="D11" s="131">
        <v>378</v>
      </c>
      <c r="E11" s="1139">
        <v>1.08</v>
      </c>
      <c r="F11" s="131" t="s">
        <v>1679</v>
      </c>
    </row>
    <row r="12" spans="1:6" ht="31" x14ac:dyDescent="0.35">
      <c r="A12" s="321"/>
      <c r="B12" s="322" t="s">
        <v>369</v>
      </c>
      <c r="C12" s="1138">
        <v>60</v>
      </c>
      <c r="D12" s="131">
        <v>67</v>
      </c>
      <c r="E12" s="1139">
        <v>1.17</v>
      </c>
      <c r="F12" s="131" t="s">
        <v>1680</v>
      </c>
    </row>
    <row r="13" spans="1:6" ht="31" x14ac:dyDescent="0.35">
      <c r="A13" s="321"/>
      <c r="B13" s="322" t="s">
        <v>370</v>
      </c>
      <c r="C13" s="1140">
        <v>0</v>
      </c>
      <c r="D13" s="131">
        <v>0</v>
      </c>
      <c r="E13" s="131"/>
      <c r="F13" s="131"/>
    </row>
    <row r="14" spans="1:6" x14ac:dyDescent="0.35">
      <c r="A14" s="321"/>
      <c r="B14" s="322" t="s">
        <v>355</v>
      </c>
      <c r="C14" s="1140"/>
      <c r="D14" s="131"/>
      <c r="E14" s="131"/>
      <c r="F14" s="131"/>
    </row>
    <row r="15" spans="1:6" x14ac:dyDescent="0.35">
      <c r="A15" s="321"/>
      <c r="B15" s="322" t="s">
        <v>356</v>
      </c>
      <c r="C15" s="321">
        <v>594</v>
      </c>
      <c r="D15" s="131">
        <v>1771</v>
      </c>
      <c r="E15" s="1139">
        <v>2.98</v>
      </c>
      <c r="F15" s="131" t="s">
        <v>1681</v>
      </c>
    </row>
    <row r="16" spans="1:6" x14ac:dyDescent="0.35">
      <c r="A16" s="321"/>
      <c r="B16" s="322" t="s">
        <v>190</v>
      </c>
      <c r="C16" s="321"/>
      <c r="D16" s="131"/>
      <c r="E16" s="131"/>
      <c r="F16" s="131"/>
    </row>
    <row r="17" spans="1:6" x14ac:dyDescent="0.35">
      <c r="A17" s="321"/>
      <c r="B17" s="322" t="s">
        <v>357</v>
      </c>
      <c r="C17" s="321"/>
      <c r="D17" s="131"/>
      <c r="E17" s="131"/>
      <c r="F17" s="131"/>
    </row>
    <row r="18" spans="1:6" x14ac:dyDescent="0.35">
      <c r="A18" s="321"/>
      <c r="B18" s="322" t="s">
        <v>358</v>
      </c>
      <c r="C18" s="321"/>
      <c r="D18" s="131"/>
      <c r="E18" s="131"/>
      <c r="F18" s="131"/>
    </row>
    <row r="19" spans="1:6" x14ac:dyDescent="0.35">
      <c r="A19" s="321"/>
      <c r="B19" s="322" t="s">
        <v>292</v>
      </c>
      <c r="C19" s="321"/>
      <c r="D19" s="131"/>
      <c r="E19" s="131"/>
      <c r="F19" s="131"/>
    </row>
    <row r="20" spans="1:6" x14ac:dyDescent="0.35">
      <c r="A20" s="321"/>
      <c r="B20" s="322" t="s">
        <v>294</v>
      </c>
      <c r="C20" s="321"/>
      <c r="D20" s="131"/>
      <c r="E20" s="131"/>
      <c r="F20" s="131"/>
    </row>
    <row r="21" spans="1:6" x14ac:dyDescent="0.35">
      <c r="A21" s="321"/>
      <c r="B21" s="322" t="s">
        <v>359</v>
      </c>
      <c r="C21" s="321"/>
      <c r="D21" s="131"/>
      <c r="E21" s="131"/>
      <c r="F21" s="131"/>
    </row>
    <row r="22" spans="1:6" x14ac:dyDescent="0.35">
      <c r="A22" s="319">
        <v>2</v>
      </c>
      <c r="B22" s="320" t="s">
        <v>360</v>
      </c>
      <c r="C22" s="132"/>
      <c r="D22" s="131"/>
      <c r="E22" s="131"/>
      <c r="F22" s="131"/>
    </row>
    <row r="23" spans="1:6" x14ac:dyDescent="0.35">
      <c r="A23" s="321"/>
      <c r="B23" s="326" t="s">
        <v>371</v>
      </c>
      <c r="C23" s="321">
        <v>0</v>
      </c>
      <c r="D23" s="131">
        <v>0</v>
      </c>
      <c r="E23" s="131"/>
      <c r="F23" s="131"/>
    </row>
    <row r="24" spans="1:6" x14ac:dyDescent="0.35">
      <c r="A24" s="321"/>
      <c r="B24" s="326" t="s">
        <v>372</v>
      </c>
      <c r="C24" s="321">
        <v>0</v>
      </c>
      <c r="D24" s="131">
        <v>0</v>
      </c>
      <c r="E24" s="131"/>
      <c r="F24" s="131"/>
    </row>
    <row r="25" spans="1:6" x14ac:dyDescent="0.35">
      <c r="A25" s="321"/>
      <c r="B25" s="326" t="s">
        <v>373</v>
      </c>
      <c r="C25" s="321">
        <v>0</v>
      </c>
      <c r="D25" s="131">
        <v>0</v>
      </c>
      <c r="E25" s="131"/>
      <c r="F25" s="131"/>
    </row>
    <row r="26" spans="1:6" x14ac:dyDescent="0.35">
      <c r="A26" s="319">
        <v>3</v>
      </c>
      <c r="B26" s="320" t="s">
        <v>278</v>
      </c>
      <c r="C26" s="321"/>
      <c r="D26" s="131"/>
      <c r="E26" s="131"/>
      <c r="F26" s="131"/>
    </row>
    <row r="27" spans="1:6" x14ac:dyDescent="0.35">
      <c r="A27" s="319" t="s">
        <v>374</v>
      </c>
      <c r="B27" s="320" t="s">
        <v>361</v>
      </c>
      <c r="C27" s="321"/>
      <c r="D27" s="131"/>
      <c r="E27" s="131"/>
      <c r="F27" s="131"/>
    </row>
    <row r="28" spans="1:6" x14ac:dyDescent="0.35">
      <c r="A28" s="321"/>
      <c r="B28" s="326" t="s">
        <v>285</v>
      </c>
      <c r="C28" s="321">
        <v>1</v>
      </c>
      <c r="D28" s="131">
        <v>1</v>
      </c>
      <c r="E28" s="1139">
        <v>1</v>
      </c>
      <c r="F28" s="131"/>
    </row>
    <row r="29" spans="1:6" x14ac:dyDescent="0.35">
      <c r="A29" s="321"/>
      <c r="B29" s="326" t="s">
        <v>284</v>
      </c>
      <c r="C29" s="327"/>
      <c r="D29" s="131"/>
      <c r="E29" s="131"/>
      <c r="F29" s="131"/>
    </row>
    <row r="30" spans="1:6" x14ac:dyDescent="0.35">
      <c r="A30" s="321"/>
      <c r="B30" s="326" t="s">
        <v>375</v>
      </c>
      <c r="C30" s="327"/>
      <c r="D30" s="131"/>
      <c r="E30" s="131"/>
      <c r="F30" s="131"/>
    </row>
    <row r="31" spans="1:6" x14ac:dyDescent="0.35">
      <c r="A31" s="321"/>
      <c r="B31" s="326" t="s">
        <v>376</v>
      </c>
      <c r="C31" s="328">
        <v>1</v>
      </c>
      <c r="D31" s="131">
        <v>1</v>
      </c>
      <c r="E31" s="1139">
        <v>1</v>
      </c>
      <c r="F31" s="131"/>
    </row>
    <row r="32" spans="1:6" x14ac:dyDescent="0.35">
      <c r="A32" s="321"/>
      <c r="B32" s="326" t="s">
        <v>377</v>
      </c>
      <c r="C32" s="321"/>
      <c r="D32" s="131"/>
      <c r="E32" s="131"/>
      <c r="F32" s="131"/>
    </row>
    <row r="33" spans="1:6" x14ac:dyDescent="0.35">
      <c r="A33" s="321"/>
      <c r="B33" s="326" t="s">
        <v>378</v>
      </c>
      <c r="C33" s="321"/>
      <c r="D33" s="131"/>
      <c r="E33" s="131"/>
      <c r="F33" s="131"/>
    </row>
    <row r="34" spans="1:6" ht="31" x14ac:dyDescent="0.35">
      <c r="A34" s="321"/>
      <c r="B34" s="326" t="s">
        <v>379</v>
      </c>
      <c r="C34" s="321"/>
      <c r="D34" s="131"/>
      <c r="E34" s="131"/>
      <c r="F34" s="131"/>
    </row>
    <row r="35" spans="1:6" x14ac:dyDescent="0.35">
      <c r="A35" s="319" t="s">
        <v>380</v>
      </c>
      <c r="B35" s="320" t="s">
        <v>362</v>
      </c>
      <c r="C35" s="131"/>
      <c r="D35" s="131"/>
      <c r="E35" s="131"/>
      <c r="F35" s="131"/>
    </row>
    <row r="36" spans="1:6" x14ac:dyDescent="0.35">
      <c r="A36" s="321"/>
      <c r="B36" s="326" t="s">
        <v>290</v>
      </c>
      <c r="C36" s="131">
        <v>1</v>
      </c>
      <c r="D36" s="131">
        <v>1</v>
      </c>
      <c r="E36" s="1139">
        <v>1</v>
      </c>
      <c r="F36" s="131"/>
    </row>
    <row r="37" spans="1:6" x14ac:dyDescent="0.35">
      <c r="A37" s="321"/>
      <c r="B37" s="326" t="s">
        <v>381</v>
      </c>
      <c r="C37" s="131"/>
      <c r="D37" s="131"/>
      <c r="E37" s="131"/>
      <c r="F37" s="131"/>
    </row>
    <row r="38" spans="1:6" x14ac:dyDescent="0.35">
      <c r="A38" s="321"/>
      <c r="B38" s="326" t="s">
        <v>382</v>
      </c>
      <c r="C38" s="131"/>
      <c r="D38" s="131"/>
      <c r="E38" s="131"/>
      <c r="F38" s="131"/>
    </row>
    <row r="39" spans="1:6" x14ac:dyDescent="0.35">
      <c r="A39" s="321"/>
      <c r="B39" s="326" t="s">
        <v>383</v>
      </c>
      <c r="C39" s="131"/>
      <c r="D39" s="131"/>
      <c r="E39" s="131"/>
      <c r="F39" s="131"/>
    </row>
    <row r="40" spans="1:6" x14ac:dyDescent="0.35">
      <c r="A40" s="321"/>
      <c r="B40" s="326" t="s">
        <v>291</v>
      </c>
      <c r="C40" s="131"/>
      <c r="D40" s="131"/>
      <c r="E40" s="131"/>
      <c r="F40" s="131"/>
    </row>
    <row r="41" spans="1:6" x14ac:dyDescent="0.35">
      <c r="A41" s="321"/>
      <c r="B41" s="326" t="s">
        <v>384</v>
      </c>
      <c r="C41" s="131"/>
      <c r="D41" s="131"/>
      <c r="E41" s="131"/>
      <c r="F41" s="131"/>
    </row>
    <row r="42" spans="1:6" x14ac:dyDescent="0.35">
      <c r="A42" s="319">
        <v>5</v>
      </c>
      <c r="B42" s="320" t="s">
        <v>363</v>
      </c>
      <c r="C42" s="131"/>
      <c r="D42" s="131"/>
      <c r="E42" s="131"/>
      <c r="F42" s="131"/>
    </row>
    <row r="43" spans="1:6" x14ac:dyDescent="0.35">
      <c r="A43" s="321"/>
      <c r="B43" s="326" t="s">
        <v>385</v>
      </c>
      <c r="C43" s="321">
        <v>3</v>
      </c>
      <c r="D43" s="131">
        <v>4</v>
      </c>
      <c r="E43" s="1139">
        <v>1.33</v>
      </c>
      <c r="F43" s="131"/>
    </row>
    <row r="44" spans="1:6" ht="31" x14ac:dyDescent="0.35">
      <c r="A44" s="321"/>
      <c r="B44" s="326" t="s">
        <v>386</v>
      </c>
      <c r="C44" s="321"/>
      <c r="D44" s="131"/>
      <c r="E44" s="131"/>
      <c r="F44" s="131"/>
    </row>
    <row r="45" spans="1:6" x14ac:dyDescent="0.35">
      <c r="A45" s="321"/>
      <c r="B45" s="326" t="s">
        <v>387</v>
      </c>
      <c r="C45" s="321">
        <v>5</v>
      </c>
      <c r="D45" s="131">
        <v>6</v>
      </c>
      <c r="E45" s="1139">
        <v>1.2</v>
      </c>
      <c r="F45" s="131"/>
    </row>
    <row r="46" spans="1:6" ht="31" x14ac:dyDescent="0.35">
      <c r="A46" s="321"/>
      <c r="B46" s="326" t="s">
        <v>388</v>
      </c>
      <c r="C46" s="321">
        <v>5</v>
      </c>
      <c r="D46" s="131">
        <v>15</v>
      </c>
      <c r="E46" s="1139">
        <v>3</v>
      </c>
      <c r="F46" s="131"/>
    </row>
    <row r="47" spans="1:6" x14ac:dyDescent="0.35">
      <c r="A47" s="321"/>
      <c r="B47" s="326" t="s">
        <v>217</v>
      </c>
      <c r="C47" s="321"/>
      <c r="D47" s="131">
        <v>1</v>
      </c>
      <c r="E47" s="1139">
        <v>1</v>
      </c>
      <c r="F47" s="131" t="s">
        <v>1682</v>
      </c>
    </row>
    <row r="48" spans="1:6" x14ac:dyDescent="0.35">
      <c r="A48" s="321"/>
      <c r="B48" s="326" t="s">
        <v>389</v>
      </c>
      <c r="C48" s="321"/>
      <c r="D48" s="131"/>
      <c r="E48" s="131"/>
      <c r="F48" s="131"/>
    </row>
    <row r="49" spans="1:8" ht="31" x14ac:dyDescent="0.35">
      <c r="A49" s="321"/>
      <c r="B49" s="326" t="s">
        <v>390</v>
      </c>
      <c r="C49" s="328">
        <v>1</v>
      </c>
      <c r="D49" s="131">
        <v>0</v>
      </c>
      <c r="E49" s="1139">
        <v>0</v>
      </c>
      <c r="F49" s="131"/>
    </row>
    <row r="50" spans="1:8" x14ac:dyDescent="0.35">
      <c r="A50" s="321"/>
      <c r="B50" s="326" t="s">
        <v>391</v>
      </c>
      <c r="C50" s="321"/>
      <c r="D50" s="131"/>
      <c r="E50" s="131"/>
      <c r="F50" s="131"/>
    </row>
    <row r="51" spans="1:8" ht="30" x14ac:dyDescent="0.35">
      <c r="A51" s="319">
        <v>6</v>
      </c>
      <c r="B51" s="320" t="s">
        <v>364</v>
      </c>
      <c r="C51" s="321">
        <v>0</v>
      </c>
      <c r="D51" s="131">
        <v>0</v>
      </c>
      <c r="E51" s="131">
        <v>0</v>
      </c>
      <c r="F51" s="131"/>
    </row>
    <row r="52" spans="1:8" x14ac:dyDescent="0.35">
      <c r="A52" s="321"/>
      <c r="B52" s="326" t="s">
        <v>392</v>
      </c>
      <c r="C52" s="321"/>
      <c r="D52" s="131"/>
      <c r="E52" s="131"/>
      <c r="F52" s="131"/>
    </row>
    <row r="53" spans="1:8" x14ac:dyDescent="0.35">
      <c r="A53" s="321"/>
      <c r="B53" s="326" t="s">
        <v>393</v>
      </c>
      <c r="C53" s="321"/>
      <c r="D53" s="131"/>
      <c r="E53" s="131"/>
      <c r="F53" s="131"/>
    </row>
    <row r="54" spans="1:8" x14ac:dyDescent="0.35">
      <c r="A54" s="321"/>
      <c r="B54" s="326" t="s">
        <v>394</v>
      </c>
      <c r="C54" s="321"/>
      <c r="D54" s="131"/>
      <c r="E54" s="131"/>
      <c r="F54" s="131"/>
    </row>
    <row r="55" spans="1:8" x14ac:dyDescent="0.35">
      <c r="A55" s="321"/>
      <c r="B55" s="326" t="s">
        <v>395</v>
      </c>
      <c r="C55" s="321"/>
      <c r="D55" s="131"/>
      <c r="E55" s="131"/>
      <c r="F55" s="131"/>
    </row>
    <row r="56" spans="1:8" x14ac:dyDescent="0.35">
      <c r="A56" s="321"/>
      <c r="B56" s="326" t="s">
        <v>396</v>
      </c>
      <c r="C56" s="321"/>
      <c r="D56" s="131"/>
      <c r="E56" s="131"/>
      <c r="F56" s="131"/>
    </row>
    <row r="57" spans="1:8" x14ac:dyDescent="0.35">
      <c r="A57" s="321"/>
      <c r="B57" s="326" t="s">
        <v>397</v>
      </c>
      <c r="C57" s="321"/>
      <c r="D57" s="131"/>
      <c r="E57" s="131"/>
      <c r="F57" s="131"/>
    </row>
    <row r="58" spans="1:8" x14ac:dyDescent="0.35">
      <c r="A58" s="319">
        <v>7</v>
      </c>
      <c r="B58" s="323" t="s">
        <v>398</v>
      </c>
      <c r="C58" s="321"/>
      <c r="D58" s="131"/>
      <c r="E58" s="131"/>
      <c r="F58" s="131"/>
    </row>
    <row r="59" spans="1:8" ht="62" x14ac:dyDescent="0.35">
      <c r="A59" s="321" t="s">
        <v>399</v>
      </c>
      <c r="B59" s="329" t="s">
        <v>400</v>
      </c>
      <c r="C59" s="321"/>
      <c r="D59" s="131"/>
      <c r="E59" s="131"/>
      <c r="F59" s="131"/>
    </row>
    <row r="60" spans="1:8" x14ac:dyDescent="0.35">
      <c r="A60" s="321" t="s">
        <v>401</v>
      </c>
      <c r="B60" s="329" t="s">
        <v>402</v>
      </c>
      <c r="C60" s="131"/>
      <c r="D60" s="131"/>
      <c r="E60" s="131"/>
      <c r="F60" s="131"/>
    </row>
    <row r="61" spans="1:8" ht="46.5" x14ac:dyDescent="0.35">
      <c r="A61" s="321" t="s">
        <v>403</v>
      </c>
      <c r="B61" s="329" t="s">
        <v>404</v>
      </c>
      <c r="C61" s="131"/>
      <c r="D61" s="131"/>
      <c r="E61" s="131"/>
      <c r="F61" s="131"/>
    </row>
    <row r="62" spans="1:8" ht="46.5" x14ac:dyDescent="0.35">
      <c r="A62" s="321" t="s">
        <v>405</v>
      </c>
      <c r="B62" s="329" t="s">
        <v>406</v>
      </c>
      <c r="C62" s="131"/>
      <c r="D62" s="131"/>
      <c r="E62" s="131"/>
      <c r="F62" s="131"/>
    </row>
    <row r="63" spans="1:8" x14ac:dyDescent="0.35">
      <c r="A63" s="194"/>
      <c r="B63" s="330"/>
    </row>
    <row r="64" spans="1:8" x14ac:dyDescent="0.35">
      <c r="A64" s="194"/>
      <c r="B64" s="5"/>
      <c r="C64" s="8"/>
      <c r="D64" s="1149" t="s">
        <v>435</v>
      </c>
      <c r="E64" s="1149"/>
      <c r="F64" s="1149"/>
      <c r="G64" s="889"/>
      <c r="H64" s="889"/>
    </row>
    <row r="65" spans="1:8" ht="15.75" customHeight="1" x14ac:dyDescent="0.35">
      <c r="A65" s="194"/>
      <c r="B65" s="890" t="s">
        <v>23</v>
      </c>
      <c r="C65" s="87"/>
      <c r="D65" s="1143" t="s">
        <v>953</v>
      </c>
      <c r="E65" s="1143"/>
      <c r="F65" s="1143"/>
      <c r="G65" s="891"/>
      <c r="H65" s="891"/>
    </row>
    <row r="66" spans="1:8" ht="15.75" customHeight="1" x14ac:dyDescent="0.35">
      <c r="A66" s="194"/>
      <c r="B66" s="901" t="s">
        <v>954</v>
      </c>
      <c r="C66" s="903"/>
      <c r="D66" s="1144" t="s">
        <v>954</v>
      </c>
      <c r="E66" s="1144"/>
      <c r="F66" s="1144"/>
      <c r="G66" s="901"/>
      <c r="H66" s="901"/>
    </row>
    <row r="67" spans="1:8" x14ac:dyDescent="0.35">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9.63281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528</v>
      </c>
    </row>
    <row r="2" spans="1:10" ht="14.25" customHeight="1" x14ac:dyDescent="0.35">
      <c r="A2" s="19"/>
      <c r="B2" s="1146" t="s">
        <v>949</v>
      </c>
      <c r="C2" s="1146"/>
      <c r="D2" s="324"/>
      <c r="E2" s="1220"/>
      <c r="F2" s="1220"/>
      <c r="G2" s="1220"/>
      <c r="H2" s="1220"/>
      <c r="I2" s="1220"/>
    </row>
    <row r="3" spans="1:10" ht="14.25" customHeight="1" x14ac:dyDescent="0.35">
      <c r="A3" s="87"/>
      <c r="B3" s="87"/>
      <c r="C3" s="897"/>
      <c r="D3" s="324"/>
      <c r="E3" s="193"/>
      <c r="F3" s="193"/>
      <c r="G3" s="193"/>
      <c r="H3" s="193"/>
      <c r="I3" s="193"/>
    </row>
    <row r="4" spans="1:10" ht="14.25" customHeight="1" x14ac:dyDescent="0.35">
      <c r="A4" s="87"/>
      <c r="B4" s="1146" t="s">
        <v>952</v>
      </c>
      <c r="C4" s="1146"/>
      <c r="D4" s="324"/>
      <c r="E4" s="193"/>
      <c r="F4" s="193"/>
      <c r="G4" s="193"/>
      <c r="H4" s="193"/>
      <c r="I4" s="193"/>
    </row>
    <row r="5" spans="1:10" ht="14.25" customHeight="1" x14ac:dyDescent="0.35">
      <c r="A5" s="87"/>
      <c r="B5" s="87"/>
      <c r="C5" s="87"/>
      <c r="D5" s="324"/>
      <c r="E5" s="193"/>
      <c r="F5" s="193"/>
      <c r="G5" s="193"/>
      <c r="H5" s="193"/>
      <c r="I5" s="193"/>
    </row>
    <row r="6" spans="1:10" ht="30" customHeight="1" x14ac:dyDescent="0.35">
      <c r="A6" s="1220" t="s">
        <v>526</v>
      </c>
      <c r="B6" s="1220"/>
      <c r="C6" s="1220"/>
      <c r="D6" s="1220"/>
      <c r="E6" s="1220"/>
      <c r="F6" s="1220"/>
      <c r="G6" s="1220"/>
      <c r="H6" s="1220"/>
      <c r="I6" s="1220"/>
    </row>
    <row r="7" spans="1:10" x14ac:dyDescent="0.35">
      <c r="A7" s="1323" t="s">
        <v>517</v>
      </c>
      <c r="B7" s="1323"/>
      <c r="C7" s="1323"/>
      <c r="D7" s="1323"/>
      <c r="E7" s="1323"/>
      <c r="F7" s="1323"/>
      <c r="G7" s="1323"/>
      <c r="H7" s="1323"/>
      <c r="I7" s="1323"/>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59.25" customHeight="1" x14ac:dyDescent="0.35">
      <c r="A10" s="457" t="s">
        <v>15</v>
      </c>
      <c r="B10" s="458" t="s">
        <v>520</v>
      </c>
      <c r="C10" s="457"/>
      <c r="D10" s="457"/>
      <c r="E10" s="457"/>
      <c r="F10" s="457"/>
      <c r="G10" s="457"/>
      <c r="H10" s="457"/>
      <c r="I10" s="457"/>
    </row>
    <row r="11" spans="1:10" ht="25.5" customHeight="1" x14ac:dyDescent="0.35">
      <c r="A11" s="319"/>
      <c r="B11" s="459" t="s">
        <v>1478</v>
      </c>
      <c r="C11" s="131" t="s">
        <v>1479</v>
      </c>
      <c r="D11" s="131" t="s">
        <v>1480</v>
      </c>
      <c r="E11" s="460" t="s">
        <v>1481</v>
      </c>
      <c r="F11" s="460">
        <v>10</v>
      </c>
      <c r="G11" s="460">
        <v>30</v>
      </c>
      <c r="H11" s="461">
        <v>300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9.25" customHeight="1" x14ac:dyDescent="0.35">
      <c r="A15" s="319"/>
      <c r="B15" s="459"/>
      <c r="C15" s="131"/>
      <c r="D15" s="131"/>
      <c r="E15" s="460"/>
      <c r="F15" s="460"/>
      <c r="G15" s="460"/>
      <c r="H15" s="461"/>
      <c r="I15" s="460"/>
      <c r="J15" s="260"/>
    </row>
    <row r="16" spans="1:10" ht="22.4" customHeight="1" x14ac:dyDescent="0.35">
      <c r="A16" s="321"/>
      <c r="B16" s="131"/>
      <c r="C16" s="131"/>
      <c r="D16" s="131"/>
      <c r="E16" s="460"/>
      <c r="F16" s="460"/>
      <c r="G16" s="463"/>
      <c r="H16" s="462"/>
      <c r="I16" s="460"/>
    </row>
    <row r="17" spans="1:9" ht="37.4" customHeight="1" x14ac:dyDescent="0.35">
      <c r="A17" s="321"/>
      <c r="B17" s="333"/>
      <c r="C17" s="131"/>
      <c r="D17" s="131"/>
      <c r="E17" s="460"/>
      <c r="F17" s="460"/>
      <c r="G17" s="463"/>
      <c r="H17" s="462"/>
      <c r="I17" s="460"/>
    </row>
    <row r="18" spans="1:9" s="466" customFormat="1" ht="90" x14ac:dyDescent="0.35">
      <c r="A18" s="457" t="s">
        <v>22</v>
      </c>
      <c r="B18" s="458" t="s">
        <v>519</v>
      </c>
      <c r="C18" s="457"/>
      <c r="D18" s="457"/>
      <c r="E18" s="457"/>
      <c r="F18" s="457"/>
      <c r="G18" s="457"/>
      <c r="H18" s="457"/>
      <c r="I18" s="457"/>
    </row>
    <row r="19" spans="1:9" s="19" customFormat="1" ht="22.4" customHeight="1" x14ac:dyDescent="0.35">
      <c r="A19" s="319"/>
      <c r="B19" s="132"/>
      <c r="C19" s="131"/>
      <c r="D19" s="131"/>
      <c r="E19" s="467"/>
      <c r="F19" s="467"/>
      <c r="G19" s="467"/>
      <c r="H19" s="468">
        <f>SUM(H20:H20)</f>
        <v>0</v>
      </c>
      <c r="I19" s="131"/>
    </row>
    <row r="20" spans="1:9" s="19" customFormat="1" ht="22.4" customHeight="1" x14ac:dyDescent="0.35">
      <c r="A20" s="321"/>
      <c r="B20" s="131"/>
      <c r="C20" s="131"/>
      <c r="D20" s="131"/>
      <c r="E20" s="467"/>
      <c r="F20" s="467"/>
      <c r="G20" s="467"/>
      <c r="H20" s="469"/>
      <c r="I20" s="131"/>
    </row>
    <row r="21" spans="1:9" s="19" customFormat="1" ht="22.4" customHeight="1" x14ac:dyDescent="0.35">
      <c r="A21" s="321"/>
      <c r="B21" s="131"/>
      <c r="C21" s="131"/>
      <c r="D21" s="131"/>
      <c r="E21" s="467"/>
      <c r="F21" s="467"/>
      <c r="G21" s="467"/>
      <c r="H21" s="469"/>
      <c r="I21" s="131"/>
    </row>
    <row r="22" spans="1:9" s="19" customFormat="1" ht="22.4" customHeight="1" x14ac:dyDescent="0.35">
      <c r="A22" s="321"/>
      <c r="B22" s="131"/>
      <c r="C22" s="131"/>
      <c r="D22" s="131"/>
      <c r="E22" s="467"/>
      <c r="F22" s="467"/>
      <c r="G22" s="467"/>
      <c r="H22" s="469"/>
      <c r="I22" s="131"/>
    </row>
    <row r="23" spans="1:9" s="19" customFormat="1" ht="22.4" customHeight="1" x14ac:dyDescent="0.35">
      <c r="A23" s="321"/>
      <c r="B23" s="131"/>
      <c r="C23" s="131"/>
      <c r="D23" s="131"/>
      <c r="E23" s="467"/>
      <c r="F23" s="467"/>
      <c r="G23" s="467"/>
      <c r="H23" s="469"/>
      <c r="I23" s="131"/>
    </row>
    <row r="24" spans="1:9" ht="60" x14ac:dyDescent="0.35">
      <c r="A24" s="319" t="s">
        <v>29</v>
      </c>
      <c r="B24" s="459" t="s">
        <v>522</v>
      </c>
      <c r="C24" s="131"/>
      <c r="D24" s="131"/>
      <c r="E24" s="460"/>
      <c r="F24" s="460"/>
      <c r="G24" s="460"/>
      <c r="H24" s="461"/>
      <c r="I24" s="460"/>
    </row>
    <row r="25" spans="1:9" ht="54" customHeight="1" x14ac:dyDescent="0.35">
      <c r="A25" s="321"/>
      <c r="B25" s="333"/>
      <c r="C25" s="131"/>
      <c r="D25" s="131"/>
      <c r="E25" s="460"/>
      <c r="F25" s="460"/>
      <c r="G25" s="465"/>
      <c r="H25" s="462"/>
      <c r="I25" s="460"/>
    </row>
    <row r="26" spans="1:9" ht="54" customHeight="1" x14ac:dyDescent="0.35">
      <c r="A26" s="321"/>
      <c r="B26" s="131"/>
      <c r="C26" s="131"/>
      <c r="D26" s="131"/>
      <c r="E26" s="460"/>
      <c r="F26" s="460"/>
      <c r="G26" s="465"/>
      <c r="H26" s="462"/>
      <c r="I26" s="460"/>
    </row>
    <row r="27" spans="1:9" ht="39" customHeight="1" x14ac:dyDescent="0.35">
      <c r="A27" s="319"/>
      <c r="B27" s="459"/>
      <c r="C27" s="131"/>
      <c r="D27" s="131"/>
      <c r="E27" s="460"/>
      <c r="F27" s="460"/>
      <c r="G27" s="460"/>
      <c r="H27" s="462"/>
      <c r="I27" s="460"/>
    </row>
    <row r="28" spans="1:9" s="466" customFormat="1" ht="30" x14ac:dyDescent="0.35">
      <c r="A28" s="457" t="s">
        <v>100</v>
      </c>
      <c r="B28" s="458" t="s">
        <v>521</v>
      </c>
      <c r="C28" s="457"/>
      <c r="D28" s="457"/>
      <c r="E28" s="457"/>
      <c r="F28" s="457"/>
      <c r="G28" s="457"/>
      <c r="H28" s="457"/>
      <c r="I28" s="457"/>
    </row>
    <row r="29" spans="1:9" s="19" customFormat="1" ht="42" customHeight="1" x14ac:dyDescent="0.35">
      <c r="A29" s="199"/>
      <c r="B29" s="198"/>
      <c r="C29" s="199"/>
      <c r="D29" s="199"/>
      <c r="E29" s="199"/>
      <c r="F29" s="199"/>
      <c r="G29" s="199"/>
      <c r="H29" s="199"/>
      <c r="I29" s="199"/>
    </row>
    <row r="30" spans="1:9" s="19" customFormat="1" ht="42" customHeight="1" x14ac:dyDescent="0.35">
      <c r="A30" s="199"/>
      <c r="B30" s="198"/>
      <c r="C30" s="199"/>
      <c r="D30" s="199"/>
      <c r="E30" s="199"/>
      <c r="F30" s="199"/>
      <c r="G30" s="199"/>
      <c r="H30" s="199"/>
      <c r="I30" s="199"/>
    </row>
    <row r="31" spans="1:9" s="19" customFormat="1" ht="42" customHeight="1" x14ac:dyDescent="0.35">
      <c r="A31" s="199"/>
      <c r="B31" s="198"/>
      <c r="C31" s="199"/>
      <c r="D31" s="199"/>
      <c r="E31" s="199"/>
      <c r="F31" s="199"/>
      <c r="G31" s="199"/>
      <c r="H31" s="199"/>
      <c r="I31" s="199"/>
    </row>
    <row r="32" spans="1:9" ht="22.4" customHeight="1" x14ac:dyDescent="0.35">
      <c r="A32" s="319" t="s">
        <v>523</v>
      </c>
      <c r="B32" s="132" t="s">
        <v>524</v>
      </c>
      <c r="C32" s="131"/>
      <c r="D32" s="131"/>
      <c r="E32" s="464"/>
      <c r="F32" s="464"/>
      <c r="G32" s="465"/>
      <c r="H32" s="462"/>
      <c r="I32" s="460"/>
    </row>
    <row r="33" spans="1:9" s="19" customFormat="1" ht="22.4" customHeight="1" x14ac:dyDescent="0.35">
      <c r="A33" s="311"/>
      <c r="B33" s="310"/>
      <c r="C33" s="310"/>
      <c r="D33" s="310"/>
      <c r="E33" s="310"/>
      <c r="F33" s="310"/>
      <c r="G33" s="310"/>
      <c r="H33" s="469"/>
      <c r="I33" s="131"/>
    </row>
    <row r="34" spans="1:9" ht="18" customHeight="1" x14ac:dyDescent="0.35">
      <c r="A34" s="1196"/>
      <c r="B34" s="1196"/>
      <c r="C34" s="342"/>
      <c r="D34" s="342"/>
      <c r="E34" s="310"/>
      <c r="F34" s="310"/>
      <c r="G34" s="310"/>
      <c r="H34" s="468"/>
      <c r="I34" s="131"/>
    </row>
    <row r="35" spans="1:9" x14ac:dyDescent="0.35">
      <c r="I35" s="341"/>
    </row>
    <row r="36" spans="1:9" x14ac:dyDescent="0.35">
      <c r="A36" s="12"/>
      <c r="C36" s="664"/>
      <c r="D36" s="664"/>
      <c r="E36" s="1149" t="s">
        <v>435</v>
      </c>
      <c r="F36" s="1149"/>
      <c r="G36" s="1149"/>
      <c r="H36" s="1149"/>
      <c r="I36" s="1149"/>
    </row>
    <row r="37" spans="1:9" x14ac:dyDescent="0.35">
      <c r="A37" s="12"/>
      <c r="B37" s="890" t="s">
        <v>23</v>
      </c>
      <c r="D37" s="664"/>
      <c r="E37" s="1143" t="s">
        <v>953</v>
      </c>
      <c r="F37" s="1143"/>
      <c r="G37" s="1143"/>
      <c r="H37" s="1143"/>
      <c r="I37" s="1143"/>
    </row>
    <row r="38" spans="1:9" x14ac:dyDescent="0.35">
      <c r="A38" s="12"/>
      <c r="B38" s="901" t="s">
        <v>954</v>
      </c>
      <c r="C38" s="12"/>
      <c r="D38" s="664"/>
      <c r="E38" s="1144" t="s">
        <v>954</v>
      </c>
      <c r="F38" s="1144"/>
      <c r="G38" s="1144"/>
      <c r="H38" s="1144"/>
      <c r="I38" s="1144"/>
    </row>
    <row r="40" spans="1:9" ht="13.5" customHeight="1" x14ac:dyDescent="0.35">
      <c r="G40" s="1220"/>
      <c r="H40" s="1220"/>
      <c r="I40" s="1220"/>
    </row>
  </sheetData>
  <mergeCells count="11">
    <mergeCell ref="G40:I40"/>
    <mergeCell ref="E2:I2"/>
    <mergeCell ref="A6:I6"/>
    <mergeCell ref="A7:I7"/>
    <mergeCell ref="A34:B34"/>
    <mergeCell ref="E38:I38"/>
    <mergeCell ref="B1:C1"/>
    <mergeCell ref="B2:C2"/>
    <mergeCell ref="B4:C4"/>
    <mergeCell ref="E36:I36"/>
    <mergeCell ref="E37:I37"/>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 x14ac:dyDescent="0.35"/>
  <cols>
    <col min="1" max="1" width="5.6328125" style="9" customWidth="1"/>
    <col min="2" max="2" width="43.453125" style="9" customWidth="1"/>
    <col min="3" max="3" width="28" style="9" customWidth="1"/>
    <col min="4" max="8" width="13.6328125" style="137" customWidth="1"/>
    <col min="9" max="9" width="17.453125" style="9" customWidth="1"/>
    <col min="10" max="16384" width="9" style="9"/>
  </cols>
  <sheetData>
    <row r="1" spans="1:9" ht="15.5" x14ac:dyDescent="0.35">
      <c r="A1" s="12"/>
      <c r="B1" s="1145" t="s">
        <v>0</v>
      </c>
      <c r="C1" s="1145"/>
      <c r="D1" s="134"/>
      <c r="E1" s="134"/>
      <c r="F1" s="134"/>
      <c r="G1" s="134"/>
      <c r="H1" s="134"/>
      <c r="I1" s="84" t="s">
        <v>533</v>
      </c>
    </row>
    <row r="2" spans="1:9" ht="15.5" x14ac:dyDescent="0.35">
      <c r="A2" s="194"/>
      <c r="B2" s="1146" t="s">
        <v>949</v>
      </c>
      <c r="C2" s="1146"/>
      <c r="D2" s="134"/>
      <c r="E2" s="134"/>
      <c r="F2" s="134"/>
      <c r="G2" s="134"/>
      <c r="H2" s="134"/>
      <c r="I2" s="84"/>
    </row>
    <row r="3" spans="1:9" ht="18" x14ac:dyDescent="0.35">
      <c r="A3" s="194"/>
      <c r="B3" s="87"/>
      <c r="C3" s="897"/>
      <c r="D3" s="134"/>
      <c r="E3" s="134"/>
      <c r="F3" s="134"/>
      <c r="G3" s="134"/>
      <c r="H3" s="134"/>
      <c r="I3" s="84"/>
    </row>
    <row r="4" spans="1:9" ht="15.5" x14ac:dyDescent="0.35">
      <c r="A4" s="194"/>
      <c r="B4" s="1146" t="s">
        <v>1468</v>
      </c>
      <c r="C4" s="1146"/>
      <c r="D4" s="134"/>
      <c r="E4" s="134"/>
      <c r="F4" s="134"/>
      <c r="G4" s="134"/>
      <c r="H4" s="134"/>
      <c r="I4" s="84"/>
    </row>
    <row r="5" spans="1:9" ht="15.5" x14ac:dyDescent="0.35">
      <c r="A5" s="1324"/>
      <c r="B5" s="1324"/>
      <c r="C5" s="37"/>
      <c r="D5" s="134"/>
      <c r="E5" s="134"/>
      <c r="F5" s="134"/>
      <c r="G5" s="134"/>
      <c r="H5" s="134"/>
      <c r="I5" s="12"/>
    </row>
    <row r="6" spans="1:9" ht="17.5" x14ac:dyDescent="0.35">
      <c r="A6" s="1198" t="s">
        <v>1491</v>
      </c>
      <c r="B6" s="1198"/>
      <c r="C6" s="1198"/>
      <c r="D6" s="1198"/>
      <c r="E6" s="1198"/>
      <c r="F6" s="1198"/>
      <c r="G6" s="1198"/>
      <c r="H6" s="1198"/>
      <c r="I6" s="1198"/>
    </row>
    <row r="7" spans="1:9" ht="17.5" x14ac:dyDescent="0.35">
      <c r="A7" s="1200" t="s">
        <v>247</v>
      </c>
      <c r="B7" s="1200"/>
      <c r="C7" s="1200"/>
      <c r="D7" s="1200"/>
      <c r="E7" s="1200"/>
      <c r="F7" s="1200"/>
      <c r="G7" s="1200"/>
      <c r="H7" s="1200"/>
      <c r="I7" s="1200"/>
    </row>
    <row r="8" spans="1:9" x14ac:dyDescent="0.35">
      <c r="A8" s="11"/>
      <c r="B8" s="11"/>
      <c r="C8" s="11"/>
      <c r="D8" s="135"/>
      <c r="E8" s="135"/>
      <c r="F8" s="135"/>
      <c r="G8" s="135"/>
      <c r="H8" s="135"/>
      <c r="I8" s="82"/>
    </row>
    <row r="9" spans="1:9" ht="27" customHeight="1" x14ac:dyDescent="0.35">
      <c r="A9" s="1325" t="s">
        <v>1</v>
      </c>
      <c r="B9" s="1325" t="s">
        <v>195</v>
      </c>
      <c r="C9" s="1325" t="s">
        <v>97</v>
      </c>
      <c r="D9" s="1326" t="s">
        <v>75</v>
      </c>
      <c r="E9" s="1327" t="s">
        <v>202</v>
      </c>
      <c r="F9" s="1328"/>
      <c r="G9" s="1328"/>
      <c r="H9" s="1329"/>
      <c r="I9" s="138" t="s">
        <v>12</v>
      </c>
    </row>
    <row r="10" spans="1:9" ht="110.25" customHeight="1" x14ac:dyDescent="0.35">
      <c r="A10" s="1325"/>
      <c r="B10" s="1325"/>
      <c r="C10" s="1325"/>
      <c r="D10" s="1326"/>
      <c r="E10" s="591" t="s">
        <v>185</v>
      </c>
      <c r="F10" s="591" t="s">
        <v>186</v>
      </c>
      <c r="G10" s="591" t="s">
        <v>743</v>
      </c>
      <c r="H10" s="591" t="s">
        <v>744</v>
      </c>
      <c r="I10" s="138"/>
    </row>
    <row r="11" spans="1:9" ht="26.25" customHeight="1" x14ac:dyDescent="0.35">
      <c r="A11" s="138" t="s">
        <v>13</v>
      </c>
      <c r="B11" s="138" t="s">
        <v>63</v>
      </c>
      <c r="C11" s="138" t="s">
        <v>148</v>
      </c>
      <c r="D11" s="589" t="s">
        <v>742</v>
      </c>
      <c r="E11" s="589" t="s">
        <v>40</v>
      </c>
      <c r="F11" s="589" t="s">
        <v>41</v>
      </c>
      <c r="G11" s="589" t="s">
        <v>42</v>
      </c>
      <c r="H11" s="589" t="s">
        <v>43</v>
      </c>
      <c r="I11" s="590" t="s">
        <v>192</v>
      </c>
    </row>
    <row r="12" spans="1:9" ht="62.25" customHeight="1" x14ac:dyDescent="0.35">
      <c r="A12" s="152" t="s">
        <v>15</v>
      </c>
      <c r="B12" s="153" t="s">
        <v>193</v>
      </c>
      <c r="C12" s="152"/>
      <c r="D12" s="154"/>
      <c r="E12" s="154"/>
      <c r="F12" s="154"/>
      <c r="G12" s="154"/>
      <c r="H12" s="154"/>
      <c r="I12" s="152"/>
    </row>
    <row r="13" spans="1:9" ht="21.9" customHeight="1" x14ac:dyDescent="0.35">
      <c r="A13" s="140" t="s">
        <v>17</v>
      </c>
      <c r="B13" s="141" t="s">
        <v>98</v>
      </c>
      <c r="C13" s="141"/>
      <c r="D13" s="139"/>
      <c r="E13" s="139"/>
      <c r="F13" s="139"/>
      <c r="G13" s="139"/>
      <c r="H13" s="139"/>
      <c r="I13" s="142"/>
    </row>
    <row r="14" spans="1:9" ht="21.9" customHeight="1" x14ac:dyDescent="0.35">
      <c r="A14" s="140"/>
      <c r="B14" s="141"/>
      <c r="C14" s="141"/>
      <c r="D14" s="139"/>
      <c r="E14" s="139"/>
      <c r="F14" s="139"/>
      <c r="G14" s="139"/>
      <c r="H14" s="139"/>
      <c r="I14" s="142"/>
    </row>
    <row r="15" spans="1:9" ht="21.9" customHeight="1" x14ac:dyDescent="0.35">
      <c r="A15" s="140"/>
      <c r="B15" s="141"/>
      <c r="C15" s="141"/>
      <c r="D15" s="139"/>
      <c r="E15" s="139"/>
      <c r="F15" s="139"/>
      <c r="G15" s="139"/>
      <c r="H15" s="139"/>
      <c r="I15" s="142"/>
    </row>
    <row r="16" spans="1:9" ht="21.9" customHeight="1" x14ac:dyDescent="0.35">
      <c r="A16" s="140" t="s">
        <v>19</v>
      </c>
      <c r="B16" s="141" t="s">
        <v>99</v>
      </c>
      <c r="C16" s="141"/>
      <c r="D16" s="139"/>
      <c r="E16" s="139"/>
      <c r="F16" s="139"/>
      <c r="G16" s="139"/>
      <c r="H16" s="139"/>
      <c r="I16" s="142"/>
    </row>
    <row r="17" spans="1:9" ht="21.9" customHeight="1" x14ac:dyDescent="0.35">
      <c r="A17" s="140"/>
      <c r="B17" s="149" t="s">
        <v>1502</v>
      </c>
      <c r="C17" s="141" t="s">
        <v>1425</v>
      </c>
      <c r="D17" s="139"/>
      <c r="E17" s="139"/>
      <c r="F17" s="139">
        <v>350000000</v>
      </c>
      <c r="G17" s="139"/>
      <c r="H17" s="139"/>
      <c r="I17" s="142"/>
    </row>
    <row r="18" spans="1:9" ht="21.9" customHeight="1" x14ac:dyDescent="0.35">
      <c r="A18" s="140"/>
      <c r="B18" s="141"/>
      <c r="C18" s="141"/>
      <c r="D18" s="139"/>
      <c r="E18" s="139"/>
      <c r="F18" s="139"/>
      <c r="G18" s="139"/>
      <c r="H18" s="139"/>
      <c r="I18" s="142"/>
    </row>
    <row r="19" spans="1:9" ht="21.9" customHeight="1" x14ac:dyDescent="0.35">
      <c r="A19" s="140" t="s">
        <v>20</v>
      </c>
      <c r="B19" s="141" t="s">
        <v>194</v>
      </c>
      <c r="C19" s="141"/>
      <c r="D19" s="139"/>
      <c r="E19" s="139"/>
      <c r="F19" s="139"/>
      <c r="G19" s="139"/>
      <c r="H19" s="139"/>
      <c r="I19" s="142"/>
    </row>
    <row r="20" spans="1:9" ht="21.9" customHeight="1" x14ac:dyDescent="0.35">
      <c r="A20" s="140"/>
      <c r="B20" s="141"/>
      <c r="C20" s="141"/>
      <c r="D20" s="139"/>
      <c r="E20" s="139"/>
      <c r="F20" s="139"/>
      <c r="G20" s="139"/>
      <c r="H20" s="139"/>
      <c r="I20" s="142"/>
    </row>
    <row r="21" spans="1:9" ht="49.4" customHeight="1" x14ac:dyDescent="0.35">
      <c r="A21" s="152" t="s">
        <v>22</v>
      </c>
      <c r="B21" s="153" t="s">
        <v>196</v>
      </c>
      <c r="C21" s="152"/>
      <c r="D21" s="154">
        <f>+D25+D42+D28+D30+D34+D38</f>
        <v>0</v>
      </c>
      <c r="E21" s="154">
        <f>+E25+E42+E28+E30+E34+E38</f>
        <v>0</v>
      </c>
      <c r="F21" s="154">
        <f>+F25+F42+F28+F30+F34+F38</f>
        <v>166900000</v>
      </c>
      <c r="G21" s="154">
        <f>+G25+G42+G28+G30+G34+G38</f>
        <v>0</v>
      </c>
      <c r="H21" s="154"/>
      <c r="I21" s="152"/>
    </row>
    <row r="22" spans="1:9" ht="49.4" customHeight="1" x14ac:dyDescent="0.35">
      <c r="A22" s="143" t="s">
        <v>112</v>
      </c>
      <c r="B22" s="144" t="s">
        <v>197</v>
      </c>
      <c r="C22" s="144"/>
      <c r="D22" s="145">
        <f>SUM(E22:G22)</f>
        <v>0</v>
      </c>
      <c r="E22" s="145">
        <f>SUM(E23:E26)</f>
        <v>0</v>
      </c>
      <c r="F22" s="145">
        <f>SUM(F23:F24)</f>
        <v>0</v>
      </c>
      <c r="G22" s="145">
        <f>SUM(G23:G24)</f>
        <v>0</v>
      </c>
      <c r="H22" s="145"/>
      <c r="I22" s="146"/>
    </row>
    <row r="23" spans="1:9" ht="38.25" customHeight="1" x14ac:dyDescent="0.35">
      <c r="A23" s="140" t="s">
        <v>161</v>
      </c>
      <c r="B23" s="141"/>
      <c r="C23" s="141"/>
      <c r="D23" s="147"/>
      <c r="E23" s="147"/>
      <c r="F23" s="147"/>
      <c r="G23" s="147"/>
      <c r="H23" s="147"/>
      <c r="I23" s="146"/>
    </row>
    <row r="24" spans="1:9" ht="50.15" customHeight="1" x14ac:dyDescent="0.35">
      <c r="A24" s="140"/>
      <c r="B24" s="986"/>
      <c r="C24" s="141"/>
      <c r="D24" s="147"/>
      <c r="E24" s="147"/>
      <c r="F24" s="147"/>
      <c r="G24" s="147"/>
      <c r="H24" s="147"/>
      <c r="I24" s="146"/>
    </row>
    <row r="25" spans="1:9" ht="49.4" customHeight="1" x14ac:dyDescent="0.35">
      <c r="A25" s="143" t="s">
        <v>113</v>
      </c>
      <c r="B25" s="144" t="s">
        <v>198</v>
      </c>
      <c r="C25" s="144"/>
      <c r="D25" s="145">
        <f>SUM(D26:D27)</f>
        <v>0</v>
      </c>
      <c r="E25" s="145">
        <f>SUM(E26:E27)</f>
        <v>0</v>
      </c>
      <c r="F25" s="145">
        <f>SUM(F26:F27)</f>
        <v>86900000</v>
      </c>
      <c r="G25" s="145">
        <f>SUM(G26:G27)</f>
        <v>0</v>
      </c>
      <c r="H25" s="145"/>
      <c r="I25" s="146"/>
    </row>
    <row r="26" spans="1:9" ht="38.25" customHeight="1" x14ac:dyDescent="0.35">
      <c r="A26" s="140"/>
      <c r="B26" s="141" t="s">
        <v>1492</v>
      </c>
      <c r="C26" s="141" t="s">
        <v>1429</v>
      </c>
      <c r="D26" s="147"/>
      <c r="E26" s="147"/>
      <c r="F26" s="147">
        <v>86900000</v>
      </c>
      <c r="G26" s="147"/>
      <c r="H26" s="147"/>
      <c r="I26" s="146"/>
    </row>
    <row r="27" spans="1:9" ht="50.15" customHeight="1" x14ac:dyDescent="0.35">
      <c r="A27" s="140"/>
      <c r="B27" s="986"/>
      <c r="C27" s="141"/>
      <c r="D27" s="147"/>
      <c r="E27" s="147"/>
      <c r="F27" s="147"/>
      <c r="G27" s="147"/>
      <c r="H27" s="147"/>
      <c r="I27" s="146"/>
    </row>
    <row r="28" spans="1:9" ht="21.9" customHeight="1" x14ac:dyDescent="0.35">
      <c r="A28" s="143" t="s">
        <v>114</v>
      </c>
      <c r="B28" s="144" t="s">
        <v>200</v>
      </c>
      <c r="C28" s="144"/>
      <c r="D28" s="145">
        <f>D29</f>
        <v>0</v>
      </c>
      <c r="E28" s="145">
        <f t="shared" ref="E28:G28" si="0">E29</f>
        <v>0</v>
      </c>
      <c r="F28" s="145">
        <f t="shared" si="0"/>
        <v>0</v>
      </c>
      <c r="G28" s="145">
        <f t="shared" si="0"/>
        <v>0</v>
      </c>
      <c r="H28" s="145"/>
      <c r="I28" s="146"/>
    </row>
    <row r="29" spans="1:9" ht="35.9" customHeight="1" x14ac:dyDescent="0.35">
      <c r="A29" s="140"/>
      <c r="B29" s="148"/>
      <c r="C29" s="141"/>
      <c r="D29" s="147"/>
      <c r="E29" s="147"/>
      <c r="F29" s="147"/>
      <c r="G29" s="147"/>
      <c r="H29" s="147"/>
      <c r="I29" s="146"/>
    </row>
    <row r="30" spans="1:9" ht="14" x14ac:dyDescent="0.35">
      <c r="A30" s="143" t="s">
        <v>115</v>
      </c>
      <c r="B30" s="144" t="s">
        <v>122</v>
      </c>
      <c r="C30" s="144"/>
      <c r="D30" s="139">
        <f>SUM(D31:D32)</f>
        <v>0</v>
      </c>
      <c r="E30" s="139">
        <f>SUM(E31:E32)</f>
        <v>0</v>
      </c>
      <c r="F30" s="139">
        <f>SUM(F31:F32)</f>
        <v>0</v>
      </c>
      <c r="G30" s="139">
        <f>SUM(G31:G32)</f>
        <v>0</v>
      </c>
      <c r="H30" s="139"/>
      <c r="I30" s="146"/>
    </row>
    <row r="31" spans="1:9" ht="72.75" customHeight="1" x14ac:dyDescent="0.35">
      <c r="A31" s="140"/>
      <c r="B31" s="149"/>
      <c r="C31" s="141"/>
      <c r="D31" s="150"/>
      <c r="E31" s="150"/>
      <c r="F31" s="150"/>
      <c r="G31" s="150"/>
      <c r="H31" s="150"/>
      <c r="I31" s="146"/>
    </row>
    <row r="32" spans="1:9" ht="21.9" customHeight="1" x14ac:dyDescent="0.35">
      <c r="A32" s="140"/>
      <c r="B32" s="148"/>
      <c r="C32" s="141"/>
      <c r="D32" s="147"/>
      <c r="E32" s="147"/>
      <c r="F32" s="147"/>
      <c r="G32" s="147"/>
      <c r="H32" s="147"/>
      <c r="I32" s="146"/>
    </row>
    <row r="33" spans="1:9" ht="21.9" customHeight="1" x14ac:dyDescent="0.35">
      <c r="A33" s="140"/>
      <c r="B33" s="149"/>
      <c r="C33" s="141"/>
      <c r="D33" s="147"/>
      <c r="E33" s="147"/>
      <c r="F33" s="147"/>
      <c r="G33" s="147"/>
      <c r="H33" s="147"/>
      <c r="I33" s="146"/>
    </row>
    <row r="34" spans="1:9" ht="21.9" customHeight="1" x14ac:dyDescent="0.35">
      <c r="A34" s="143" t="s">
        <v>116</v>
      </c>
      <c r="B34" s="144" t="s">
        <v>123</v>
      </c>
      <c r="C34" s="144"/>
      <c r="D34" s="145">
        <f>SUM(D35:D37)</f>
        <v>0</v>
      </c>
      <c r="E34" s="145">
        <f>SUM(E35:E37)</f>
        <v>0</v>
      </c>
      <c r="F34" s="145">
        <f>SUM(F35:F37)</f>
        <v>50000000</v>
      </c>
      <c r="G34" s="145">
        <f>SUM(G35:G37)</f>
        <v>0</v>
      </c>
      <c r="H34" s="145"/>
      <c r="I34" s="146"/>
    </row>
    <row r="35" spans="1:9" ht="68" customHeight="1" x14ac:dyDescent="0.35">
      <c r="A35" s="140"/>
      <c r="B35" s="987" t="s">
        <v>1443</v>
      </c>
      <c r="C35" s="987" t="s">
        <v>1148</v>
      </c>
      <c r="D35" s="147"/>
      <c r="E35" s="147"/>
      <c r="F35" s="988">
        <v>50000000</v>
      </c>
      <c r="G35" s="147"/>
      <c r="H35" s="147"/>
      <c r="I35" s="988" t="s">
        <v>1444</v>
      </c>
    </row>
    <row r="36" spans="1:9" ht="21.9" customHeight="1" x14ac:dyDescent="0.35">
      <c r="A36" s="140"/>
      <c r="B36" s="141"/>
      <c r="C36" s="141"/>
      <c r="D36" s="147"/>
      <c r="E36" s="147"/>
      <c r="F36" s="147"/>
      <c r="G36" s="147"/>
      <c r="H36" s="147"/>
      <c r="I36" s="146"/>
    </row>
    <row r="37" spans="1:9" ht="42.75" customHeight="1" x14ac:dyDescent="0.35">
      <c r="A37" s="140"/>
      <c r="B37" s="141"/>
      <c r="C37" s="128"/>
      <c r="D37" s="151"/>
      <c r="E37" s="151"/>
      <c r="F37" s="151"/>
      <c r="G37" s="151"/>
      <c r="H37" s="151"/>
      <c r="I37" s="146"/>
    </row>
    <row r="38" spans="1:9" ht="38.15" customHeight="1" x14ac:dyDescent="0.35">
      <c r="A38" s="143" t="s">
        <v>295</v>
      </c>
      <c r="B38" s="144" t="s">
        <v>164</v>
      </c>
      <c r="C38" s="141"/>
      <c r="D38" s="139">
        <f>SUM(D39:D41)</f>
        <v>0</v>
      </c>
      <c r="E38" s="139">
        <f t="shared" ref="E38:G38" si="1">SUM(E39:E41)</f>
        <v>0</v>
      </c>
      <c r="F38" s="139">
        <f t="shared" si="1"/>
        <v>0</v>
      </c>
      <c r="G38" s="139">
        <f t="shared" si="1"/>
        <v>0</v>
      </c>
      <c r="H38" s="139"/>
      <c r="I38" s="146"/>
    </row>
    <row r="39" spans="1:9" ht="29.9" customHeight="1" x14ac:dyDescent="0.35">
      <c r="A39" s="140"/>
      <c r="B39" s="141"/>
      <c r="C39" s="141"/>
      <c r="D39" s="150"/>
      <c r="E39" s="150"/>
      <c r="F39" s="150"/>
      <c r="G39" s="150"/>
      <c r="H39" s="150"/>
      <c r="I39" s="146"/>
    </row>
    <row r="40" spans="1:9" ht="21.9" customHeight="1" x14ac:dyDescent="0.35">
      <c r="A40" s="140"/>
      <c r="B40" s="141"/>
      <c r="C40" s="141"/>
      <c r="D40" s="150"/>
      <c r="E40" s="150"/>
      <c r="F40" s="150"/>
      <c r="G40" s="150"/>
      <c r="H40" s="150"/>
      <c r="I40" s="146"/>
    </row>
    <row r="41" spans="1:9" ht="21.9" customHeight="1" x14ac:dyDescent="0.35">
      <c r="A41" s="140"/>
      <c r="B41" s="141"/>
      <c r="C41" s="141"/>
      <c r="D41" s="150"/>
      <c r="E41" s="150"/>
      <c r="F41" s="150"/>
      <c r="G41" s="150"/>
      <c r="H41" s="150"/>
      <c r="I41" s="146"/>
    </row>
    <row r="42" spans="1:9" ht="33" customHeight="1" x14ac:dyDescent="0.35">
      <c r="A42" s="143" t="s">
        <v>118</v>
      </c>
      <c r="B42" s="144" t="s">
        <v>199</v>
      </c>
      <c r="C42" s="144"/>
      <c r="D42" s="145">
        <f>SUM(D43:D49)</f>
        <v>0</v>
      </c>
      <c r="E42" s="145">
        <f>SUM(E43:E49)</f>
        <v>0</v>
      </c>
      <c r="F42" s="145">
        <f>SUM(F43:F49)</f>
        <v>30000000</v>
      </c>
      <c r="G42" s="145">
        <f>SUM(G43:G49)</f>
        <v>0</v>
      </c>
      <c r="H42" s="145"/>
      <c r="I42" s="146"/>
    </row>
    <row r="43" spans="1:9" ht="51" customHeight="1" x14ac:dyDescent="0.35">
      <c r="A43" s="140"/>
      <c r="B43" s="859" t="s">
        <v>1493</v>
      </c>
      <c r="C43" s="141" t="s">
        <v>1503</v>
      </c>
      <c r="D43" s="147"/>
      <c r="E43" s="147"/>
      <c r="F43" s="147">
        <v>10000000</v>
      </c>
      <c r="G43" s="147"/>
      <c r="H43" s="147"/>
      <c r="I43" s="146"/>
    </row>
    <row r="44" spans="1:9" ht="33" customHeight="1" x14ac:dyDescent="0.35">
      <c r="A44" s="140"/>
      <c r="B44" s="859" t="s">
        <v>1494</v>
      </c>
      <c r="C44" s="141" t="s">
        <v>1503</v>
      </c>
      <c r="D44" s="147"/>
      <c r="E44" s="147"/>
      <c r="F44" s="147">
        <v>10000000</v>
      </c>
      <c r="G44" s="147"/>
      <c r="H44" s="147"/>
      <c r="I44" s="146"/>
    </row>
    <row r="45" spans="1:9" ht="42.75" customHeight="1" x14ac:dyDescent="0.35">
      <c r="A45" s="140"/>
      <c r="B45" s="148" t="s">
        <v>1495</v>
      </c>
      <c r="C45" s="141" t="s">
        <v>1503</v>
      </c>
      <c r="D45" s="147"/>
      <c r="E45" s="147"/>
      <c r="F45" s="147">
        <v>10000000</v>
      </c>
      <c r="G45" s="147"/>
      <c r="H45" s="147"/>
      <c r="I45" s="146"/>
    </row>
    <row r="46" spans="1:9" ht="33" customHeight="1" x14ac:dyDescent="0.35">
      <c r="A46" s="143" t="s">
        <v>296</v>
      </c>
      <c r="B46" s="144" t="s">
        <v>297</v>
      </c>
      <c r="C46" s="144"/>
      <c r="D46" s="145">
        <f>SUM(D47:D52)</f>
        <v>0</v>
      </c>
      <c r="E46" s="145">
        <f>SUM(E47:E52)</f>
        <v>0</v>
      </c>
      <c r="F46" s="145">
        <f>SUM(F47:F52)</f>
        <v>0</v>
      </c>
      <c r="G46" s="145">
        <f>SUM(G47:G52)</f>
        <v>0</v>
      </c>
      <c r="H46" s="145"/>
      <c r="I46" s="146"/>
    </row>
    <row r="47" spans="1:9" ht="33" customHeight="1" x14ac:dyDescent="0.35">
      <c r="A47" s="140"/>
      <c r="B47" s="148"/>
      <c r="C47" s="141"/>
      <c r="D47" s="147"/>
      <c r="E47" s="147"/>
      <c r="F47" s="147"/>
      <c r="G47" s="147"/>
      <c r="H47" s="147"/>
      <c r="I47" s="146"/>
    </row>
    <row r="48" spans="1:9" ht="42.75" customHeight="1" x14ac:dyDescent="0.35">
      <c r="A48" s="140"/>
      <c r="B48" s="148"/>
      <c r="C48" s="141"/>
      <c r="D48" s="147"/>
      <c r="E48" s="147"/>
      <c r="F48" s="147"/>
      <c r="G48" s="147"/>
      <c r="H48" s="147"/>
      <c r="I48" s="146"/>
    </row>
    <row r="49" spans="1:9" ht="33" customHeight="1" x14ac:dyDescent="0.35">
      <c r="A49" s="140"/>
      <c r="B49" s="148"/>
      <c r="C49" s="141"/>
      <c r="D49" s="147"/>
      <c r="E49" s="147"/>
      <c r="F49" s="147"/>
      <c r="G49" s="147"/>
      <c r="H49" s="147"/>
      <c r="I49" s="146"/>
    </row>
    <row r="50" spans="1:9" ht="37.5" customHeight="1" x14ac:dyDescent="0.35">
      <c r="A50" s="152" t="s">
        <v>29</v>
      </c>
      <c r="B50" s="153" t="s">
        <v>203</v>
      </c>
      <c r="C50" s="152"/>
      <c r="D50" s="154">
        <f>SUM(D51)</f>
        <v>0</v>
      </c>
      <c r="E50" s="154">
        <f t="shared" ref="E50:G50" si="2">SUM(E51)</f>
        <v>0</v>
      </c>
      <c r="F50" s="154">
        <f t="shared" si="2"/>
        <v>0</v>
      </c>
      <c r="G50" s="154">
        <f t="shared" si="2"/>
        <v>0</v>
      </c>
      <c r="H50" s="154"/>
      <c r="I50" s="152"/>
    </row>
    <row r="51" spans="1:9" ht="39.9" customHeight="1" x14ac:dyDescent="0.35">
      <c r="A51" s="140"/>
      <c r="B51" s="148"/>
      <c r="C51" s="148"/>
      <c r="D51" s="147"/>
      <c r="E51" s="147"/>
      <c r="F51" s="147"/>
      <c r="G51" s="147"/>
      <c r="H51" s="147"/>
      <c r="I51" s="148"/>
    </row>
    <row r="52" spans="1:9" ht="39.9" customHeight="1" x14ac:dyDescent="0.35">
      <c r="A52" s="140"/>
      <c r="B52" s="148"/>
      <c r="C52" s="148"/>
      <c r="D52" s="147"/>
      <c r="E52" s="147"/>
      <c r="F52" s="147"/>
      <c r="G52" s="147"/>
      <c r="H52" s="147"/>
      <c r="I52" s="148"/>
    </row>
    <row r="53" spans="1:9" ht="39" customHeight="1" x14ac:dyDescent="0.35">
      <c r="A53" s="143"/>
      <c r="B53" s="144" t="s">
        <v>201</v>
      </c>
      <c r="C53" s="144"/>
      <c r="D53" s="139"/>
      <c r="E53" s="139"/>
      <c r="F53" s="139"/>
      <c r="G53" s="139"/>
      <c r="H53" s="139"/>
      <c r="I53" s="146"/>
    </row>
    <row r="54" spans="1:9" s="32" customFormat="1" ht="18" x14ac:dyDescent="0.35">
      <c r="B54" s="31"/>
      <c r="C54" s="88"/>
      <c r="D54" s="97"/>
      <c r="E54" s="96"/>
    </row>
    <row r="55" spans="1:9" s="32" customFormat="1" ht="18" x14ac:dyDescent="0.35">
      <c r="B55" s="37"/>
      <c r="C55" s="664"/>
      <c r="D55" s="664"/>
      <c r="E55" s="1149" t="s">
        <v>435</v>
      </c>
      <c r="F55" s="1149"/>
      <c r="G55" s="1149"/>
      <c r="H55" s="1149"/>
      <c r="I55" s="1149"/>
    </row>
    <row r="56" spans="1:9" s="32" customFormat="1" ht="18" x14ac:dyDescent="0.35">
      <c r="B56" s="890" t="s">
        <v>23</v>
      </c>
      <c r="C56" s="37"/>
      <c r="D56" s="664"/>
      <c r="E56" s="1143" t="s">
        <v>953</v>
      </c>
      <c r="F56" s="1143"/>
      <c r="G56" s="1143"/>
      <c r="H56" s="1143"/>
      <c r="I56" s="1143"/>
    </row>
    <row r="57" spans="1:9" s="32" customFormat="1" ht="18" x14ac:dyDescent="0.35">
      <c r="B57" s="901" t="s">
        <v>954</v>
      </c>
      <c r="C57" s="12"/>
      <c r="D57" s="664"/>
      <c r="E57" s="1144" t="s">
        <v>954</v>
      </c>
      <c r="F57" s="1144"/>
      <c r="G57" s="1144"/>
      <c r="H57" s="1144"/>
      <c r="I57" s="1144"/>
    </row>
    <row r="58" spans="1:9" x14ac:dyDescent="0.35">
      <c r="A58" s="7"/>
      <c r="B58" s="8"/>
      <c r="C58" s="8"/>
      <c r="D58" s="136"/>
      <c r="E58" s="136"/>
      <c r="F58" s="136"/>
      <c r="G58" s="136"/>
      <c r="H58" s="136"/>
    </row>
    <row r="59" spans="1:9" x14ac:dyDescent="0.35">
      <c r="A59" s="7"/>
      <c r="B59" s="8"/>
      <c r="C59" s="8"/>
      <c r="D59" s="136"/>
      <c r="E59" s="136"/>
      <c r="F59" s="136"/>
      <c r="G59" s="136"/>
      <c r="H59" s="136"/>
    </row>
  </sheetData>
  <mergeCells count="14">
    <mergeCell ref="E56:I56"/>
    <mergeCell ref="E57:I57"/>
    <mergeCell ref="A9:A10"/>
    <mergeCell ref="B9:B10"/>
    <mergeCell ref="C9:C10"/>
    <mergeCell ref="D9:D10"/>
    <mergeCell ref="E9:H9"/>
    <mergeCell ref="E55:I55"/>
    <mergeCell ref="A7:I7"/>
    <mergeCell ref="B1:C1"/>
    <mergeCell ref="B2:C2"/>
    <mergeCell ref="B4:C4"/>
    <mergeCell ref="A5:B5"/>
    <mergeCell ref="A6:I6"/>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4" x14ac:dyDescent="0.3"/>
  <cols>
    <col min="1" max="1" width="5.54296875" style="45" bestFit="1" customWidth="1"/>
    <col min="2" max="2" width="66.36328125" style="45" customWidth="1"/>
    <col min="3" max="3" width="12.453125" style="44" customWidth="1"/>
    <col min="4" max="4" width="33" style="44" bestFit="1" customWidth="1"/>
    <col min="5" max="16384" width="9" style="45"/>
  </cols>
  <sheetData>
    <row r="1" spans="1:7" ht="15.5" x14ac:dyDescent="0.3">
      <c r="A1" s="36"/>
      <c r="B1" s="194" t="s">
        <v>0</v>
      </c>
      <c r="C1" s="12"/>
      <c r="D1" s="251" t="s">
        <v>534</v>
      </c>
    </row>
    <row r="2" spans="1:7" ht="15.5" x14ac:dyDescent="0.3">
      <c r="A2" s="178"/>
      <c r="B2" s="87" t="s">
        <v>949</v>
      </c>
      <c r="C2" s="19"/>
      <c r="D2" s="251"/>
    </row>
    <row r="3" spans="1:7" ht="18" x14ac:dyDescent="0.3">
      <c r="A3" s="178"/>
      <c r="B3" s="87"/>
      <c r="C3" s="897"/>
      <c r="D3" s="251"/>
    </row>
    <row r="4" spans="1:7" ht="15.5" x14ac:dyDescent="0.3">
      <c r="A4" s="178"/>
      <c r="B4" s="87" t="s">
        <v>1468</v>
      </c>
      <c r="C4" s="19"/>
      <c r="D4" s="251"/>
    </row>
    <row r="5" spans="1:7" ht="24.9" customHeight="1" x14ac:dyDescent="0.3">
      <c r="A5" s="1330" t="s">
        <v>276</v>
      </c>
      <c r="B5" s="1330"/>
      <c r="C5" s="1330"/>
      <c r="D5" s="1330"/>
    </row>
    <row r="6" spans="1:7" x14ac:dyDescent="0.3">
      <c r="A6" s="181"/>
      <c r="B6" s="181"/>
      <c r="C6" s="82"/>
    </row>
    <row r="7" spans="1:7" x14ac:dyDescent="0.3">
      <c r="A7" s="182" t="s">
        <v>1</v>
      </c>
      <c r="B7" s="247" t="s">
        <v>211</v>
      </c>
      <c r="C7" s="138" t="s">
        <v>28</v>
      </c>
      <c r="D7" s="138" t="s">
        <v>12</v>
      </c>
    </row>
    <row r="8" spans="1:7" ht="24.9" customHeight="1" x14ac:dyDescent="0.3">
      <c r="A8" s="133">
        <v>1</v>
      </c>
      <c r="B8" s="248" t="s">
        <v>212</v>
      </c>
      <c r="C8" s="140"/>
      <c r="D8" s="184"/>
    </row>
    <row r="9" spans="1:7" ht="24.9" customHeight="1" x14ac:dyDescent="0.3">
      <c r="A9" s="133">
        <v>2</v>
      </c>
      <c r="B9" s="249" t="s">
        <v>213</v>
      </c>
      <c r="C9" s="140">
        <v>3</v>
      </c>
      <c r="D9" s="184"/>
    </row>
    <row r="10" spans="1:7" ht="15.5" x14ac:dyDescent="0.3">
      <c r="A10" s="133">
        <v>3</v>
      </c>
      <c r="B10" s="249" t="s">
        <v>214</v>
      </c>
      <c r="C10" s="140"/>
      <c r="D10" s="252"/>
    </row>
    <row r="11" spans="1:7" ht="24.9" customHeight="1" x14ac:dyDescent="0.3">
      <c r="A11" s="133">
        <v>4</v>
      </c>
      <c r="B11" s="249" t="s">
        <v>215</v>
      </c>
      <c r="C11" s="140">
        <v>5</v>
      </c>
      <c r="D11" s="252"/>
    </row>
    <row r="12" spans="1:7" ht="24.9" customHeight="1" x14ac:dyDescent="0.3">
      <c r="A12" s="133">
        <v>5</v>
      </c>
      <c r="B12" s="249" t="s">
        <v>216</v>
      </c>
      <c r="C12" s="140">
        <v>5</v>
      </c>
      <c r="D12" s="252"/>
    </row>
    <row r="13" spans="1:7" ht="24.9" customHeight="1" x14ac:dyDescent="0.3">
      <c r="A13" s="133">
        <v>6</v>
      </c>
      <c r="B13" s="249" t="s">
        <v>217</v>
      </c>
      <c r="C13" s="183">
        <v>5</v>
      </c>
      <c r="D13" s="140"/>
    </row>
    <row r="14" spans="1:7" ht="15.5" x14ac:dyDescent="0.3">
      <c r="B14" s="250"/>
      <c r="E14" s="87"/>
    </row>
    <row r="15" spans="1:7" s="46" customFormat="1" ht="15.5" x14ac:dyDescent="0.3">
      <c r="B15" s="37"/>
      <c r="C15" s="1149" t="s">
        <v>435</v>
      </c>
      <c r="D15" s="1149"/>
      <c r="E15" s="889"/>
      <c r="F15" s="889"/>
      <c r="G15" s="889"/>
    </row>
    <row r="16" spans="1:7" ht="15.75" customHeight="1" x14ac:dyDescent="0.3">
      <c r="B16" s="890" t="s">
        <v>23</v>
      </c>
      <c r="C16" s="1143" t="s">
        <v>953</v>
      </c>
      <c r="D16" s="1143"/>
      <c r="E16" s="891"/>
      <c r="F16" s="891"/>
      <c r="G16" s="891"/>
    </row>
    <row r="17" spans="2:7" ht="15.75" customHeight="1" x14ac:dyDescent="0.3">
      <c r="B17" s="901" t="s">
        <v>954</v>
      </c>
      <c r="C17" s="1144" t="s">
        <v>954</v>
      </c>
      <c r="D17" s="1144"/>
      <c r="E17" s="901"/>
      <c r="F17" s="901"/>
      <c r="G17" s="901"/>
    </row>
    <row r="22" spans="2:7" x14ac:dyDescent="0.3">
      <c r="D22" s="44" t="s">
        <v>1498</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5" x14ac:dyDescent="0.35"/>
  <cols>
    <col min="1" max="1" width="5.08984375" style="12" customWidth="1"/>
    <col min="2" max="2" width="52.453125" style="12" customWidth="1"/>
    <col min="3" max="4" width="11.08984375" style="12" customWidth="1"/>
    <col min="5" max="6" width="11" style="222" customWidth="1"/>
    <col min="7" max="7" width="12.453125" style="12" customWidth="1"/>
    <col min="8" max="16384" width="9" style="12"/>
  </cols>
  <sheetData>
    <row r="1" spans="1:7" ht="18" customHeight="1" x14ac:dyDescent="0.35">
      <c r="B1" s="194" t="s">
        <v>0</v>
      </c>
      <c r="D1" s="87"/>
      <c r="G1" s="179" t="s">
        <v>542</v>
      </c>
    </row>
    <row r="2" spans="1:7" x14ac:dyDescent="0.35">
      <c r="A2" s="194"/>
      <c r="B2" s="87" t="s">
        <v>949</v>
      </c>
      <c r="C2" s="19"/>
      <c r="D2" s="87"/>
      <c r="G2" s="179"/>
    </row>
    <row r="3" spans="1:7" ht="8.25" customHeight="1" x14ac:dyDescent="0.35">
      <c r="A3" s="194"/>
      <c r="B3" s="87"/>
      <c r="C3" s="897"/>
      <c r="D3" s="87"/>
      <c r="G3" s="179"/>
    </row>
    <row r="4" spans="1:7" x14ac:dyDescent="0.35">
      <c r="A4" s="194"/>
      <c r="B4" s="87" t="s">
        <v>952</v>
      </c>
      <c r="C4" s="19"/>
      <c r="D4" s="87"/>
      <c r="G4" s="179"/>
    </row>
    <row r="5" spans="1:7" ht="35.25" customHeight="1" x14ac:dyDescent="0.35">
      <c r="A5" s="1331" t="s">
        <v>541</v>
      </c>
      <c r="B5" s="1331"/>
      <c r="C5" s="1331"/>
      <c r="D5" s="1331"/>
      <c r="E5" s="1331"/>
      <c r="F5" s="1331"/>
      <c r="G5" s="1331"/>
    </row>
    <row r="6" spans="1:7" ht="20.149999999999999" customHeight="1" x14ac:dyDescent="0.35">
      <c r="A6" s="1332" t="s">
        <v>277</v>
      </c>
      <c r="B6" s="1332"/>
      <c r="C6" s="1332"/>
      <c r="D6" s="1332"/>
      <c r="E6" s="1332"/>
      <c r="F6" s="1332"/>
      <c r="G6" s="1332"/>
    </row>
    <row r="7" spans="1:7" ht="21" customHeight="1" thickBot="1" x14ac:dyDescent="0.4">
      <c r="F7" s="1164" t="s">
        <v>101</v>
      </c>
      <c r="G7" s="1164"/>
    </row>
    <row r="8" spans="1:7" s="87" customFormat="1" ht="24.9" customHeight="1" thickTop="1" x14ac:dyDescent="0.35">
      <c r="A8" s="13" t="s">
        <v>102</v>
      </c>
      <c r="B8" s="14" t="s">
        <v>2</v>
      </c>
      <c r="C8" s="15" t="s">
        <v>3</v>
      </c>
      <c r="D8" s="15" t="s">
        <v>28</v>
      </c>
      <c r="E8" s="223" t="s">
        <v>93</v>
      </c>
      <c r="F8" s="223" t="s">
        <v>94</v>
      </c>
      <c r="G8" s="16" t="s">
        <v>12</v>
      </c>
    </row>
    <row r="9" spans="1:7" s="43" customFormat="1" ht="24.9" customHeight="1" x14ac:dyDescent="0.35">
      <c r="A9" s="253" t="s">
        <v>39</v>
      </c>
      <c r="B9" s="254" t="s">
        <v>40</v>
      </c>
      <c r="C9" s="255" t="s">
        <v>41</v>
      </c>
      <c r="D9" s="255" t="s">
        <v>42</v>
      </c>
      <c r="E9" s="256" t="s">
        <v>43</v>
      </c>
      <c r="F9" s="257" t="s">
        <v>258</v>
      </c>
      <c r="G9" s="258" t="s">
        <v>44</v>
      </c>
    </row>
    <row r="10" spans="1:7" ht="21.75" customHeight="1" x14ac:dyDescent="0.35">
      <c r="A10" s="35">
        <v>1</v>
      </c>
      <c r="B10" s="41" t="s">
        <v>540</v>
      </c>
      <c r="C10" s="29"/>
      <c r="D10" s="29"/>
      <c r="E10" s="224"/>
      <c r="F10" s="225"/>
      <c r="G10" s="30"/>
    </row>
    <row r="11" spans="1:7" x14ac:dyDescent="0.35">
      <c r="A11" s="35"/>
      <c r="B11" s="40" t="s">
        <v>259</v>
      </c>
      <c r="C11" s="29" t="s">
        <v>546</v>
      </c>
      <c r="D11" s="29"/>
      <c r="E11" s="224"/>
      <c r="F11" s="225">
        <f>+E11*D11</f>
        <v>0</v>
      </c>
      <c r="G11" s="30"/>
    </row>
    <row r="12" spans="1:7" x14ac:dyDescent="0.35">
      <c r="A12" s="35"/>
      <c r="B12" s="40" t="s">
        <v>260</v>
      </c>
      <c r="C12" s="29" t="s">
        <v>546</v>
      </c>
      <c r="D12" s="29"/>
      <c r="E12" s="224"/>
      <c r="F12" s="225">
        <f t="shared" ref="F12:F17" si="0">+E12*D12</f>
        <v>0</v>
      </c>
      <c r="G12" s="30"/>
    </row>
    <row r="13" spans="1:7" x14ac:dyDescent="0.35">
      <c r="A13" s="35"/>
      <c r="B13" s="40" t="s">
        <v>261</v>
      </c>
      <c r="C13" s="29" t="s">
        <v>546</v>
      </c>
      <c r="D13" s="29"/>
      <c r="E13" s="224"/>
      <c r="F13" s="225">
        <f t="shared" si="0"/>
        <v>0</v>
      </c>
      <c r="G13" s="30"/>
    </row>
    <row r="14" spans="1:7" x14ac:dyDescent="0.35">
      <c r="A14" s="35"/>
      <c r="B14" s="40" t="s">
        <v>262</v>
      </c>
      <c r="C14" s="29" t="s">
        <v>546</v>
      </c>
      <c r="D14" s="29"/>
      <c r="E14" s="224"/>
      <c r="F14" s="225">
        <f t="shared" si="0"/>
        <v>0</v>
      </c>
      <c r="G14" s="30"/>
    </row>
    <row r="15" spans="1:7" x14ac:dyDescent="0.35">
      <c r="A15" s="35"/>
      <c r="B15" s="40" t="s">
        <v>263</v>
      </c>
      <c r="C15" s="29" t="s">
        <v>546</v>
      </c>
      <c r="D15" s="29"/>
      <c r="E15" s="224"/>
      <c r="F15" s="225">
        <f t="shared" si="0"/>
        <v>0</v>
      </c>
      <c r="G15" s="30"/>
    </row>
    <row r="16" spans="1:7" x14ac:dyDescent="0.35">
      <c r="A16" s="35"/>
      <c r="B16" s="40" t="s">
        <v>264</v>
      </c>
      <c r="C16" s="29" t="s">
        <v>546</v>
      </c>
      <c r="D16" s="29"/>
      <c r="E16" s="224"/>
      <c r="F16" s="225">
        <f t="shared" si="0"/>
        <v>0</v>
      </c>
      <c r="G16" s="30"/>
    </row>
    <row r="17" spans="1:9" x14ac:dyDescent="0.35">
      <c r="A17" s="35"/>
      <c r="B17" s="40" t="s">
        <v>265</v>
      </c>
      <c r="C17" s="29" t="s">
        <v>546</v>
      </c>
      <c r="D17" s="29"/>
      <c r="E17" s="224"/>
      <c r="F17" s="225">
        <f t="shared" si="0"/>
        <v>0</v>
      </c>
      <c r="G17" s="30"/>
    </row>
    <row r="18" spans="1:9" ht="75" customHeight="1" x14ac:dyDescent="0.35">
      <c r="A18" s="35"/>
      <c r="B18" s="40" t="s">
        <v>539</v>
      </c>
      <c r="C18" s="29" t="s">
        <v>546</v>
      </c>
      <c r="D18" s="29"/>
      <c r="E18" s="224"/>
      <c r="F18" s="225"/>
      <c r="G18" s="30"/>
    </row>
    <row r="19" spans="1:9" s="19" customFormat="1" ht="15" x14ac:dyDescent="0.35">
      <c r="A19" s="35">
        <v>2</v>
      </c>
      <c r="B19" s="230" t="s">
        <v>271</v>
      </c>
      <c r="C19" s="28"/>
      <c r="D19" s="28"/>
      <c r="E19" s="226"/>
      <c r="F19" s="227"/>
      <c r="G19" s="42"/>
    </row>
    <row r="20" spans="1:9" s="19" customFormat="1" x14ac:dyDescent="0.35">
      <c r="A20" s="35"/>
      <c r="B20" s="230"/>
      <c r="C20" s="29" t="s">
        <v>547</v>
      </c>
      <c r="D20" s="28"/>
      <c r="E20" s="226"/>
      <c r="F20" s="227"/>
      <c r="G20" s="42"/>
    </row>
    <row r="21" spans="1:9" ht="16" thickBot="1" x14ac:dyDescent="0.4">
      <c r="A21" s="22"/>
      <c r="B21" s="24"/>
      <c r="C21" s="23"/>
      <c r="D21" s="23"/>
      <c r="E21" s="228"/>
      <c r="F21" s="229"/>
      <c r="G21" s="25"/>
    </row>
    <row r="22" spans="1:9" ht="16" thickTop="1" x14ac:dyDescent="0.35">
      <c r="A22" s="19"/>
    </row>
    <row r="23" spans="1:9" x14ac:dyDescent="0.35">
      <c r="B23" s="37"/>
      <c r="C23" s="664"/>
      <c r="D23" s="1149" t="s">
        <v>435</v>
      </c>
      <c r="E23" s="1149"/>
      <c r="F23" s="1149"/>
      <c r="G23" s="1149"/>
      <c r="H23" s="780"/>
      <c r="I23" s="780"/>
    </row>
    <row r="24" spans="1:9" ht="15.75" customHeight="1" x14ac:dyDescent="0.35">
      <c r="B24" s="890" t="s">
        <v>23</v>
      </c>
      <c r="C24" s="37"/>
      <c r="D24" s="1143" t="s">
        <v>953</v>
      </c>
      <c r="E24" s="1143"/>
      <c r="F24" s="1143"/>
      <c r="G24" s="1143"/>
      <c r="H24" s="902"/>
      <c r="I24" s="902"/>
    </row>
    <row r="25" spans="1:9" ht="15.75" customHeight="1" x14ac:dyDescent="0.35">
      <c r="B25" s="901" t="s">
        <v>954</v>
      </c>
      <c r="D25" s="1144" t="s">
        <v>954</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4" x14ac:dyDescent="0.35"/>
  <cols>
    <col min="1" max="1" width="5.453125" style="80" customWidth="1"/>
    <col min="2" max="2" width="23" style="80" customWidth="1"/>
    <col min="3" max="17" width="11" style="80"/>
    <col min="18" max="18" width="16" style="80" customWidth="1"/>
    <col min="19" max="33" width="11" style="80"/>
    <col min="34" max="34" width="17.08984375" style="80" customWidth="1"/>
    <col min="35" max="35" width="27" style="80" customWidth="1"/>
    <col min="36" max="16384" width="11" style="80"/>
  </cols>
  <sheetData>
    <row r="1" spans="1:35" ht="15.5" x14ac:dyDescent="0.35">
      <c r="A1" s="12"/>
      <c r="B1" s="1145" t="s">
        <v>0</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256</v>
      </c>
    </row>
    <row r="2" spans="1:35" ht="15.5" x14ac:dyDescent="0.35">
      <c r="A2" s="194"/>
      <c r="B2" s="1146" t="s">
        <v>949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5" x14ac:dyDescent="0.35">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5" x14ac:dyDescent="0.35">
      <c r="A4" s="194"/>
      <c r="B4" s="1146" t="s">
        <v>951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 x14ac:dyDescent="0.35">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5" x14ac:dyDescent="0.35">
      <c r="A6" s="1198" t="s">
        <v>567</v>
      </c>
      <c r="B6" s="1198"/>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row>
    <row r="7" spans="1:35" x14ac:dyDescent="0.35">
      <c r="A7" s="1341"/>
      <c r="B7" s="1342"/>
      <c r="C7" s="1342"/>
      <c r="D7" s="1342"/>
      <c r="E7" s="1342"/>
      <c r="F7" s="1342"/>
      <c r="G7" s="1342"/>
      <c r="H7" s="1342"/>
      <c r="I7" s="1342"/>
      <c r="J7" s="1342"/>
      <c r="K7" s="1342"/>
      <c r="L7" s="1342"/>
      <c r="M7" s="1342"/>
      <c r="N7" s="1342"/>
      <c r="O7" s="1342"/>
      <c r="P7" s="1342"/>
      <c r="Q7" s="1342"/>
      <c r="R7" s="1342"/>
      <c r="S7" s="1342"/>
      <c r="T7" s="1342"/>
      <c r="U7" s="1342"/>
      <c r="V7" s="1342"/>
      <c r="W7" s="1342"/>
      <c r="X7" s="1342"/>
      <c r="Y7" s="1342"/>
      <c r="Z7" s="1342"/>
      <c r="AA7" s="1342"/>
      <c r="AB7" s="1342"/>
      <c r="AC7" s="1342"/>
      <c r="AD7" s="1342"/>
      <c r="AE7" s="1342"/>
      <c r="AF7" s="1342"/>
      <c r="AG7" s="1342"/>
      <c r="AH7" s="1342"/>
      <c r="AI7" s="1342"/>
    </row>
    <row r="8" spans="1:35" ht="30" customHeight="1" x14ac:dyDescent="0.35">
      <c r="A8" s="1338" t="s">
        <v>1</v>
      </c>
      <c r="B8" s="1338" t="s">
        <v>2</v>
      </c>
      <c r="C8" s="1339" t="s">
        <v>568</v>
      </c>
      <c r="D8" s="1340"/>
      <c r="E8" s="1340"/>
      <c r="F8" s="1340"/>
      <c r="G8" s="1340"/>
      <c r="H8" s="1340"/>
      <c r="I8" s="1340"/>
      <c r="J8" s="1340"/>
      <c r="K8" s="1340"/>
      <c r="L8" s="1340"/>
      <c r="M8" s="1340"/>
      <c r="N8" s="1340"/>
      <c r="O8" s="1340"/>
      <c r="P8" s="1340"/>
      <c r="Q8" s="1337"/>
      <c r="R8" s="1227" t="s">
        <v>548</v>
      </c>
      <c r="S8" s="1339" t="s">
        <v>549</v>
      </c>
      <c r="T8" s="1340"/>
      <c r="U8" s="1340"/>
      <c r="V8" s="1340"/>
      <c r="W8" s="1340"/>
      <c r="X8" s="1340"/>
      <c r="Y8" s="1340"/>
      <c r="Z8" s="1340"/>
      <c r="AA8" s="1340"/>
      <c r="AB8" s="1340"/>
      <c r="AC8" s="1340"/>
      <c r="AD8" s="1340"/>
      <c r="AE8" s="1340"/>
      <c r="AF8" s="1340"/>
      <c r="AG8" s="1337"/>
      <c r="AH8" s="1227" t="s">
        <v>550</v>
      </c>
      <c r="AI8" s="1335" t="s">
        <v>551</v>
      </c>
    </row>
    <row r="9" spans="1:35" ht="42.75" customHeight="1" x14ac:dyDescent="0.35">
      <c r="A9" s="1334"/>
      <c r="B9" s="1334"/>
      <c r="C9" s="1336" t="s">
        <v>4</v>
      </c>
      <c r="D9" s="1337"/>
      <c r="E9" s="1336" t="s">
        <v>5</v>
      </c>
      <c r="F9" s="1337"/>
      <c r="G9" s="1336" t="s">
        <v>6</v>
      </c>
      <c r="H9" s="1337"/>
      <c r="I9" s="1336" t="s">
        <v>7</v>
      </c>
      <c r="J9" s="1337"/>
      <c r="K9" s="1336" t="s">
        <v>8</v>
      </c>
      <c r="L9" s="1337"/>
      <c r="M9" s="1336" t="s">
        <v>9</v>
      </c>
      <c r="N9" s="1337"/>
      <c r="O9" s="1336" t="s">
        <v>10</v>
      </c>
      <c r="P9" s="1337"/>
      <c r="Q9" s="471" t="s">
        <v>34</v>
      </c>
      <c r="R9" s="1333"/>
      <c r="S9" s="1336" t="s">
        <v>4</v>
      </c>
      <c r="T9" s="1337"/>
      <c r="U9" s="1336" t="s">
        <v>5</v>
      </c>
      <c r="V9" s="1337"/>
      <c r="W9" s="1336" t="s">
        <v>6</v>
      </c>
      <c r="X9" s="1337"/>
      <c r="Y9" s="1336" t="s">
        <v>7</v>
      </c>
      <c r="Z9" s="1337"/>
      <c r="AA9" s="1336" t="s">
        <v>8</v>
      </c>
      <c r="AB9" s="1337"/>
      <c r="AC9" s="1336" t="s">
        <v>9</v>
      </c>
      <c r="AD9" s="1337"/>
      <c r="AE9" s="1336" t="s">
        <v>10</v>
      </c>
      <c r="AF9" s="1337"/>
      <c r="AG9" s="471" t="s">
        <v>34</v>
      </c>
      <c r="AH9" s="1333"/>
      <c r="AI9" s="1333"/>
    </row>
    <row r="10" spans="1:35" ht="65.25" customHeight="1" x14ac:dyDescent="0.35">
      <c r="A10" s="472"/>
      <c r="B10" s="472"/>
      <c r="C10" s="472" t="s">
        <v>552</v>
      </c>
      <c r="D10" s="472" t="s">
        <v>587</v>
      </c>
      <c r="E10" s="472" t="s">
        <v>552</v>
      </c>
      <c r="F10" s="472" t="s">
        <v>587</v>
      </c>
      <c r="G10" s="472" t="s">
        <v>552</v>
      </c>
      <c r="H10" s="472" t="s">
        <v>587</v>
      </c>
      <c r="I10" s="472" t="s">
        <v>552</v>
      </c>
      <c r="J10" s="472" t="s">
        <v>587</v>
      </c>
      <c r="K10" s="472" t="s">
        <v>552</v>
      </c>
      <c r="L10" s="472" t="s">
        <v>587</v>
      </c>
      <c r="M10" s="472" t="s">
        <v>552</v>
      </c>
      <c r="N10" s="472" t="s">
        <v>587</v>
      </c>
      <c r="O10" s="472" t="s">
        <v>552</v>
      </c>
      <c r="P10" s="472" t="s">
        <v>587</v>
      </c>
      <c r="Q10" s="471" t="s">
        <v>553</v>
      </c>
      <c r="R10" s="1334"/>
      <c r="S10" s="472" t="s">
        <v>552</v>
      </c>
      <c r="T10" s="472" t="s">
        <v>587</v>
      </c>
      <c r="U10" s="472" t="s">
        <v>552</v>
      </c>
      <c r="V10" s="472" t="s">
        <v>587</v>
      </c>
      <c r="W10" s="472" t="s">
        <v>552</v>
      </c>
      <c r="X10" s="472" t="s">
        <v>587</v>
      </c>
      <c r="Y10" s="472" t="s">
        <v>552</v>
      </c>
      <c r="Z10" s="472" t="s">
        <v>587</v>
      </c>
      <c r="AA10" s="472" t="s">
        <v>552</v>
      </c>
      <c r="AB10" s="472" t="s">
        <v>587</v>
      </c>
      <c r="AC10" s="472" t="s">
        <v>552</v>
      </c>
      <c r="AD10" s="472" t="s">
        <v>587</v>
      </c>
      <c r="AE10" s="472" t="s">
        <v>552</v>
      </c>
      <c r="AF10" s="472" t="s">
        <v>587</v>
      </c>
      <c r="AG10" s="471" t="s">
        <v>553</v>
      </c>
      <c r="AH10" s="1334"/>
      <c r="AI10" s="1334"/>
    </row>
    <row r="11" spans="1:35" ht="65.25" customHeight="1" x14ac:dyDescent="0.35">
      <c r="A11" s="472"/>
      <c r="B11" s="472" t="s">
        <v>570</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 x14ac:dyDescent="0.35">
      <c r="A12" s="473" t="s">
        <v>39</v>
      </c>
      <c r="B12" s="473" t="s">
        <v>40</v>
      </c>
      <c r="C12" s="473" t="s">
        <v>41</v>
      </c>
      <c r="D12" s="473" t="s">
        <v>42</v>
      </c>
      <c r="E12" s="473" t="s">
        <v>43</v>
      </c>
      <c r="F12" s="473" t="s">
        <v>66</v>
      </c>
      <c r="G12" s="473" t="s">
        <v>44</v>
      </c>
      <c r="H12" s="473" t="s">
        <v>67</v>
      </c>
      <c r="I12" s="473" t="s">
        <v>79</v>
      </c>
      <c r="J12" s="473" t="s">
        <v>45</v>
      </c>
      <c r="K12" s="473" t="s">
        <v>46</v>
      </c>
      <c r="L12" s="473" t="s">
        <v>47</v>
      </c>
      <c r="M12" s="473" t="s">
        <v>48</v>
      </c>
      <c r="N12" s="473" t="s">
        <v>49</v>
      </c>
      <c r="O12" s="473" t="s">
        <v>50</v>
      </c>
      <c r="P12" s="473" t="s">
        <v>51</v>
      </c>
      <c r="Q12" s="473" t="s">
        <v>554</v>
      </c>
      <c r="R12" s="473" t="s">
        <v>572</v>
      </c>
      <c r="S12" s="473" t="s">
        <v>555</v>
      </c>
      <c r="T12" s="474" t="s">
        <v>556</v>
      </c>
      <c r="U12" s="474" t="s">
        <v>557</v>
      </c>
      <c r="V12" s="474" t="s">
        <v>558</v>
      </c>
      <c r="W12" s="473" t="s">
        <v>556</v>
      </c>
      <c r="X12" s="473" t="s">
        <v>557</v>
      </c>
      <c r="Y12" s="473" t="s">
        <v>557</v>
      </c>
      <c r="Z12" s="473" t="s">
        <v>558</v>
      </c>
      <c r="AA12" s="474" t="s">
        <v>559</v>
      </c>
      <c r="AB12" s="473" t="s">
        <v>560</v>
      </c>
      <c r="AC12" s="474" t="s">
        <v>561</v>
      </c>
      <c r="AD12" s="474" t="s">
        <v>562</v>
      </c>
      <c r="AE12" s="474" t="s">
        <v>563</v>
      </c>
      <c r="AF12" s="474" t="s">
        <v>564</v>
      </c>
      <c r="AG12" s="474" t="s">
        <v>565</v>
      </c>
      <c r="AH12" s="474" t="s">
        <v>573</v>
      </c>
      <c r="AI12" s="475" t="s">
        <v>571</v>
      </c>
    </row>
    <row r="13" spans="1:35" ht="24.9" customHeight="1" x14ac:dyDescent="0.35">
      <c r="A13" s="477"/>
      <c r="B13" s="470" t="s">
        <v>566</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5" x14ac:dyDescent="0.35">
      <c r="A14" s="559">
        <v>1</v>
      </c>
      <c r="B14" s="333" t="s">
        <v>626</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5" x14ac:dyDescent="0.35">
      <c r="A15" s="559">
        <v>2</v>
      </c>
      <c r="B15" s="333" t="s">
        <v>135</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5" x14ac:dyDescent="0.35">
      <c r="A16" s="559">
        <v>3</v>
      </c>
      <c r="B16" s="333" t="s">
        <v>574</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7.5" x14ac:dyDescent="0.35">
      <c r="A17" s="559">
        <v>4</v>
      </c>
      <c r="B17" s="333" t="s">
        <v>627</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5" x14ac:dyDescent="0.35">
      <c r="A18" s="559">
        <v>5</v>
      </c>
      <c r="B18" s="861" t="s">
        <v>569</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7.5" x14ac:dyDescent="0.35">
      <c r="A19" s="559" t="s">
        <v>460</v>
      </c>
      <c r="B19" s="333" t="s">
        <v>628</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 customHeight="1" x14ac:dyDescent="0.35">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 customHeight="1" x14ac:dyDescent="0.35">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 customHeight="1" x14ac:dyDescent="0.35">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 customHeight="1" x14ac:dyDescent="0.35">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 customHeight="1" x14ac:dyDescent="0.35">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5" x14ac:dyDescent="0.35">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5" x14ac:dyDescent="0.35">
      <c r="B26" s="37"/>
      <c r="C26" s="664"/>
      <c r="O26" s="347"/>
      <c r="AD26" s="1149" t="s">
        <v>435</v>
      </c>
      <c r="AE26" s="1149"/>
      <c r="AF26" s="1149"/>
      <c r="AG26" s="1149"/>
    </row>
    <row r="27" spans="1:36" s="558" customFormat="1" ht="15.5" x14ac:dyDescent="0.35">
      <c r="A27" s="87"/>
      <c r="B27" s="890" t="s">
        <v>23</v>
      </c>
      <c r="C27" s="37"/>
      <c r="H27" s="87"/>
      <c r="I27" s="87"/>
      <c r="J27" s="87"/>
      <c r="K27" s="87"/>
      <c r="L27" s="87"/>
      <c r="M27" s="87"/>
      <c r="N27" s="87"/>
      <c r="O27" s="87"/>
      <c r="P27" s="87"/>
      <c r="Q27" s="87"/>
      <c r="R27" s="87"/>
      <c r="S27" s="87"/>
      <c r="T27" s="87"/>
      <c r="U27" s="87"/>
      <c r="V27" s="87"/>
      <c r="W27" s="87"/>
      <c r="X27" s="87"/>
      <c r="Y27" s="87"/>
      <c r="Z27" s="87"/>
      <c r="AA27" s="87"/>
      <c r="AB27" s="87"/>
      <c r="AC27" s="87"/>
      <c r="AD27" s="1143" t="s">
        <v>953</v>
      </c>
      <c r="AE27" s="1143"/>
      <c r="AF27" s="1143"/>
      <c r="AG27" s="1143"/>
      <c r="AH27" s="87"/>
      <c r="AI27" s="87"/>
    </row>
    <row r="28" spans="1:36" ht="15.5" x14ac:dyDescent="0.35">
      <c r="A28" s="194"/>
      <c r="B28" s="901" t="s">
        <v>954</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954</v>
      </c>
      <c r="AE28" s="1144"/>
      <c r="AF28" s="1144"/>
      <c r="AG28" s="1144"/>
      <c r="AH28" s="194"/>
      <c r="AI28" s="194"/>
    </row>
    <row r="29" spans="1:36" ht="15.5" x14ac:dyDescent="0.35">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5" x14ac:dyDescent="0.35">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5" x14ac:dyDescent="0.35">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5" x14ac:dyDescent="0.35">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5" x14ac:dyDescent="0.35">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5" x14ac:dyDescent="0.35">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5" x14ac:dyDescent="0.35">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5" x14ac:dyDescent="0.35">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5" x14ac:dyDescent="0.35">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5" x14ac:dyDescent="0.35">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5" x14ac:dyDescent="0.35">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5" x14ac:dyDescent="0.35">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5" x14ac:dyDescent="0.35">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5" x14ac:dyDescent="0.35">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5" x14ac:dyDescent="0.35">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5" x14ac:dyDescent="0.3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5" x14ac:dyDescent="0.35">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5" x14ac:dyDescent="0.35">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5" x14ac:dyDescent="0.35">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5" x14ac:dyDescent="0.35">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5" x14ac:dyDescent="0.35">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5" x14ac:dyDescent="0.35">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5" x14ac:dyDescent="0.35">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5" x14ac:dyDescent="0.35">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5" x14ac:dyDescent="0.35">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5" x14ac:dyDescent="0.35">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5" x14ac:dyDescent="0.35">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5" x14ac:dyDescent="0.35">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5" x14ac:dyDescent="0.35">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5" x14ac:dyDescent="0.35">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5" x14ac:dyDescent="0.35">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5" x14ac:dyDescent="0.35">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5" x14ac:dyDescent="0.35">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5" x14ac:dyDescent="0.35">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5" x14ac:dyDescent="0.35">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5" x14ac:dyDescent="0.35">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5" x14ac:dyDescent="0.35">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5" x14ac:dyDescent="0.35">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5" x14ac:dyDescent="0.35">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5" x14ac:dyDescent="0.35">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5" x14ac:dyDescent="0.35">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5" x14ac:dyDescent="0.35">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5" x14ac:dyDescent="0.35">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5" x14ac:dyDescent="0.35">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5" x14ac:dyDescent="0.35">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5" x14ac:dyDescent="0.35">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5" x14ac:dyDescent="0.35">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5" x14ac:dyDescent="0.35">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5" x14ac:dyDescent="0.35">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5" x14ac:dyDescent="0.35">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5" x14ac:dyDescent="0.35">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5" x14ac:dyDescent="0.35">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5" x14ac:dyDescent="0.35">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5" x14ac:dyDescent="0.35">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5" x14ac:dyDescent="0.35">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5" x14ac:dyDescent="0.35">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5" x14ac:dyDescent="0.35">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5" x14ac:dyDescent="0.35">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5" x14ac:dyDescent="0.35">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5" x14ac:dyDescent="0.35">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5" x14ac:dyDescent="0.35">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5" x14ac:dyDescent="0.35">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5" x14ac:dyDescent="0.35">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5" x14ac:dyDescent="0.35">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5" x14ac:dyDescent="0.35">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5" x14ac:dyDescent="0.35">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5" x14ac:dyDescent="0.35">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5" x14ac:dyDescent="0.35">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5" x14ac:dyDescent="0.35">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5" x14ac:dyDescent="0.35">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5" x14ac:dyDescent="0.35">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5" x14ac:dyDescent="0.35">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5" x14ac:dyDescent="0.35">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5" x14ac:dyDescent="0.35">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5" x14ac:dyDescent="0.35">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5" x14ac:dyDescent="0.35">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5" x14ac:dyDescent="0.35">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5" x14ac:dyDescent="0.35">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5" x14ac:dyDescent="0.35">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5" x14ac:dyDescent="0.35">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5" x14ac:dyDescent="0.35">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5" x14ac:dyDescent="0.35">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5" x14ac:dyDescent="0.35">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5" x14ac:dyDescent="0.35">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5" x14ac:dyDescent="0.35">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5" x14ac:dyDescent="0.35">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5" x14ac:dyDescent="0.35">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5" x14ac:dyDescent="0.35">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5" x14ac:dyDescent="0.35">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5" x14ac:dyDescent="0.35">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5" x14ac:dyDescent="0.35">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5" x14ac:dyDescent="0.35">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5" x14ac:dyDescent="0.35">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5" x14ac:dyDescent="0.35">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5" x14ac:dyDescent="0.35">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5" x14ac:dyDescent="0.35">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5" x14ac:dyDescent="0.35">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5" x14ac:dyDescent="0.35">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5" x14ac:dyDescent="0.35">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5" x14ac:dyDescent="0.35">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5" x14ac:dyDescent="0.35">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5" x14ac:dyDescent="0.35">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5" x14ac:dyDescent="0.35">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5" x14ac:dyDescent="0.35">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5" x14ac:dyDescent="0.35">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5" x14ac:dyDescent="0.35">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5" x14ac:dyDescent="0.35">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5" x14ac:dyDescent="0.35">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5" x14ac:dyDescent="0.35">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5" x14ac:dyDescent="0.35">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5" x14ac:dyDescent="0.35">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5" x14ac:dyDescent="0.35">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5" x14ac:dyDescent="0.35">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5" x14ac:dyDescent="0.35">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5" x14ac:dyDescent="0.35">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5" x14ac:dyDescent="0.35">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5" x14ac:dyDescent="0.35">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5" x14ac:dyDescent="0.35">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5" x14ac:dyDescent="0.35">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5" x14ac:dyDescent="0.35">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5" x14ac:dyDescent="0.35">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5" x14ac:dyDescent="0.35">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5" x14ac:dyDescent="0.35">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5" x14ac:dyDescent="0.35">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5" x14ac:dyDescent="0.35">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5" x14ac:dyDescent="0.35">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5" x14ac:dyDescent="0.35">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5" x14ac:dyDescent="0.35">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5" x14ac:dyDescent="0.35">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5" x14ac:dyDescent="0.35">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5" x14ac:dyDescent="0.35">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5" x14ac:dyDescent="0.35">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5" x14ac:dyDescent="0.35">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5" x14ac:dyDescent="0.35">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5" x14ac:dyDescent="0.35">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5" x14ac:dyDescent="0.35">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5" x14ac:dyDescent="0.35">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5" x14ac:dyDescent="0.35">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5" x14ac:dyDescent="0.35">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5" x14ac:dyDescent="0.35">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5" x14ac:dyDescent="0.35">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5" x14ac:dyDescent="0.35">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5" x14ac:dyDescent="0.35">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5" x14ac:dyDescent="0.35">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5" x14ac:dyDescent="0.35">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5" x14ac:dyDescent="0.35">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5" x14ac:dyDescent="0.35">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5" x14ac:dyDescent="0.35">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5" x14ac:dyDescent="0.35">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5" x14ac:dyDescent="0.35">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5" x14ac:dyDescent="0.35">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5" x14ac:dyDescent="0.35">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5" x14ac:dyDescent="0.35">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5" x14ac:dyDescent="0.35">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5" x14ac:dyDescent="0.35">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5" x14ac:dyDescent="0.35">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5" x14ac:dyDescent="0.35">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5" x14ac:dyDescent="0.35">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5" x14ac:dyDescent="0.35">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5" x14ac:dyDescent="0.35">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5" x14ac:dyDescent="0.35">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5" x14ac:dyDescent="0.35">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5" x14ac:dyDescent="0.35">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5" x14ac:dyDescent="0.35">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5" x14ac:dyDescent="0.35">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5" x14ac:dyDescent="0.35">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5" x14ac:dyDescent="0.35">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5" x14ac:dyDescent="0.35">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5" x14ac:dyDescent="0.35">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5" x14ac:dyDescent="0.35">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5" x14ac:dyDescent="0.35">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5" x14ac:dyDescent="0.35">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5" x14ac:dyDescent="0.35">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5" x14ac:dyDescent="0.35">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5" x14ac:dyDescent="0.35">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5" x14ac:dyDescent="0.35">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5" x14ac:dyDescent="0.35">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5" x14ac:dyDescent="0.35">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5" x14ac:dyDescent="0.35">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5" x14ac:dyDescent="0.35">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5" x14ac:dyDescent="0.35">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5" x14ac:dyDescent="0.35">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5" x14ac:dyDescent="0.35">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5" x14ac:dyDescent="0.35">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5" x14ac:dyDescent="0.35">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5" x14ac:dyDescent="0.35">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5" x14ac:dyDescent="0.35">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5" x14ac:dyDescent="0.35">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5" x14ac:dyDescent="0.35">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5" x14ac:dyDescent="0.35">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5" x14ac:dyDescent="0.35">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5" x14ac:dyDescent="0.35">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5" x14ac:dyDescent="0.35">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5" x14ac:dyDescent="0.35">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5" x14ac:dyDescent="0.35">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5" x14ac:dyDescent="0.35">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5" x14ac:dyDescent="0.35">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5" x14ac:dyDescent="0.35">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5" x14ac:dyDescent="0.35">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5" x14ac:dyDescent="0.35">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5" x14ac:dyDescent="0.35">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5" x14ac:dyDescent="0.35">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5" x14ac:dyDescent="0.35">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5" x14ac:dyDescent="0.35">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5" x14ac:dyDescent="0.35">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5" x14ac:dyDescent="0.35">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5" x14ac:dyDescent="0.35">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5" x14ac:dyDescent="0.35">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5" x14ac:dyDescent="0.35">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5" x14ac:dyDescent="0.35">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5" x14ac:dyDescent="0.35">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5" x14ac:dyDescent="0.35">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5" x14ac:dyDescent="0.35">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5" x14ac:dyDescent="0.35">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5" x14ac:dyDescent="0.35">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5" x14ac:dyDescent="0.35">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5" x14ac:dyDescent="0.35">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5" x14ac:dyDescent="0.35">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5" x14ac:dyDescent="0.35">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5" x14ac:dyDescent="0.35">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5" x14ac:dyDescent="0.35">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5" x14ac:dyDescent="0.35">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5" x14ac:dyDescent="0.35">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5" x14ac:dyDescent="0.35">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5" x14ac:dyDescent="0.35">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5" x14ac:dyDescent="0.35">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5" x14ac:dyDescent="0.35">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5" x14ac:dyDescent="0.35">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5" x14ac:dyDescent="0.35">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5" x14ac:dyDescent="0.35">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5" x14ac:dyDescent="0.35">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5" x14ac:dyDescent="0.35">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5" x14ac:dyDescent="0.35">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5" x14ac:dyDescent="0.35">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5" x14ac:dyDescent="0.35">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5" x14ac:dyDescent="0.35">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5" x14ac:dyDescent="0.35">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5" x14ac:dyDescent="0.35">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5" x14ac:dyDescent="0.35">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5" x14ac:dyDescent="0.35">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5" x14ac:dyDescent="0.35">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5" x14ac:dyDescent="0.35">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5" x14ac:dyDescent="0.35">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5" x14ac:dyDescent="0.35">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5" x14ac:dyDescent="0.35">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5" x14ac:dyDescent="0.35">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5" x14ac:dyDescent="0.35">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5" x14ac:dyDescent="0.35">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5" x14ac:dyDescent="0.35">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5" x14ac:dyDescent="0.35">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5" x14ac:dyDescent="0.35">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5" x14ac:dyDescent="0.35">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5" x14ac:dyDescent="0.35">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5" x14ac:dyDescent="0.35">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5" x14ac:dyDescent="0.35">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5" x14ac:dyDescent="0.35">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5" x14ac:dyDescent="0.35">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5" x14ac:dyDescent="0.35">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5" x14ac:dyDescent="0.35">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5" x14ac:dyDescent="0.35">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5" x14ac:dyDescent="0.35">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5" x14ac:dyDescent="0.35">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5" x14ac:dyDescent="0.35">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5" x14ac:dyDescent="0.35">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5" x14ac:dyDescent="0.35">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5" x14ac:dyDescent="0.35">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5" x14ac:dyDescent="0.35">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5" x14ac:dyDescent="0.35">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5" x14ac:dyDescent="0.35">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5" x14ac:dyDescent="0.35">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5" x14ac:dyDescent="0.35">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5" x14ac:dyDescent="0.35">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5" x14ac:dyDescent="0.35">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5" x14ac:dyDescent="0.35">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5" x14ac:dyDescent="0.35">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5" x14ac:dyDescent="0.35">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5" x14ac:dyDescent="0.35">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5" x14ac:dyDescent="0.35">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5" x14ac:dyDescent="0.35">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5" x14ac:dyDescent="0.35">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5" x14ac:dyDescent="0.35">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5" x14ac:dyDescent="0.35">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5" x14ac:dyDescent="0.35">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5" x14ac:dyDescent="0.35">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5" x14ac:dyDescent="0.35">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5" x14ac:dyDescent="0.35">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5" x14ac:dyDescent="0.35">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5" x14ac:dyDescent="0.35">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5" x14ac:dyDescent="0.35">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5" x14ac:dyDescent="0.35">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5" x14ac:dyDescent="0.35">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5" x14ac:dyDescent="0.35">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5" x14ac:dyDescent="0.35">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5" x14ac:dyDescent="0.35">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5" x14ac:dyDescent="0.35">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5" x14ac:dyDescent="0.35">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5" x14ac:dyDescent="0.35">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5" x14ac:dyDescent="0.35">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5" x14ac:dyDescent="0.35">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5" x14ac:dyDescent="0.35">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5" x14ac:dyDescent="0.35">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5" x14ac:dyDescent="0.35">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5" x14ac:dyDescent="0.35">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5" x14ac:dyDescent="0.35">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5" x14ac:dyDescent="0.35">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5" x14ac:dyDescent="0.35">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5" x14ac:dyDescent="0.35">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5" x14ac:dyDescent="0.35">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5" x14ac:dyDescent="0.35">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5" x14ac:dyDescent="0.35">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5" x14ac:dyDescent="0.35">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5" x14ac:dyDescent="0.35">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5" x14ac:dyDescent="0.35">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5" x14ac:dyDescent="0.35">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5" x14ac:dyDescent="0.35">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5" x14ac:dyDescent="0.35">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5" x14ac:dyDescent="0.35">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5" x14ac:dyDescent="0.35">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5" x14ac:dyDescent="0.35">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5" x14ac:dyDescent="0.35">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5" x14ac:dyDescent="0.35">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5" x14ac:dyDescent="0.35">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5" x14ac:dyDescent="0.35">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5" x14ac:dyDescent="0.35">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5" x14ac:dyDescent="0.35">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5" x14ac:dyDescent="0.35">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5" x14ac:dyDescent="0.35">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5" x14ac:dyDescent="0.35">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5" x14ac:dyDescent="0.35">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5" x14ac:dyDescent="0.35">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5" x14ac:dyDescent="0.35">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5" x14ac:dyDescent="0.35">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5" x14ac:dyDescent="0.35">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5" x14ac:dyDescent="0.35">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5" x14ac:dyDescent="0.35">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5" x14ac:dyDescent="0.35">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5" x14ac:dyDescent="0.35">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5" x14ac:dyDescent="0.35">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5" x14ac:dyDescent="0.35">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5" x14ac:dyDescent="0.35">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5" x14ac:dyDescent="0.35">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5" x14ac:dyDescent="0.35">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5" x14ac:dyDescent="0.35">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5" x14ac:dyDescent="0.35">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5" x14ac:dyDescent="0.35">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5" x14ac:dyDescent="0.35">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5" x14ac:dyDescent="0.35">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5" x14ac:dyDescent="0.35">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5" x14ac:dyDescent="0.35">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5" x14ac:dyDescent="0.35">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5" x14ac:dyDescent="0.35">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5" x14ac:dyDescent="0.35">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5" x14ac:dyDescent="0.35">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5" x14ac:dyDescent="0.35">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5" x14ac:dyDescent="0.35">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5" x14ac:dyDescent="0.35">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5" x14ac:dyDescent="0.35">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5" x14ac:dyDescent="0.35">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5" x14ac:dyDescent="0.35">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5" x14ac:dyDescent="0.35">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5" x14ac:dyDescent="0.35">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5" x14ac:dyDescent="0.35">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5" x14ac:dyDescent="0.35">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5" x14ac:dyDescent="0.35">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5" x14ac:dyDescent="0.35">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5" x14ac:dyDescent="0.35">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5" x14ac:dyDescent="0.35">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5" x14ac:dyDescent="0.35">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5" x14ac:dyDescent="0.35">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5" x14ac:dyDescent="0.35">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5" x14ac:dyDescent="0.35">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5" x14ac:dyDescent="0.35">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5" x14ac:dyDescent="0.35">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5" x14ac:dyDescent="0.35">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5" x14ac:dyDescent="0.35">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5" x14ac:dyDescent="0.35">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5" x14ac:dyDescent="0.35">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5" x14ac:dyDescent="0.35">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5" x14ac:dyDescent="0.35">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5" x14ac:dyDescent="0.35">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5" x14ac:dyDescent="0.35">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5" x14ac:dyDescent="0.35">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5" x14ac:dyDescent="0.35">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5" x14ac:dyDescent="0.35">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5" x14ac:dyDescent="0.35">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5" x14ac:dyDescent="0.35">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5" x14ac:dyDescent="0.35">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5" x14ac:dyDescent="0.35">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5" x14ac:dyDescent="0.35">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5" x14ac:dyDescent="0.35">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5" x14ac:dyDescent="0.35">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5" x14ac:dyDescent="0.35">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5" x14ac:dyDescent="0.3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5" x14ac:dyDescent="0.35">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5" x14ac:dyDescent="0.3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5" x14ac:dyDescent="0.35">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5" x14ac:dyDescent="0.35">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5" x14ac:dyDescent="0.35">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5" x14ac:dyDescent="0.35">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5" x14ac:dyDescent="0.35">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5" x14ac:dyDescent="0.35">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5" x14ac:dyDescent="0.35">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5" x14ac:dyDescent="0.35">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5" x14ac:dyDescent="0.35">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5" x14ac:dyDescent="0.35">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5" x14ac:dyDescent="0.35">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5" x14ac:dyDescent="0.35">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5" x14ac:dyDescent="0.35">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5" x14ac:dyDescent="0.35">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5" x14ac:dyDescent="0.35">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5" x14ac:dyDescent="0.35">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5" x14ac:dyDescent="0.35">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5" x14ac:dyDescent="0.35">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5" x14ac:dyDescent="0.35">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5" x14ac:dyDescent="0.35">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5" x14ac:dyDescent="0.35">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5" x14ac:dyDescent="0.35">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5" x14ac:dyDescent="0.35">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5" x14ac:dyDescent="0.35">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5" x14ac:dyDescent="0.35">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5" x14ac:dyDescent="0.35">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5" x14ac:dyDescent="0.35">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5" x14ac:dyDescent="0.35">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5" x14ac:dyDescent="0.35">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5" x14ac:dyDescent="0.35">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5" x14ac:dyDescent="0.35">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5" x14ac:dyDescent="0.35">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5" x14ac:dyDescent="0.35">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5" x14ac:dyDescent="0.35">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5" x14ac:dyDescent="0.35">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5" x14ac:dyDescent="0.35">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5" x14ac:dyDescent="0.35">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5" x14ac:dyDescent="0.35">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5" x14ac:dyDescent="0.35">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5" x14ac:dyDescent="0.35">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5" x14ac:dyDescent="0.35">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5" x14ac:dyDescent="0.35">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5" x14ac:dyDescent="0.35">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5" x14ac:dyDescent="0.35">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5" x14ac:dyDescent="0.35">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5" x14ac:dyDescent="0.35">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5" x14ac:dyDescent="0.35">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5" x14ac:dyDescent="0.35">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5" x14ac:dyDescent="0.35">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5" x14ac:dyDescent="0.35">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5" x14ac:dyDescent="0.35">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5" x14ac:dyDescent="0.35">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5" x14ac:dyDescent="0.35">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5" x14ac:dyDescent="0.35">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5" x14ac:dyDescent="0.35">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5" x14ac:dyDescent="0.35">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5" x14ac:dyDescent="0.35">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5" x14ac:dyDescent="0.35">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5" x14ac:dyDescent="0.35">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5" x14ac:dyDescent="0.35">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5" x14ac:dyDescent="0.35">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5" x14ac:dyDescent="0.35">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5" x14ac:dyDescent="0.35">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5" x14ac:dyDescent="0.35">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5" x14ac:dyDescent="0.35">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5" x14ac:dyDescent="0.35">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5" x14ac:dyDescent="0.35">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5" x14ac:dyDescent="0.35">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5" x14ac:dyDescent="0.35">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5" x14ac:dyDescent="0.35">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5" x14ac:dyDescent="0.35">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5" x14ac:dyDescent="0.35">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5" x14ac:dyDescent="0.35">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5" x14ac:dyDescent="0.35">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5" x14ac:dyDescent="0.35">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5" x14ac:dyDescent="0.35">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5" x14ac:dyDescent="0.35">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5" x14ac:dyDescent="0.35">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5" x14ac:dyDescent="0.35">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5" x14ac:dyDescent="0.35">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5" x14ac:dyDescent="0.35">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5" x14ac:dyDescent="0.35">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5" x14ac:dyDescent="0.35">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5" x14ac:dyDescent="0.35">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5" x14ac:dyDescent="0.35">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5" x14ac:dyDescent="0.35">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5" x14ac:dyDescent="0.35">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5" x14ac:dyDescent="0.35">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5" x14ac:dyDescent="0.35">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5" x14ac:dyDescent="0.35">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5" x14ac:dyDescent="0.35">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5" x14ac:dyDescent="0.35">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5" x14ac:dyDescent="0.35">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5" x14ac:dyDescent="0.35">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5" x14ac:dyDescent="0.35">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5" x14ac:dyDescent="0.35">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5" x14ac:dyDescent="0.35">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5" x14ac:dyDescent="0.35">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5" x14ac:dyDescent="0.35">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5" x14ac:dyDescent="0.35">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5" x14ac:dyDescent="0.35">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5" x14ac:dyDescent="0.35">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5" x14ac:dyDescent="0.35">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5" x14ac:dyDescent="0.35">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5" x14ac:dyDescent="0.35">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5" x14ac:dyDescent="0.35">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5" x14ac:dyDescent="0.35">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5" x14ac:dyDescent="0.35">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5" x14ac:dyDescent="0.35">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5" x14ac:dyDescent="0.35">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5" x14ac:dyDescent="0.35">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5" x14ac:dyDescent="0.35">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5" x14ac:dyDescent="0.35">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5" x14ac:dyDescent="0.35">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5" x14ac:dyDescent="0.35">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5" x14ac:dyDescent="0.35">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5" x14ac:dyDescent="0.35">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5" x14ac:dyDescent="0.35">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5" x14ac:dyDescent="0.35">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5" x14ac:dyDescent="0.35">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5" x14ac:dyDescent="0.35">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5" x14ac:dyDescent="0.35">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5" x14ac:dyDescent="0.35">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5" x14ac:dyDescent="0.35">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5" x14ac:dyDescent="0.35">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5" x14ac:dyDescent="0.35">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5" x14ac:dyDescent="0.35">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5" x14ac:dyDescent="0.35">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5" x14ac:dyDescent="0.35">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5" x14ac:dyDescent="0.35">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5" x14ac:dyDescent="0.35">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5" x14ac:dyDescent="0.35">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5" x14ac:dyDescent="0.35">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5" x14ac:dyDescent="0.35">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5" x14ac:dyDescent="0.35">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5" x14ac:dyDescent="0.35">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5" x14ac:dyDescent="0.35">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5" x14ac:dyDescent="0.35">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5" x14ac:dyDescent="0.35">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5" x14ac:dyDescent="0.35">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5" x14ac:dyDescent="0.35">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5" x14ac:dyDescent="0.35">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5" x14ac:dyDescent="0.35">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5" x14ac:dyDescent="0.35">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5" x14ac:dyDescent="0.35">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5" x14ac:dyDescent="0.35">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5" x14ac:dyDescent="0.35">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5" x14ac:dyDescent="0.35">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5" x14ac:dyDescent="0.35">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5" x14ac:dyDescent="0.35">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5" x14ac:dyDescent="0.35">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5" x14ac:dyDescent="0.35">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5" x14ac:dyDescent="0.35">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5" x14ac:dyDescent="0.35">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5" x14ac:dyDescent="0.35">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5" x14ac:dyDescent="0.35">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5" x14ac:dyDescent="0.35">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5" x14ac:dyDescent="0.35">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5" x14ac:dyDescent="0.35">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5" x14ac:dyDescent="0.35">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5" x14ac:dyDescent="0.35">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5" x14ac:dyDescent="0.35">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5" x14ac:dyDescent="0.35">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5" x14ac:dyDescent="0.35">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5" x14ac:dyDescent="0.35">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5" x14ac:dyDescent="0.35">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5" x14ac:dyDescent="0.35">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5" x14ac:dyDescent="0.35">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5" x14ac:dyDescent="0.35">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5" x14ac:dyDescent="0.35">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5" x14ac:dyDescent="0.35">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5" x14ac:dyDescent="0.35">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5" x14ac:dyDescent="0.35">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5" x14ac:dyDescent="0.35">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5" x14ac:dyDescent="0.35">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5" x14ac:dyDescent="0.35">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5" x14ac:dyDescent="0.35">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5" x14ac:dyDescent="0.35">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5" x14ac:dyDescent="0.35">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5" x14ac:dyDescent="0.35">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5" x14ac:dyDescent="0.35">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5" x14ac:dyDescent="0.35">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5" x14ac:dyDescent="0.35">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5" x14ac:dyDescent="0.35">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5" x14ac:dyDescent="0.35">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5" x14ac:dyDescent="0.35">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5" x14ac:dyDescent="0.35">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5" x14ac:dyDescent="0.35">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5" x14ac:dyDescent="0.35">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5" x14ac:dyDescent="0.35">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5" x14ac:dyDescent="0.35">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5" x14ac:dyDescent="0.35">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5" x14ac:dyDescent="0.35">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5" x14ac:dyDescent="0.35">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5" x14ac:dyDescent="0.35">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5" x14ac:dyDescent="0.35">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5" x14ac:dyDescent="0.35">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5" x14ac:dyDescent="0.35">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5" x14ac:dyDescent="0.35">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5" x14ac:dyDescent="0.35">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5" x14ac:dyDescent="0.35">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5" x14ac:dyDescent="0.35">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5" x14ac:dyDescent="0.35">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5" x14ac:dyDescent="0.35">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5" x14ac:dyDescent="0.35">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5" x14ac:dyDescent="0.35">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5" x14ac:dyDescent="0.35">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5" x14ac:dyDescent="0.35">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5" x14ac:dyDescent="0.35">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5" x14ac:dyDescent="0.35">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5" x14ac:dyDescent="0.35">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5" x14ac:dyDescent="0.35">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5" x14ac:dyDescent="0.35">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5" x14ac:dyDescent="0.35">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5" x14ac:dyDescent="0.35">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5" x14ac:dyDescent="0.35">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5" x14ac:dyDescent="0.35">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5" x14ac:dyDescent="0.35">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5" x14ac:dyDescent="0.35">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5" x14ac:dyDescent="0.35">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5" x14ac:dyDescent="0.35">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5" x14ac:dyDescent="0.35">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5" x14ac:dyDescent="0.35">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5" x14ac:dyDescent="0.35">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5" x14ac:dyDescent="0.35">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5" x14ac:dyDescent="0.35">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5" x14ac:dyDescent="0.35">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5" x14ac:dyDescent="0.35">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5" x14ac:dyDescent="0.35">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5" x14ac:dyDescent="0.35">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5" x14ac:dyDescent="0.35">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5" x14ac:dyDescent="0.35">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5" x14ac:dyDescent="0.35">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5" x14ac:dyDescent="0.35">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5" x14ac:dyDescent="0.35">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5" x14ac:dyDescent="0.35">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5" x14ac:dyDescent="0.35">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5" x14ac:dyDescent="0.35">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5" x14ac:dyDescent="0.35">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5" x14ac:dyDescent="0.35">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5" x14ac:dyDescent="0.35">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5" x14ac:dyDescent="0.35">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5" x14ac:dyDescent="0.35">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5" x14ac:dyDescent="0.35">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5" x14ac:dyDescent="0.35">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5" x14ac:dyDescent="0.35">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5" x14ac:dyDescent="0.35">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5" x14ac:dyDescent="0.35">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5" x14ac:dyDescent="0.35">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5" x14ac:dyDescent="0.35">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5" x14ac:dyDescent="0.35">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5" x14ac:dyDescent="0.35">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5" x14ac:dyDescent="0.35">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5" x14ac:dyDescent="0.35">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5" x14ac:dyDescent="0.35">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5" x14ac:dyDescent="0.35">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5" x14ac:dyDescent="0.35">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5" x14ac:dyDescent="0.35">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5" x14ac:dyDescent="0.35">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5" x14ac:dyDescent="0.35">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5" x14ac:dyDescent="0.35">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5" x14ac:dyDescent="0.35">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5" x14ac:dyDescent="0.35">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5" x14ac:dyDescent="0.35">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5" x14ac:dyDescent="0.35">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5" x14ac:dyDescent="0.35">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5" x14ac:dyDescent="0.35">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5" x14ac:dyDescent="0.35">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5" x14ac:dyDescent="0.35">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5" x14ac:dyDescent="0.35">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5" x14ac:dyDescent="0.35">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5" x14ac:dyDescent="0.35">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5" x14ac:dyDescent="0.35">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5" x14ac:dyDescent="0.35">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5" x14ac:dyDescent="0.35">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5" x14ac:dyDescent="0.35">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5" x14ac:dyDescent="0.35">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5" x14ac:dyDescent="0.35">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5" x14ac:dyDescent="0.35">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5" x14ac:dyDescent="0.35">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5" x14ac:dyDescent="0.35">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5" x14ac:dyDescent="0.35">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5" x14ac:dyDescent="0.35">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5" x14ac:dyDescent="0.35">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5" x14ac:dyDescent="0.35">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5" x14ac:dyDescent="0.35">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5" x14ac:dyDescent="0.35">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5" x14ac:dyDescent="0.35">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5" x14ac:dyDescent="0.35">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5" x14ac:dyDescent="0.35">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5" x14ac:dyDescent="0.35">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5" x14ac:dyDescent="0.35">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5" x14ac:dyDescent="0.35">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5" x14ac:dyDescent="0.35">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5" x14ac:dyDescent="0.35">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5" x14ac:dyDescent="0.35">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5" x14ac:dyDescent="0.35">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5" x14ac:dyDescent="0.35">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5" x14ac:dyDescent="0.35">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5" x14ac:dyDescent="0.35">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5" x14ac:dyDescent="0.35">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5" x14ac:dyDescent="0.35">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5" x14ac:dyDescent="0.35">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5" x14ac:dyDescent="0.35">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5" x14ac:dyDescent="0.35">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5" x14ac:dyDescent="0.35">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5" x14ac:dyDescent="0.35">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5" x14ac:dyDescent="0.35">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5" x14ac:dyDescent="0.35">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5" x14ac:dyDescent="0.35">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5" x14ac:dyDescent="0.35">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5" x14ac:dyDescent="0.35">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5" x14ac:dyDescent="0.35">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5" x14ac:dyDescent="0.35">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5" x14ac:dyDescent="0.35">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5" x14ac:dyDescent="0.35">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5" x14ac:dyDescent="0.35">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5" x14ac:dyDescent="0.35">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5" x14ac:dyDescent="0.35">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5" x14ac:dyDescent="0.35">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5" x14ac:dyDescent="0.35">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5" x14ac:dyDescent="0.35">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5" x14ac:dyDescent="0.35">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5" x14ac:dyDescent="0.35">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5" x14ac:dyDescent="0.35">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5" x14ac:dyDescent="0.35">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5" x14ac:dyDescent="0.35">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5" x14ac:dyDescent="0.35">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5" x14ac:dyDescent="0.35">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5" x14ac:dyDescent="0.35">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5" x14ac:dyDescent="0.35">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5" x14ac:dyDescent="0.35">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5" x14ac:dyDescent="0.35">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5" x14ac:dyDescent="0.35">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5" x14ac:dyDescent="0.35">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5" x14ac:dyDescent="0.35">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5" x14ac:dyDescent="0.35">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5" x14ac:dyDescent="0.35">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5" x14ac:dyDescent="0.35">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5" x14ac:dyDescent="0.35">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5" x14ac:dyDescent="0.35">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5" x14ac:dyDescent="0.35">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5" x14ac:dyDescent="0.35">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5" x14ac:dyDescent="0.35">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5" x14ac:dyDescent="0.35">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5" x14ac:dyDescent="0.35">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5" x14ac:dyDescent="0.35">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5" x14ac:dyDescent="0.35">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5" x14ac:dyDescent="0.35">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5" x14ac:dyDescent="0.35">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5" x14ac:dyDescent="0.35">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5" x14ac:dyDescent="0.35">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5" x14ac:dyDescent="0.35">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5" x14ac:dyDescent="0.35">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5" x14ac:dyDescent="0.35">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5" x14ac:dyDescent="0.35">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5" x14ac:dyDescent="0.35">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5" x14ac:dyDescent="0.35">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5" x14ac:dyDescent="0.35">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5" x14ac:dyDescent="0.35">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5" x14ac:dyDescent="0.35">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5" x14ac:dyDescent="0.35">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5" x14ac:dyDescent="0.35">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5" x14ac:dyDescent="0.35">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5" x14ac:dyDescent="0.35">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5" x14ac:dyDescent="0.35">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5" x14ac:dyDescent="0.35">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5" x14ac:dyDescent="0.35">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5" x14ac:dyDescent="0.35">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5" x14ac:dyDescent="0.35">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5" x14ac:dyDescent="0.35">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5" x14ac:dyDescent="0.35">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5" x14ac:dyDescent="0.35">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5" x14ac:dyDescent="0.35">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5" x14ac:dyDescent="0.35">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5" x14ac:dyDescent="0.35">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5" x14ac:dyDescent="0.35">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5" x14ac:dyDescent="0.35">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5" x14ac:dyDescent="0.35">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5" x14ac:dyDescent="0.35">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5" x14ac:dyDescent="0.35">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5" x14ac:dyDescent="0.35">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5" x14ac:dyDescent="0.35">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5" x14ac:dyDescent="0.35">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5" x14ac:dyDescent="0.35">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5" x14ac:dyDescent="0.35">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5" x14ac:dyDescent="0.35">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5" x14ac:dyDescent="0.35">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5" x14ac:dyDescent="0.35">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5" x14ac:dyDescent="0.35">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5" x14ac:dyDescent="0.35">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5" x14ac:dyDescent="0.35">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5" x14ac:dyDescent="0.35">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5" x14ac:dyDescent="0.35">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5" x14ac:dyDescent="0.35">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5" x14ac:dyDescent="0.35">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5" x14ac:dyDescent="0.35">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5" x14ac:dyDescent="0.35">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5" x14ac:dyDescent="0.35">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5" x14ac:dyDescent="0.35">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5" x14ac:dyDescent="0.35">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5" x14ac:dyDescent="0.35">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5" x14ac:dyDescent="0.35">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5" x14ac:dyDescent="0.35">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5" x14ac:dyDescent="0.35">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5" x14ac:dyDescent="0.35">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5" x14ac:dyDescent="0.35">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5" x14ac:dyDescent="0.35">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5" x14ac:dyDescent="0.35">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5" x14ac:dyDescent="0.35">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5" x14ac:dyDescent="0.35">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5" x14ac:dyDescent="0.35">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5" x14ac:dyDescent="0.35">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5" x14ac:dyDescent="0.35">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5" x14ac:dyDescent="0.35">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5" x14ac:dyDescent="0.35">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5" x14ac:dyDescent="0.35">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5" x14ac:dyDescent="0.35">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5" x14ac:dyDescent="0.35">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5" x14ac:dyDescent="0.35">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5" x14ac:dyDescent="0.35">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5" x14ac:dyDescent="0.35">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5" x14ac:dyDescent="0.35">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5" x14ac:dyDescent="0.35">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5" x14ac:dyDescent="0.35">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5" x14ac:dyDescent="0.35">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5" x14ac:dyDescent="0.35">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5" x14ac:dyDescent="0.35">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5" x14ac:dyDescent="0.35">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5" x14ac:dyDescent="0.35">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5" x14ac:dyDescent="0.35">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5" x14ac:dyDescent="0.35">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5" x14ac:dyDescent="0.35">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5" x14ac:dyDescent="0.35">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5" x14ac:dyDescent="0.35">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5" x14ac:dyDescent="0.35">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5" x14ac:dyDescent="0.35">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5" x14ac:dyDescent="0.35">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5" x14ac:dyDescent="0.35">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5" x14ac:dyDescent="0.35">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5" x14ac:dyDescent="0.35">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5" x14ac:dyDescent="0.35">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5" x14ac:dyDescent="0.35">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5" x14ac:dyDescent="0.35">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5" x14ac:dyDescent="0.35">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5" x14ac:dyDescent="0.35">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5" x14ac:dyDescent="0.35">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5" x14ac:dyDescent="0.35">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5" x14ac:dyDescent="0.35">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5" x14ac:dyDescent="0.35">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5" x14ac:dyDescent="0.35">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5" x14ac:dyDescent="0.35">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5" x14ac:dyDescent="0.35">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5" x14ac:dyDescent="0.35">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5" x14ac:dyDescent="0.35">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5" x14ac:dyDescent="0.35">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5" x14ac:dyDescent="0.35">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5" x14ac:dyDescent="0.35">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5" x14ac:dyDescent="0.35">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5" x14ac:dyDescent="0.35">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5" x14ac:dyDescent="0.35">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5" x14ac:dyDescent="0.35">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5" x14ac:dyDescent="0.35">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5" x14ac:dyDescent="0.35">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5" x14ac:dyDescent="0.35">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5" x14ac:dyDescent="0.35">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5" x14ac:dyDescent="0.35">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5" x14ac:dyDescent="0.35">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5" x14ac:dyDescent="0.35">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5" x14ac:dyDescent="0.35">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5" x14ac:dyDescent="0.35">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5" x14ac:dyDescent="0.35">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5" x14ac:dyDescent="0.35">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5" x14ac:dyDescent="0.35">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5" x14ac:dyDescent="0.35">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5" x14ac:dyDescent="0.35">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5" x14ac:dyDescent="0.35">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5" x14ac:dyDescent="0.35">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5" x14ac:dyDescent="0.35">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5" x14ac:dyDescent="0.35">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5" x14ac:dyDescent="0.35">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5" x14ac:dyDescent="0.35">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5" x14ac:dyDescent="0.35">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5" x14ac:dyDescent="0.35">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5" x14ac:dyDescent="0.35">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5" x14ac:dyDescent="0.35">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5" x14ac:dyDescent="0.35">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5" x14ac:dyDescent="0.35">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5" x14ac:dyDescent="0.35">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5" x14ac:dyDescent="0.35">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5" x14ac:dyDescent="0.35">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5" x14ac:dyDescent="0.35">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5" x14ac:dyDescent="0.35">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5" x14ac:dyDescent="0.35">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5" x14ac:dyDescent="0.35">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5" x14ac:dyDescent="0.35">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5" x14ac:dyDescent="0.35">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5" x14ac:dyDescent="0.35">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5" x14ac:dyDescent="0.35">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5" x14ac:dyDescent="0.35">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5" x14ac:dyDescent="0.35">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5" x14ac:dyDescent="0.35">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5" x14ac:dyDescent="0.35">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5" x14ac:dyDescent="0.35">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5" x14ac:dyDescent="0.35">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5" x14ac:dyDescent="0.35">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5" x14ac:dyDescent="0.35">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5" x14ac:dyDescent="0.35">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5" x14ac:dyDescent="0.35">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5" x14ac:dyDescent="0.35">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5" x14ac:dyDescent="0.35">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5" x14ac:dyDescent="0.35">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5" x14ac:dyDescent="0.35">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5" x14ac:dyDescent="0.35">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5" x14ac:dyDescent="0.35">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5" x14ac:dyDescent="0.35">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5" x14ac:dyDescent="0.35">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5" x14ac:dyDescent="0.35">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5" x14ac:dyDescent="0.35">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5" x14ac:dyDescent="0.35">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5" x14ac:dyDescent="0.35">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5" x14ac:dyDescent="0.35">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5" x14ac:dyDescent="0.35">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5" x14ac:dyDescent="0.35">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5" x14ac:dyDescent="0.35">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5" x14ac:dyDescent="0.35">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5" x14ac:dyDescent="0.35">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5" x14ac:dyDescent="0.35">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5" x14ac:dyDescent="0.35">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5" x14ac:dyDescent="0.35">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5" x14ac:dyDescent="0.35">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5" x14ac:dyDescent="0.35">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5" x14ac:dyDescent="0.35">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5" x14ac:dyDescent="0.35">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5" x14ac:dyDescent="0.35">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5" x14ac:dyDescent="0.35">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5" x14ac:dyDescent="0.35">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5" x14ac:dyDescent="0.35">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5" x14ac:dyDescent="0.35">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5" x14ac:dyDescent="0.35">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5" x14ac:dyDescent="0.35">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5" x14ac:dyDescent="0.35">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5" x14ac:dyDescent="0.35">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5" x14ac:dyDescent="0.35">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5" x14ac:dyDescent="0.35">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5" x14ac:dyDescent="0.35">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5" x14ac:dyDescent="0.35">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5" x14ac:dyDescent="0.35">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5" x14ac:dyDescent="0.35">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5" x14ac:dyDescent="0.35">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5" x14ac:dyDescent="0.35">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5" x14ac:dyDescent="0.35">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5" x14ac:dyDescent="0.35">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5" x14ac:dyDescent="0.35">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5" x14ac:dyDescent="0.35">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5" x14ac:dyDescent="0.35">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5" x14ac:dyDescent="0.35">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5" x14ac:dyDescent="0.35">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5" x14ac:dyDescent="0.35">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5" x14ac:dyDescent="0.35">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x14ac:dyDescent="0.3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x14ac:dyDescent="0.3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x14ac:dyDescent="0.3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x14ac:dyDescent="0.3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x14ac:dyDescent="0.3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x14ac:dyDescent="0.3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x14ac:dyDescent="0.3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B1:C1"/>
    <mergeCell ref="B2:C2"/>
    <mergeCell ref="B4:C4"/>
    <mergeCell ref="A6:AI6"/>
    <mergeCell ref="A7:AI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AD28:AG28"/>
    <mergeCell ref="AH8:AH10"/>
    <mergeCell ref="AI8:AI10"/>
    <mergeCell ref="G9:H9"/>
    <mergeCell ref="I9:J9"/>
    <mergeCell ref="K9:L9"/>
    <mergeCell ref="AD26:AG26"/>
    <mergeCell ref="AD27:AG2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5" x14ac:dyDescent="0.35"/>
  <cols>
    <col min="1" max="1" width="11" style="12"/>
    <col min="2" max="2" width="27" style="12" bestFit="1" customWidth="1"/>
    <col min="3" max="8" width="11" style="37"/>
    <col min="9" max="16384" width="11" style="12"/>
  </cols>
  <sheetData>
    <row r="1" spans="1:11" x14ac:dyDescent="0.35">
      <c r="B1" s="194" t="s">
        <v>0</v>
      </c>
      <c r="C1" s="12"/>
      <c r="J1" s="84" t="s">
        <v>583</v>
      </c>
    </row>
    <row r="2" spans="1:11" x14ac:dyDescent="0.35">
      <c r="A2" s="194"/>
      <c r="B2" s="87" t="s">
        <v>949</v>
      </c>
      <c r="C2" s="19"/>
      <c r="J2" s="84"/>
    </row>
    <row r="3" spans="1:11" x14ac:dyDescent="0.35">
      <c r="A3" s="194"/>
      <c r="B3" s="87"/>
      <c r="C3" s="80"/>
      <c r="J3" s="84"/>
    </row>
    <row r="4" spans="1:11" x14ac:dyDescent="0.35">
      <c r="A4" s="194"/>
      <c r="B4" s="87" t="s">
        <v>951</v>
      </c>
      <c r="C4" s="19"/>
      <c r="J4" s="84"/>
    </row>
    <row r="5" spans="1:11" x14ac:dyDescent="0.35">
      <c r="A5" s="1146" t="s">
        <v>579</v>
      </c>
      <c r="B5" s="1343"/>
      <c r="C5" s="1343"/>
      <c r="D5" s="1343"/>
      <c r="E5" s="1343"/>
      <c r="F5" s="1343"/>
      <c r="G5" s="1343"/>
      <c r="H5" s="1343"/>
      <c r="I5" s="1343"/>
      <c r="J5" s="1343"/>
    </row>
    <row r="6" spans="1:11" x14ac:dyDescent="0.35">
      <c r="A6" s="493"/>
      <c r="B6" s="493"/>
      <c r="C6" s="494"/>
      <c r="D6" s="494"/>
      <c r="E6" s="494"/>
      <c r="F6" s="494"/>
      <c r="G6" s="494"/>
      <c r="H6" s="494"/>
      <c r="I6" s="493"/>
      <c r="J6" s="493"/>
    </row>
    <row r="7" spans="1:11" ht="67.5" customHeight="1" x14ac:dyDescent="0.35">
      <c r="A7" s="1344" t="s">
        <v>102</v>
      </c>
      <c r="B7" s="1346" t="s">
        <v>2</v>
      </c>
      <c r="C7" s="1348" t="s">
        <v>584</v>
      </c>
      <c r="D7" s="1349"/>
      <c r="E7" s="1349"/>
      <c r="F7" s="1348" t="s">
        <v>585</v>
      </c>
      <c r="G7" s="1349"/>
      <c r="H7" s="1350"/>
      <c r="I7" s="1351" t="s">
        <v>165</v>
      </c>
      <c r="J7" s="1351" t="s">
        <v>12</v>
      </c>
    </row>
    <row r="8" spans="1:11" ht="45" x14ac:dyDescent="0.35">
      <c r="A8" s="1345"/>
      <c r="B8" s="1347"/>
      <c r="C8" s="497" t="s">
        <v>577</v>
      </c>
      <c r="D8" s="497" t="s">
        <v>578</v>
      </c>
      <c r="E8" s="497" t="s">
        <v>94</v>
      </c>
      <c r="F8" s="497" t="s">
        <v>577</v>
      </c>
      <c r="G8" s="497" t="s">
        <v>578</v>
      </c>
      <c r="H8" s="497" t="s">
        <v>94</v>
      </c>
      <c r="I8" s="1347"/>
      <c r="J8" s="1347"/>
    </row>
    <row r="9" spans="1:11" x14ac:dyDescent="0.35">
      <c r="A9" s="495"/>
      <c r="B9" s="502"/>
      <c r="C9" s="503" t="s">
        <v>39</v>
      </c>
      <c r="D9" s="503" t="s">
        <v>40</v>
      </c>
      <c r="E9" s="503" t="s">
        <v>580</v>
      </c>
      <c r="F9" s="503" t="s">
        <v>42</v>
      </c>
      <c r="G9" s="503" t="s">
        <v>43</v>
      </c>
      <c r="H9" s="503" t="s">
        <v>581</v>
      </c>
      <c r="I9" s="496" t="s">
        <v>582</v>
      </c>
      <c r="J9" s="496"/>
    </row>
    <row r="10" spans="1:11" x14ac:dyDescent="0.35">
      <c r="A10" s="432"/>
      <c r="B10" s="498" t="s">
        <v>165</v>
      </c>
      <c r="C10" s="499"/>
      <c r="D10" s="500"/>
      <c r="E10" s="499"/>
      <c r="F10" s="499"/>
      <c r="G10" s="500"/>
      <c r="H10" s="499">
        <f>SUM(H11:H12)</f>
        <v>0</v>
      </c>
      <c r="I10" s="898">
        <f>SUM(I11:I12)</f>
        <v>0</v>
      </c>
      <c r="J10" s="501"/>
    </row>
    <row r="11" spans="1:11" x14ac:dyDescent="0.35">
      <c r="A11" s="429">
        <v>1</v>
      </c>
      <c r="B11" s="423" t="s">
        <v>588</v>
      </c>
      <c r="C11" s="500"/>
      <c r="D11" s="516">
        <v>5941</v>
      </c>
      <c r="E11" s="500">
        <f>+C11*D11</f>
        <v>0</v>
      </c>
      <c r="F11" s="500"/>
      <c r="G11" s="516">
        <v>5941</v>
      </c>
      <c r="H11" s="500"/>
      <c r="I11" s="899">
        <f>+H11+E11</f>
        <v>0</v>
      </c>
      <c r="J11" s="501"/>
    </row>
    <row r="12" spans="1:11" x14ac:dyDescent="0.35">
      <c r="A12" s="429"/>
      <c r="B12" s="423"/>
      <c r="C12" s="500"/>
      <c r="D12" s="500"/>
      <c r="E12" s="500"/>
      <c r="F12" s="500"/>
      <c r="G12" s="500"/>
      <c r="H12" s="500"/>
      <c r="I12" s="899">
        <f t="shared" ref="I12" si="0">H12+E12</f>
        <v>0</v>
      </c>
      <c r="J12" s="501"/>
    </row>
    <row r="13" spans="1:11" x14ac:dyDescent="0.35">
      <c r="A13" s="1343"/>
      <c r="B13" s="1343"/>
    </row>
    <row r="14" spans="1:11" x14ac:dyDescent="0.35">
      <c r="B14" s="37"/>
      <c r="C14" s="664"/>
      <c r="D14" s="12"/>
      <c r="E14" s="12"/>
      <c r="F14" s="12"/>
      <c r="G14" s="1149" t="s">
        <v>435</v>
      </c>
      <c r="H14" s="1149"/>
      <c r="I14" s="1149"/>
      <c r="J14" s="1149"/>
      <c r="K14" s="780"/>
    </row>
    <row r="15" spans="1:11" ht="15.75" customHeight="1" x14ac:dyDescent="0.35">
      <c r="B15" s="890" t="s">
        <v>23</v>
      </c>
      <c r="D15" s="12"/>
      <c r="E15" s="12"/>
      <c r="F15" s="12"/>
      <c r="G15" s="1143" t="s">
        <v>953</v>
      </c>
      <c r="H15" s="1143"/>
      <c r="I15" s="1143"/>
      <c r="J15" s="1143"/>
    </row>
    <row r="16" spans="1:11" ht="15.75" customHeight="1" x14ac:dyDescent="0.35">
      <c r="B16" s="901" t="s">
        <v>954</v>
      </c>
      <c r="C16" s="12"/>
      <c r="D16" s="12"/>
      <c r="E16" s="12"/>
      <c r="F16" s="12"/>
      <c r="G16" s="1144" t="s">
        <v>954</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4" x14ac:dyDescent="0.35"/>
  <cols>
    <col min="1" max="1" width="11" style="80"/>
    <col min="2" max="2" width="43.90625" style="80" customWidth="1"/>
    <col min="3" max="7" width="11" style="80"/>
    <col min="8" max="8" width="47.90625" style="80" customWidth="1"/>
    <col min="9" max="16384" width="11" style="80"/>
  </cols>
  <sheetData>
    <row r="1" spans="1:25" ht="15.75" customHeight="1" x14ac:dyDescent="0.35">
      <c r="A1" s="1354" t="s">
        <v>0</v>
      </c>
      <c r="B1" s="1353"/>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x14ac:dyDescent="0.35">
      <c r="A2" s="1355" t="s">
        <v>949</v>
      </c>
      <c r="B2" s="1353"/>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x14ac:dyDescent="0.35">
      <c r="A3" s="1356" t="s">
        <v>589</v>
      </c>
      <c r="B3" s="1353"/>
      <c r="C3" s="1353"/>
      <c r="D3" s="1353"/>
      <c r="E3" s="1353"/>
      <c r="F3" s="1353"/>
      <c r="G3" s="1353"/>
      <c r="H3" s="519"/>
      <c r="I3" s="519"/>
      <c r="J3" s="519"/>
      <c r="K3" s="519"/>
      <c r="L3" s="519"/>
      <c r="M3" s="519"/>
      <c r="N3" s="519"/>
      <c r="O3" s="519"/>
      <c r="P3" s="519"/>
      <c r="Q3" s="519"/>
      <c r="R3" s="519"/>
      <c r="S3" s="519"/>
      <c r="T3" s="519"/>
      <c r="U3" s="519"/>
      <c r="V3" s="519"/>
      <c r="W3" s="519"/>
      <c r="X3" s="519"/>
      <c r="Y3" s="519"/>
    </row>
    <row r="4" spans="1:25" ht="30.75" customHeight="1" x14ac:dyDescent="0.35">
      <c r="A4" s="1357" t="s">
        <v>590</v>
      </c>
      <c r="B4" s="1353"/>
      <c r="C4" s="1353"/>
      <c r="D4" s="1353"/>
      <c r="E4" s="1353"/>
      <c r="F4" s="1353"/>
      <c r="G4" s="1353"/>
      <c r="H4" s="519"/>
      <c r="I4" s="519"/>
      <c r="J4" s="519"/>
      <c r="K4" s="519"/>
      <c r="L4" s="519"/>
      <c r="M4" s="519"/>
      <c r="N4" s="519"/>
      <c r="O4" s="519"/>
      <c r="P4" s="519"/>
      <c r="Q4" s="519"/>
      <c r="R4" s="519"/>
      <c r="S4" s="519"/>
      <c r="T4" s="519"/>
      <c r="U4" s="519"/>
      <c r="V4" s="519"/>
      <c r="W4" s="519"/>
      <c r="X4" s="519"/>
      <c r="Y4" s="519"/>
    </row>
    <row r="5" spans="1:25" ht="16" thickBot="1" x14ac:dyDescent="0.4">
      <c r="A5" s="519"/>
      <c r="B5" s="522"/>
      <c r="C5" s="519"/>
      <c r="D5" s="519"/>
      <c r="E5" s="519"/>
      <c r="F5" s="1358" t="s">
        <v>101</v>
      </c>
      <c r="G5" s="1353"/>
      <c r="H5" s="519"/>
      <c r="I5" s="519"/>
      <c r="J5" s="519"/>
      <c r="K5" s="519"/>
      <c r="L5" s="519"/>
      <c r="M5" s="519"/>
      <c r="N5" s="519"/>
      <c r="O5" s="519"/>
      <c r="P5" s="519"/>
      <c r="Q5" s="519"/>
      <c r="R5" s="519"/>
      <c r="S5" s="519"/>
      <c r="T5" s="519"/>
      <c r="U5" s="519"/>
      <c r="V5" s="519"/>
      <c r="W5" s="519"/>
      <c r="X5" s="519"/>
      <c r="Y5" s="519"/>
    </row>
    <row r="6" spans="1:25" ht="24.9" customHeight="1" thickTop="1" x14ac:dyDescent="0.35">
      <c r="A6" s="523" t="s">
        <v>102</v>
      </c>
      <c r="B6" s="524" t="s">
        <v>2</v>
      </c>
      <c r="C6" s="525" t="s">
        <v>3</v>
      </c>
      <c r="D6" s="525" t="s">
        <v>28</v>
      </c>
      <c r="E6" s="525" t="s">
        <v>93</v>
      </c>
      <c r="F6" s="526" t="s">
        <v>94</v>
      </c>
      <c r="G6" s="527" t="s">
        <v>12</v>
      </c>
      <c r="H6" s="518"/>
      <c r="I6" s="518"/>
      <c r="J6" s="518"/>
      <c r="K6" s="518"/>
      <c r="L6" s="518"/>
      <c r="M6" s="518"/>
      <c r="N6" s="518"/>
      <c r="O6" s="518"/>
      <c r="P6" s="518"/>
      <c r="Q6" s="518"/>
      <c r="R6" s="518"/>
      <c r="S6" s="518"/>
      <c r="T6" s="518"/>
      <c r="U6" s="518"/>
      <c r="V6" s="518"/>
      <c r="W6" s="518"/>
      <c r="X6" s="518"/>
      <c r="Y6" s="518"/>
    </row>
    <row r="7" spans="1:25" ht="24.9" customHeight="1" x14ac:dyDescent="0.35">
      <c r="A7" s="551" t="s">
        <v>13</v>
      </c>
      <c r="B7" s="552" t="s">
        <v>63</v>
      </c>
      <c r="C7" s="553" t="s">
        <v>148</v>
      </c>
      <c r="D7" s="553" t="s">
        <v>39</v>
      </c>
      <c r="E7" s="553" t="s">
        <v>40</v>
      </c>
      <c r="F7" s="555" t="s">
        <v>594</v>
      </c>
      <c r="G7" s="554" t="s">
        <v>192</v>
      </c>
      <c r="H7" s="517"/>
      <c r="I7" s="517"/>
      <c r="J7" s="517"/>
      <c r="K7" s="517"/>
      <c r="L7" s="517"/>
      <c r="M7" s="517"/>
      <c r="N7" s="517"/>
      <c r="O7" s="517"/>
      <c r="P7" s="517"/>
      <c r="Q7" s="517"/>
      <c r="R7" s="517"/>
      <c r="S7" s="517"/>
      <c r="T7" s="517"/>
      <c r="U7" s="517"/>
      <c r="V7" s="517"/>
      <c r="W7" s="517"/>
      <c r="X7" s="517"/>
      <c r="Y7" s="517"/>
    </row>
    <row r="8" spans="1:25" ht="24.9" customHeight="1" x14ac:dyDescent="0.35">
      <c r="A8" s="578" t="s">
        <v>15</v>
      </c>
      <c r="B8" s="577" t="s">
        <v>604</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 customHeight="1" x14ac:dyDescent="0.35">
      <c r="A9" s="529">
        <v>1</v>
      </c>
      <c r="B9" s="530" t="s">
        <v>591</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 customHeight="1" x14ac:dyDescent="0.35">
      <c r="A10" s="529"/>
      <c r="B10" s="535" t="s">
        <v>592</v>
      </c>
      <c r="C10" s="536" t="s">
        <v>593</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x14ac:dyDescent="0.35">
      <c r="A11" s="529"/>
      <c r="B11" s="535" t="s">
        <v>260</v>
      </c>
      <c r="C11" s="536" t="s">
        <v>593</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 customHeight="1" x14ac:dyDescent="0.35">
      <c r="A12" s="529"/>
      <c r="B12" s="535" t="s">
        <v>261</v>
      </c>
      <c r="C12" s="536" t="s">
        <v>593</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 customHeight="1" x14ac:dyDescent="0.35">
      <c r="A13" s="529"/>
      <c r="B13" s="535" t="s">
        <v>262</v>
      </c>
      <c r="C13" s="536" t="s">
        <v>593</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 customHeight="1" x14ac:dyDescent="0.35">
      <c r="A14" s="529"/>
      <c r="B14" s="535" t="s">
        <v>263</v>
      </c>
      <c r="C14" s="536" t="s">
        <v>593</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 customHeight="1" x14ac:dyDescent="0.35">
      <c r="A15" s="529"/>
      <c r="B15" s="535" t="s">
        <v>264</v>
      </c>
      <c r="C15" s="536" t="s">
        <v>593</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 customHeight="1" x14ac:dyDescent="0.35">
      <c r="A16" s="529"/>
      <c r="B16" s="535" t="s">
        <v>265</v>
      </c>
      <c r="C16" s="536" t="s">
        <v>593</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x14ac:dyDescent="0.35">
      <c r="A17" s="529"/>
      <c r="B17" s="535" t="s">
        <v>622</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x14ac:dyDescent="0.35">
      <c r="A18" s="528">
        <v>2</v>
      </c>
      <c r="B18" s="535" t="s">
        <v>271</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x14ac:dyDescent="0.35">
      <c r="A19" s="528">
        <v>3</v>
      </c>
      <c r="B19" s="535" t="s">
        <v>599</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 customHeight="1" x14ac:dyDescent="0.35">
      <c r="A20" s="528">
        <v>3</v>
      </c>
      <c r="B20" s="538" t="s">
        <v>623</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 customHeight="1" x14ac:dyDescent="0.35">
      <c r="A21" s="528">
        <v>4</v>
      </c>
      <c r="B21" s="538" t="s">
        <v>595</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 customHeight="1" x14ac:dyDescent="0.35">
      <c r="A22" s="528">
        <v>5</v>
      </c>
      <c r="B22" s="538" t="s">
        <v>596</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 customHeight="1" x14ac:dyDescent="0.35">
      <c r="A23" s="528">
        <v>6</v>
      </c>
      <c r="B23" s="538" t="s">
        <v>597</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x14ac:dyDescent="0.35">
      <c r="A24" s="528">
        <v>7</v>
      </c>
      <c r="B24" s="538" t="s">
        <v>598</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x14ac:dyDescent="0.35">
      <c r="A25" s="528">
        <v>8</v>
      </c>
      <c r="B25" s="538" t="s">
        <v>600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x14ac:dyDescent="0.35">
      <c r="A26" s="528">
        <v>9</v>
      </c>
      <c r="B26" s="538" t="s">
        <v>601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x14ac:dyDescent="0.35">
      <c r="A27" s="528">
        <v>10</v>
      </c>
      <c r="B27" s="538" t="s">
        <v>602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 customHeight="1" x14ac:dyDescent="0.35">
      <c r="A28" s="528">
        <v>11</v>
      </c>
      <c r="B28" s="538" t="s">
        <v>603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 customHeight="1" x14ac:dyDescent="0.35">
      <c r="A29" s="528">
        <v>12</v>
      </c>
      <c r="B29" s="538" t="s">
        <v>737</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 customHeight="1" x14ac:dyDescent="0.35">
      <c r="A30" s="528">
        <v>13</v>
      </c>
      <c r="B30" s="538" t="s">
        <v>738</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x14ac:dyDescent="0.35">
      <c r="A31" s="528">
        <v>14</v>
      </c>
      <c r="B31" s="535" t="s">
        <v>739</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 customHeight="1" x14ac:dyDescent="0.35">
      <c r="A32" s="529" t="s">
        <v>29</v>
      </c>
      <c r="B32" s="542" t="s">
        <v>735</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x14ac:dyDescent="0.35">
      <c r="A33" s="529" t="s">
        <v>100</v>
      </c>
      <c r="B33" s="542" t="s">
        <v>740</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 customHeight="1" x14ac:dyDescent="0.35">
      <c r="A34" s="528"/>
      <c r="B34" s="538" t="s">
        <v>609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x14ac:dyDescent="0.35">
      <c r="A35" s="528"/>
      <c r="B35" s="538" t="s">
        <v>610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 customHeight="1" x14ac:dyDescent="0.35">
      <c r="A36" s="528"/>
      <c r="B36" s="538" t="s">
        <v>611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 customHeight="1" x14ac:dyDescent="0.35">
      <c r="A37" s="528"/>
      <c r="B37" s="538" t="s">
        <v>612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 customHeight="1" x14ac:dyDescent="0.35">
      <c r="A38" s="528"/>
      <c r="B38" s="538" t="s">
        <v>613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 customHeight="1" x14ac:dyDescent="0.35">
      <c r="A39" s="528"/>
      <c r="B39" s="538" t="s">
        <v>614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 customHeight="1" x14ac:dyDescent="0.35">
      <c r="A40" s="528"/>
      <c r="B40" s="538" t="s">
        <v>624</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 customHeight="1" x14ac:dyDescent="0.35">
      <c r="A41" s="529" t="s">
        <v>22</v>
      </c>
      <c r="B41" s="542" t="s">
        <v>605</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x14ac:dyDescent="0.35">
      <c r="A42" s="528"/>
      <c r="B42" s="538" t="s">
        <v>616</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 customHeight="1" x14ac:dyDescent="0.35">
      <c r="A43" s="528"/>
      <c r="B43" s="538" t="s">
        <v>606</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 customHeight="1" x14ac:dyDescent="0.35">
      <c r="A44" s="528"/>
      <c r="B44" s="538" t="s">
        <v>607</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 customHeight="1" x14ac:dyDescent="0.35">
      <c r="A45" s="528"/>
      <c r="B45" s="538" t="s">
        <v>608</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x14ac:dyDescent="0.35">
      <c r="A46" s="528"/>
      <c r="B46" s="538" t="s">
        <v>621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 customHeight="1" x14ac:dyDescent="0.35">
      <c r="A47" s="528"/>
      <c r="B47" s="538" t="s">
        <v>620</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 customHeight="1" x14ac:dyDescent="0.35">
      <c r="A48" s="528"/>
      <c r="B48" s="538" t="s">
        <v>619</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 customHeight="1" x14ac:dyDescent="0.35">
      <c r="A49" s="528"/>
      <c r="B49" s="538" t="s">
        <v>618</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 customHeight="1" x14ac:dyDescent="0.35">
      <c r="A50" s="528"/>
      <c r="B50" s="538" t="s">
        <v>615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 customHeight="1" x14ac:dyDescent="0.35">
      <c r="A51" s="528"/>
      <c r="B51" s="538" t="s">
        <v>617</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 customHeight="1" thickBot="1" x14ac:dyDescent="0.4">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 customHeight="1" thickTop="1" x14ac:dyDescent="0.35">
      <c r="A53" s="549"/>
      <c r="B53" s="550"/>
      <c r="C53" s="549"/>
      <c r="D53" s="549"/>
      <c r="E53" s="1352"/>
      <c r="F53" s="1353"/>
      <c r="G53" s="1353"/>
      <c r="H53" s="549"/>
      <c r="I53" s="549"/>
      <c r="J53" s="549"/>
      <c r="K53" s="549"/>
      <c r="L53" s="549"/>
      <c r="M53" s="549"/>
      <c r="N53" s="549"/>
      <c r="O53" s="549"/>
      <c r="P53" s="549"/>
      <c r="Q53" s="549"/>
      <c r="R53" s="549"/>
      <c r="S53" s="549"/>
      <c r="T53" s="549"/>
      <c r="U53" s="549"/>
      <c r="V53" s="549"/>
      <c r="W53" s="549"/>
      <c r="X53" s="549"/>
      <c r="Y53" s="549"/>
    </row>
    <row r="54" spans="1:25" s="518" customFormat="1" ht="15.5" x14ac:dyDescent="0.35">
      <c r="B54" s="37"/>
      <c r="C54" s="664"/>
      <c r="D54" s="1149" t="s">
        <v>435</v>
      </c>
      <c r="E54" s="1149"/>
      <c r="F54" s="1149"/>
      <c r="G54" s="1149"/>
    </row>
    <row r="55" spans="1:25" s="518" customFormat="1" ht="15.5" x14ac:dyDescent="0.35">
      <c r="B55" s="890" t="s">
        <v>23</v>
      </c>
      <c r="C55" s="37"/>
      <c r="D55" s="1143" t="s">
        <v>953</v>
      </c>
      <c r="E55" s="1143"/>
      <c r="F55" s="1143"/>
      <c r="G55" s="1143"/>
    </row>
    <row r="56" spans="1:25" ht="24.9" customHeight="1" x14ac:dyDescent="0.35">
      <c r="A56" s="428"/>
      <c r="B56" s="901" t="s">
        <v>954</v>
      </c>
      <c r="C56" s="12"/>
      <c r="D56" s="1144" t="s">
        <v>954</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5" x14ac:dyDescent="0.35">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5" x14ac:dyDescent="0.35">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5" x14ac:dyDescent="0.35">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5" x14ac:dyDescent="0.35">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5" x14ac:dyDescent="0.35">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5" x14ac:dyDescent="0.35">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5" x14ac:dyDescent="0.35">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5" x14ac:dyDescent="0.35">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5" x14ac:dyDescent="0.35">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5" x14ac:dyDescent="0.35">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5" x14ac:dyDescent="0.35">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5" x14ac:dyDescent="0.35">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5" x14ac:dyDescent="0.35">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5" x14ac:dyDescent="0.35">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5" x14ac:dyDescent="0.35">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5" x14ac:dyDescent="0.35">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5" x14ac:dyDescent="0.35">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5" x14ac:dyDescent="0.35">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5" x14ac:dyDescent="0.35">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5" x14ac:dyDescent="0.35">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5" x14ac:dyDescent="0.35">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5" x14ac:dyDescent="0.35">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5" x14ac:dyDescent="0.35">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5" x14ac:dyDescent="0.35">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5" x14ac:dyDescent="0.35">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5" x14ac:dyDescent="0.35">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5" x14ac:dyDescent="0.35">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5" x14ac:dyDescent="0.35">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5" x14ac:dyDescent="0.35">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5" x14ac:dyDescent="0.35">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5" x14ac:dyDescent="0.35">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5" x14ac:dyDescent="0.35">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5" x14ac:dyDescent="0.35">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5" x14ac:dyDescent="0.35">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5" x14ac:dyDescent="0.35">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5" x14ac:dyDescent="0.35">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5" x14ac:dyDescent="0.35">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5" x14ac:dyDescent="0.35">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5" x14ac:dyDescent="0.35">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5" x14ac:dyDescent="0.35">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5" x14ac:dyDescent="0.35">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5" x14ac:dyDescent="0.35">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5" x14ac:dyDescent="0.35">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5" x14ac:dyDescent="0.35">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5" x14ac:dyDescent="0.35">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5" x14ac:dyDescent="0.35">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5" x14ac:dyDescent="0.35">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5" x14ac:dyDescent="0.35">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5" x14ac:dyDescent="0.35">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5" x14ac:dyDescent="0.35">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5" x14ac:dyDescent="0.35">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5" x14ac:dyDescent="0.35">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5" x14ac:dyDescent="0.35">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5" x14ac:dyDescent="0.35">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5" x14ac:dyDescent="0.35">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5" x14ac:dyDescent="0.35">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5" x14ac:dyDescent="0.35">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5" x14ac:dyDescent="0.35">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5" x14ac:dyDescent="0.35">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5" x14ac:dyDescent="0.35">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5" x14ac:dyDescent="0.35">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5" x14ac:dyDescent="0.35">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5" x14ac:dyDescent="0.35">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5" x14ac:dyDescent="0.35">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5" x14ac:dyDescent="0.35">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5" x14ac:dyDescent="0.35">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5" x14ac:dyDescent="0.35">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5" x14ac:dyDescent="0.35">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5" x14ac:dyDescent="0.35">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5" x14ac:dyDescent="0.35">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5" x14ac:dyDescent="0.35">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5" x14ac:dyDescent="0.35">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5" x14ac:dyDescent="0.35">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5" x14ac:dyDescent="0.35">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5" x14ac:dyDescent="0.35">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5" x14ac:dyDescent="0.35">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5" x14ac:dyDescent="0.35">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5" x14ac:dyDescent="0.35">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5" x14ac:dyDescent="0.35">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5" x14ac:dyDescent="0.35">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5" x14ac:dyDescent="0.35">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5" x14ac:dyDescent="0.35">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5" x14ac:dyDescent="0.35">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5" x14ac:dyDescent="0.35">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5" x14ac:dyDescent="0.35">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5" x14ac:dyDescent="0.35">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5" x14ac:dyDescent="0.35">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5" x14ac:dyDescent="0.35">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5" x14ac:dyDescent="0.35">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5" x14ac:dyDescent="0.35">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5" x14ac:dyDescent="0.35">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5" x14ac:dyDescent="0.35">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5" x14ac:dyDescent="0.35">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5" x14ac:dyDescent="0.35">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5" x14ac:dyDescent="0.35">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5" x14ac:dyDescent="0.35">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5" x14ac:dyDescent="0.35">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5" x14ac:dyDescent="0.35">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5" x14ac:dyDescent="0.35">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5" x14ac:dyDescent="0.35">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5" x14ac:dyDescent="0.35">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5" x14ac:dyDescent="0.35">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5" x14ac:dyDescent="0.35">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5" x14ac:dyDescent="0.35">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5" x14ac:dyDescent="0.35">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5" x14ac:dyDescent="0.35">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5" x14ac:dyDescent="0.35">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5" x14ac:dyDescent="0.35">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5" x14ac:dyDescent="0.35">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5" x14ac:dyDescent="0.35">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5" x14ac:dyDescent="0.35">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5" x14ac:dyDescent="0.35">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5" x14ac:dyDescent="0.35">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5" x14ac:dyDescent="0.35">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5" x14ac:dyDescent="0.35">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5" x14ac:dyDescent="0.35">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5" x14ac:dyDescent="0.35">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5" x14ac:dyDescent="0.35">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5" x14ac:dyDescent="0.35">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5" x14ac:dyDescent="0.35">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5" x14ac:dyDescent="0.35">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5" x14ac:dyDescent="0.35">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5" x14ac:dyDescent="0.35">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5" x14ac:dyDescent="0.35">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5" x14ac:dyDescent="0.35">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5" x14ac:dyDescent="0.35">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5" x14ac:dyDescent="0.35">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5" x14ac:dyDescent="0.35">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5" x14ac:dyDescent="0.35">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5" x14ac:dyDescent="0.35">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5" x14ac:dyDescent="0.35">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5" x14ac:dyDescent="0.35">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5" x14ac:dyDescent="0.35">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5" x14ac:dyDescent="0.35">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5" x14ac:dyDescent="0.35">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5" x14ac:dyDescent="0.35">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5" x14ac:dyDescent="0.35">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5" x14ac:dyDescent="0.35">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5" x14ac:dyDescent="0.35">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5" x14ac:dyDescent="0.35">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5" x14ac:dyDescent="0.35">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5" x14ac:dyDescent="0.35">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5" x14ac:dyDescent="0.35">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5" x14ac:dyDescent="0.35">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5" x14ac:dyDescent="0.35">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5" x14ac:dyDescent="0.35">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5" x14ac:dyDescent="0.35">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5" x14ac:dyDescent="0.35">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5" x14ac:dyDescent="0.35">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5" x14ac:dyDescent="0.35">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5" x14ac:dyDescent="0.35">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5" x14ac:dyDescent="0.35">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5" x14ac:dyDescent="0.35">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5" x14ac:dyDescent="0.35">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5" x14ac:dyDescent="0.35">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5" x14ac:dyDescent="0.35">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5" x14ac:dyDescent="0.35">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5" x14ac:dyDescent="0.35">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5" x14ac:dyDescent="0.35">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5" x14ac:dyDescent="0.35">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5" x14ac:dyDescent="0.35">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5" x14ac:dyDescent="0.35">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5" x14ac:dyDescent="0.35">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5" x14ac:dyDescent="0.35">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5" x14ac:dyDescent="0.35">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5" x14ac:dyDescent="0.35">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5" x14ac:dyDescent="0.35">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5" x14ac:dyDescent="0.35">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5" x14ac:dyDescent="0.35">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5" x14ac:dyDescent="0.35">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5" x14ac:dyDescent="0.35">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5" x14ac:dyDescent="0.35">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5" x14ac:dyDescent="0.35">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5" x14ac:dyDescent="0.35">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5" x14ac:dyDescent="0.35">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5" x14ac:dyDescent="0.35">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5" x14ac:dyDescent="0.35">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5" x14ac:dyDescent="0.35">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5" x14ac:dyDescent="0.35">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5" x14ac:dyDescent="0.35">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5" x14ac:dyDescent="0.35">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5" x14ac:dyDescent="0.35">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5" x14ac:dyDescent="0.35">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5" x14ac:dyDescent="0.35">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5" x14ac:dyDescent="0.35">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5" x14ac:dyDescent="0.35">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5" x14ac:dyDescent="0.35">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5" x14ac:dyDescent="0.35">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5" x14ac:dyDescent="0.35">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5" x14ac:dyDescent="0.35">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5" x14ac:dyDescent="0.35">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5" x14ac:dyDescent="0.35">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5" x14ac:dyDescent="0.35">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5" x14ac:dyDescent="0.35">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5" x14ac:dyDescent="0.35">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5" x14ac:dyDescent="0.35">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5" x14ac:dyDescent="0.35">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5" x14ac:dyDescent="0.35">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5" x14ac:dyDescent="0.35">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5" x14ac:dyDescent="0.35">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5" x14ac:dyDescent="0.35">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5" x14ac:dyDescent="0.35">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5" x14ac:dyDescent="0.35">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5" x14ac:dyDescent="0.35">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5" x14ac:dyDescent="0.35">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5" x14ac:dyDescent="0.35">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5" x14ac:dyDescent="0.35">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5" x14ac:dyDescent="0.35">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5" x14ac:dyDescent="0.35">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5" x14ac:dyDescent="0.35">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5" x14ac:dyDescent="0.35">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5" x14ac:dyDescent="0.35">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5" x14ac:dyDescent="0.35">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5" x14ac:dyDescent="0.35">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5" x14ac:dyDescent="0.35">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5" x14ac:dyDescent="0.35">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5" x14ac:dyDescent="0.35">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5" x14ac:dyDescent="0.35">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5" x14ac:dyDescent="0.35">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5" x14ac:dyDescent="0.35">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5" x14ac:dyDescent="0.35">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5" x14ac:dyDescent="0.35">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5" x14ac:dyDescent="0.35">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5" x14ac:dyDescent="0.35">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5" x14ac:dyDescent="0.35">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5" x14ac:dyDescent="0.35">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5" x14ac:dyDescent="0.35">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5" x14ac:dyDescent="0.35">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5" x14ac:dyDescent="0.35">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5" x14ac:dyDescent="0.35">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5" x14ac:dyDescent="0.35">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5" x14ac:dyDescent="0.35">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5" x14ac:dyDescent="0.35">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5" x14ac:dyDescent="0.35">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5" x14ac:dyDescent="0.35">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5" x14ac:dyDescent="0.35">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5" x14ac:dyDescent="0.35">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5" x14ac:dyDescent="0.35">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5" x14ac:dyDescent="0.35">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5" x14ac:dyDescent="0.35">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5" x14ac:dyDescent="0.35">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5" x14ac:dyDescent="0.35">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5" x14ac:dyDescent="0.35">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5" x14ac:dyDescent="0.35">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5" x14ac:dyDescent="0.35">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5" x14ac:dyDescent="0.35">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5" x14ac:dyDescent="0.35">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5" x14ac:dyDescent="0.35">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5" x14ac:dyDescent="0.35">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5" x14ac:dyDescent="0.35">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5" x14ac:dyDescent="0.35">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5" x14ac:dyDescent="0.35">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5" x14ac:dyDescent="0.35">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5" x14ac:dyDescent="0.35">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5" x14ac:dyDescent="0.35">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5" x14ac:dyDescent="0.35">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5" x14ac:dyDescent="0.35">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5" x14ac:dyDescent="0.35">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5" x14ac:dyDescent="0.35">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5" x14ac:dyDescent="0.35">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5" x14ac:dyDescent="0.35">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5" x14ac:dyDescent="0.35">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5" x14ac:dyDescent="0.35">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5" x14ac:dyDescent="0.35">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5" x14ac:dyDescent="0.35">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5" x14ac:dyDescent="0.35">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5" x14ac:dyDescent="0.35">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5" x14ac:dyDescent="0.35">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5" x14ac:dyDescent="0.35">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5" x14ac:dyDescent="0.35">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5" x14ac:dyDescent="0.35">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5" x14ac:dyDescent="0.35">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5" x14ac:dyDescent="0.35">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5" x14ac:dyDescent="0.35">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5" x14ac:dyDescent="0.35">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5" x14ac:dyDescent="0.35">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5" x14ac:dyDescent="0.35">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5" x14ac:dyDescent="0.35">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5" x14ac:dyDescent="0.35">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5" x14ac:dyDescent="0.35">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5" x14ac:dyDescent="0.35">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5" x14ac:dyDescent="0.35">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5" x14ac:dyDescent="0.35">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5" x14ac:dyDescent="0.35">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5" x14ac:dyDescent="0.35">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5" x14ac:dyDescent="0.35">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5" x14ac:dyDescent="0.35">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5" x14ac:dyDescent="0.35">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5" x14ac:dyDescent="0.35">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5" x14ac:dyDescent="0.35">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5" x14ac:dyDescent="0.35">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5" x14ac:dyDescent="0.35">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5" x14ac:dyDescent="0.35">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5" x14ac:dyDescent="0.35">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5" x14ac:dyDescent="0.35">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5" x14ac:dyDescent="0.35">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5" x14ac:dyDescent="0.35">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5" x14ac:dyDescent="0.35">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5" x14ac:dyDescent="0.35">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5" x14ac:dyDescent="0.35">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5" x14ac:dyDescent="0.35">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5" x14ac:dyDescent="0.35">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5" x14ac:dyDescent="0.35">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5" x14ac:dyDescent="0.35">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5" x14ac:dyDescent="0.35">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5" x14ac:dyDescent="0.35">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5" x14ac:dyDescent="0.35">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5" x14ac:dyDescent="0.35">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5" x14ac:dyDescent="0.35">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5" x14ac:dyDescent="0.35">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5" x14ac:dyDescent="0.35">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5" x14ac:dyDescent="0.35">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5" x14ac:dyDescent="0.35">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5" x14ac:dyDescent="0.35">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5" x14ac:dyDescent="0.35">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5" x14ac:dyDescent="0.35">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5" x14ac:dyDescent="0.35">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5" x14ac:dyDescent="0.35">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5" x14ac:dyDescent="0.35">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5" x14ac:dyDescent="0.35">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5" x14ac:dyDescent="0.35">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5" x14ac:dyDescent="0.35">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5" x14ac:dyDescent="0.35">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5" x14ac:dyDescent="0.35">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5" x14ac:dyDescent="0.35">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5" x14ac:dyDescent="0.35">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5" x14ac:dyDescent="0.35">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5" x14ac:dyDescent="0.35">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5" x14ac:dyDescent="0.35">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5" x14ac:dyDescent="0.35">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5" x14ac:dyDescent="0.35">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5" x14ac:dyDescent="0.35">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5" x14ac:dyDescent="0.35">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5" x14ac:dyDescent="0.35">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5" x14ac:dyDescent="0.35">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5" x14ac:dyDescent="0.35">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5" x14ac:dyDescent="0.35">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5" x14ac:dyDescent="0.35">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5" x14ac:dyDescent="0.35">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5" x14ac:dyDescent="0.35">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5" x14ac:dyDescent="0.35">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5" x14ac:dyDescent="0.35">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5" x14ac:dyDescent="0.35">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5" x14ac:dyDescent="0.35">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5" x14ac:dyDescent="0.35">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5" x14ac:dyDescent="0.35">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5" x14ac:dyDescent="0.35">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5" x14ac:dyDescent="0.35">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5" x14ac:dyDescent="0.35">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5" x14ac:dyDescent="0.35">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5" x14ac:dyDescent="0.35">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5" x14ac:dyDescent="0.35">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5" x14ac:dyDescent="0.35">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5" x14ac:dyDescent="0.35">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5" x14ac:dyDescent="0.35">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5" x14ac:dyDescent="0.35">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5" x14ac:dyDescent="0.35">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5" x14ac:dyDescent="0.35">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5" x14ac:dyDescent="0.35">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5" x14ac:dyDescent="0.35">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5" x14ac:dyDescent="0.35">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5" x14ac:dyDescent="0.35">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5" x14ac:dyDescent="0.35">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5" x14ac:dyDescent="0.35">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5" x14ac:dyDescent="0.35">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5" x14ac:dyDescent="0.35">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5" x14ac:dyDescent="0.35">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5" x14ac:dyDescent="0.35">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5" x14ac:dyDescent="0.35">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5" x14ac:dyDescent="0.35">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5" x14ac:dyDescent="0.35">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5" x14ac:dyDescent="0.35">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5" x14ac:dyDescent="0.35">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5" x14ac:dyDescent="0.35">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5" x14ac:dyDescent="0.35">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5" x14ac:dyDescent="0.35">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5" x14ac:dyDescent="0.35">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5" x14ac:dyDescent="0.35">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5" x14ac:dyDescent="0.35">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5" x14ac:dyDescent="0.35">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5" x14ac:dyDescent="0.35">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5" x14ac:dyDescent="0.35">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5" x14ac:dyDescent="0.35">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5" x14ac:dyDescent="0.35">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5" x14ac:dyDescent="0.35">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5" x14ac:dyDescent="0.35">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5" x14ac:dyDescent="0.35">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5" x14ac:dyDescent="0.35">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5" x14ac:dyDescent="0.35">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5" x14ac:dyDescent="0.35">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5" x14ac:dyDescent="0.35">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5" x14ac:dyDescent="0.35">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5" x14ac:dyDescent="0.35">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5" x14ac:dyDescent="0.35">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5" x14ac:dyDescent="0.35">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5" x14ac:dyDescent="0.35">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5" x14ac:dyDescent="0.35">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5" x14ac:dyDescent="0.35">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5" x14ac:dyDescent="0.35">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5" x14ac:dyDescent="0.35">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5" x14ac:dyDescent="0.35">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5" x14ac:dyDescent="0.35">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5" x14ac:dyDescent="0.35">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5" x14ac:dyDescent="0.35">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5" x14ac:dyDescent="0.35">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5" x14ac:dyDescent="0.35">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5" x14ac:dyDescent="0.35">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5" x14ac:dyDescent="0.35">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5" x14ac:dyDescent="0.35">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5" x14ac:dyDescent="0.35">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5" x14ac:dyDescent="0.35">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5" x14ac:dyDescent="0.35">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5" x14ac:dyDescent="0.35">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5" x14ac:dyDescent="0.35">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5" x14ac:dyDescent="0.35">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5" x14ac:dyDescent="0.35">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5" x14ac:dyDescent="0.35">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5" x14ac:dyDescent="0.35">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5" x14ac:dyDescent="0.35">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5" x14ac:dyDescent="0.35">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5" x14ac:dyDescent="0.35">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5" x14ac:dyDescent="0.35">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5" x14ac:dyDescent="0.35">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5" x14ac:dyDescent="0.35">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5" x14ac:dyDescent="0.35">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5" x14ac:dyDescent="0.35">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5" x14ac:dyDescent="0.35">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5" x14ac:dyDescent="0.35">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5" x14ac:dyDescent="0.35">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5" x14ac:dyDescent="0.35">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5" x14ac:dyDescent="0.35">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5" x14ac:dyDescent="0.35">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5" x14ac:dyDescent="0.35">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5" x14ac:dyDescent="0.35">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5" x14ac:dyDescent="0.35">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5" x14ac:dyDescent="0.35">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5" x14ac:dyDescent="0.35">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5" x14ac:dyDescent="0.35">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5" x14ac:dyDescent="0.35">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5" x14ac:dyDescent="0.35">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5" x14ac:dyDescent="0.35">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5" x14ac:dyDescent="0.35">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5" x14ac:dyDescent="0.35">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5" x14ac:dyDescent="0.35">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5" x14ac:dyDescent="0.35">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5" x14ac:dyDescent="0.35">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5" x14ac:dyDescent="0.35">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5" x14ac:dyDescent="0.35">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5" x14ac:dyDescent="0.35">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5" x14ac:dyDescent="0.35">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5" x14ac:dyDescent="0.35">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5" x14ac:dyDescent="0.35">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5" x14ac:dyDescent="0.35">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5" x14ac:dyDescent="0.35">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5" x14ac:dyDescent="0.35">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5" x14ac:dyDescent="0.35">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5" x14ac:dyDescent="0.35">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5" x14ac:dyDescent="0.35">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5" x14ac:dyDescent="0.35">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5" x14ac:dyDescent="0.35">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5" x14ac:dyDescent="0.35">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5" x14ac:dyDescent="0.35">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5" x14ac:dyDescent="0.35">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5" x14ac:dyDescent="0.35">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5" x14ac:dyDescent="0.35">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5" x14ac:dyDescent="0.35">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5" x14ac:dyDescent="0.35">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5" x14ac:dyDescent="0.35">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5" x14ac:dyDescent="0.35">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5" x14ac:dyDescent="0.35">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5" x14ac:dyDescent="0.35">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5" x14ac:dyDescent="0.35">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5" x14ac:dyDescent="0.35">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5" x14ac:dyDescent="0.35">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5" x14ac:dyDescent="0.35">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5" x14ac:dyDescent="0.35">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5" x14ac:dyDescent="0.35">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5" x14ac:dyDescent="0.35">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5" x14ac:dyDescent="0.35">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5" x14ac:dyDescent="0.35">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5" x14ac:dyDescent="0.35">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5" x14ac:dyDescent="0.35">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5" x14ac:dyDescent="0.35">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5" x14ac:dyDescent="0.35">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5" x14ac:dyDescent="0.35">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5" x14ac:dyDescent="0.35">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5" x14ac:dyDescent="0.35">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5" x14ac:dyDescent="0.35">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5" x14ac:dyDescent="0.35">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5" x14ac:dyDescent="0.35">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5" x14ac:dyDescent="0.35">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5" x14ac:dyDescent="0.35">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5" x14ac:dyDescent="0.35">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5" x14ac:dyDescent="0.35">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5" x14ac:dyDescent="0.35">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5" x14ac:dyDescent="0.35">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5" x14ac:dyDescent="0.35">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5" x14ac:dyDescent="0.35">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5" x14ac:dyDescent="0.35">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5" x14ac:dyDescent="0.35">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5" x14ac:dyDescent="0.35">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5" x14ac:dyDescent="0.35">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5" x14ac:dyDescent="0.35">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5" x14ac:dyDescent="0.35">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5" x14ac:dyDescent="0.35">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5" x14ac:dyDescent="0.35">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5" x14ac:dyDescent="0.35">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5" x14ac:dyDescent="0.35">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5" x14ac:dyDescent="0.35">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5" x14ac:dyDescent="0.35">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5" x14ac:dyDescent="0.35">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5" x14ac:dyDescent="0.35">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5" x14ac:dyDescent="0.35">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5" x14ac:dyDescent="0.35">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5" x14ac:dyDescent="0.35">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5" x14ac:dyDescent="0.35">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5" x14ac:dyDescent="0.35">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5" x14ac:dyDescent="0.35">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5" x14ac:dyDescent="0.35">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5" x14ac:dyDescent="0.35">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5" x14ac:dyDescent="0.35">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5" x14ac:dyDescent="0.35">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5" x14ac:dyDescent="0.35">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5" x14ac:dyDescent="0.35">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5" x14ac:dyDescent="0.35">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5" x14ac:dyDescent="0.35">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5" x14ac:dyDescent="0.35">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5" x14ac:dyDescent="0.35">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5" x14ac:dyDescent="0.35">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5" x14ac:dyDescent="0.35">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5" x14ac:dyDescent="0.35">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5" x14ac:dyDescent="0.35">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5" x14ac:dyDescent="0.35">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5" x14ac:dyDescent="0.35">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5" x14ac:dyDescent="0.35">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5" x14ac:dyDescent="0.35">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5" x14ac:dyDescent="0.35">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5" x14ac:dyDescent="0.35">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5" x14ac:dyDescent="0.35">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5" x14ac:dyDescent="0.35">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5" x14ac:dyDescent="0.35">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5" x14ac:dyDescent="0.35">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5" x14ac:dyDescent="0.35">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5" x14ac:dyDescent="0.35">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5" x14ac:dyDescent="0.35">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5" x14ac:dyDescent="0.35">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5" x14ac:dyDescent="0.35">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5" x14ac:dyDescent="0.35">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5" x14ac:dyDescent="0.35">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5" x14ac:dyDescent="0.35">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5" x14ac:dyDescent="0.35">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5" x14ac:dyDescent="0.35">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5" x14ac:dyDescent="0.35">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5" x14ac:dyDescent="0.35">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5" x14ac:dyDescent="0.35">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5" x14ac:dyDescent="0.35">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5" x14ac:dyDescent="0.35">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5" x14ac:dyDescent="0.35">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5" x14ac:dyDescent="0.35">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5" x14ac:dyDescent="0.35">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5" x14ac:dyDescent="0.35">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5" x14ac:dyDescent="0.35">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5" x14ac:dyDescent="0.35">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5" x14ac:dyDescent="0.35">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5" x14ac:dyDescent="0.35">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5" x14ac:dyDescent="0.35">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5" x14ac:dyDescent="0.35">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5" x14ac:dyDescent="0.35">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5" x14ac:dyDescent="0.35">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5" x14ac:dyDescent="0.35">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5" x14ac:dyDescent="0.35">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5" x14ac:dyDescent="0.35">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5" x14ac:dyDescent="0.35">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5" x14ac:dyDescent="0.35">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5" x14ac:dyDescent="0.35">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5" x14ac:dyDescent="0.35">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5" x14ac:dyDescent="0.35">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5" x14ac:dyDescent="0.35">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5" x14ac:dyDescent="0.35">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5" x14ac:dyDescent="0.35">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5" x14ac:dyDescent="0.35">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5" x14ac:dyDescent="0.35">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5" x14ac:dyDescent="0.35">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5" x14ac:dyDescent="0.35">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5" x14ac:dyDescent="0.35">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5" x14ac:dyDescent="0.35">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5" x14ac:dyDescent="0.35">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5" x14ac:dyDescent="0.35">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5" x14ac:dyDescent="0.35">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5" x14ac:dyDescent="0.35">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5" x14ac:dyDescent="0.35">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5" x14ac:dyDescent="0.35">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5" x14ac:dyDescent="0.35">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5" x14ac:dyDescent="0.35">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5" x14ac:dyDescent="0.35">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5" x14ac:dyDescent="0.35">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5" x14ac:dyDescent="0.35">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5" x14ac:dyDescent="0.35">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5" x14ac:dyDescent="0.35">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5" x14ac:dyDescent="0.35">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5" x14ac:dyDescent="0.35">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5" x14ac:dyDescent="0.35">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5" x14ac:dyDescent="0.35">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5" x14ac:dyDescent="0.35">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5" x14ac:dyDescent="0.35">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5" x14ac:dyDescent="0.35">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5" x14ac:dyDescent="0.35">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5" x14ac:dyDescent="0.35">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5" x14ac:dyDescent="0.35">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5" x14ac:dyDescent="0.35">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5" x14ac:dyDescent="0.35">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5" x14ac:dyDescent="0.35">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5" x14ac:dyDescent="0.35">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5" x14ac:dyDescent="0.35">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5" x14ac:dyDescent="0.35">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5" x14ac:dyDescent="0.35">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5" x14ac:dyDescent="0.35">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5" x14ac:dyDescent="0.35">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5" x14ac:dyDescent="0.35">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5" x14ac:dyDescent="0.35">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5" x14ac:dyDescent="0.35">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5" x14ac:dyDescent="0.35">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5" x14ac:dyDescent="0.35">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5" x14ac:dyDescent="0.35">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5" x14ac:dyDescent="0.35">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5" x14ac:dyDescent="0.35">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5" x14ac:dyDescent="0.35">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5" x14ac:dyDescent="0.35">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5" x14ac:dyDescent="0.35">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5" x14ac:dyDescent="0.35">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5" x14ac:dyDescent="0.35">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5" x14ac:dyDescent="0.35">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5" x14ac:dyDescent="0.35">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5" x14ac:dyDescent="0.35">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5" x14ac:dyDescent="0.35">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5" x14ac:dyDescent="0.35">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5" x14ac:dyDescent="0.35">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5" x14ac:dyDescent="0.35">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5" x14ac:dyDescent="0.35">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5" x14ac:dyDescent="0.35">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5" x14ac:dyDescent="0.35">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5" x14ac:dyDescent="0.35">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5" x14ac:dyDescent="0.35">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5" x14ac:dyDescent="0.35">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5" x14ac:dyDescent="0.35">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5" x14ac:dyDescent="0.35">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5" x14ac:dyDescent="0.35">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5" x14ac:dyDescent="0.35">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5" x14ac:dyDescent="0.35">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5" x14ac:dyDescent="0.35">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5" x14ac:dyDescent="0.35">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5" x14ac:dyDescent="0.35">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5" x14ac:dyDescent="0.35">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5" x14ac:dyDescent="0.35">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5" x14ac:dyDescent="0.35">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5" x14ac:dyDescent="0.35">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5" x14ac:dyDescent="0.35">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5" x14ac:dyDescent="0.35">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5" x14ac:dyDescent="0.35">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5" x14ac:dyDescent="0.35">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5" x14ac:dyDescent="0.35">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5" x14ac:dyDescent="0.35">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5" x14ac:dyDescent="0.35">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5" x14ac:dyDescent="0.35">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5" x14ac:dyDescent="0.35">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5" x14ac:dyDescent="0.35">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5" x14ac:dyDescent="0.35">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5" x14ac:dyDescent="0.35">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5" x14ac:dyDescent="0.35">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5" x14ac:dyDescent="0.35">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5" x14ac:dyDescent="0.35">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5" x14ac:dyDescent="0.35">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5" x14ac:dyDescent="0.35">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5" x14ac:dyDescent="0.35">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5" x14ac:dyDescent="0.35">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5" x14ac:dyDescent="0.35">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5" x14ac:dyDescent="0.35">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5" x14ac:dyDescent="0.35">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5" x14ac:dyDescent="0.35">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5" x14ac:dyDescent="0.35">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5" x14ac:dyDescent="0.35">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5" x14ac:dyDescent="0.35">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5" x14ac:dyDescent="0.35">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5" x14ac:dyDescent="0.35">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5" x14ac:dyDescent="0.35">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5" x14ac:dyDescent="0.35">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5" x14ac:dyDescent="0.35">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5" x14ac:dyDescent="0.35">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5" x14ac:dyDescent="0.35">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5" x14ac:dyDescent="0.35">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5" x14ac:dyDescent="0.35">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5" x14ac:dyDescent="0.35">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5" x14ac:dyDescent="0.35">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5" x14ac:dyDescent="0.35">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5" x14ac:dyDescent="0.35">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5" x14ac:dyDescent="0.35">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5" x14ac:dyDescent="0.35">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5" x14ac:dyDescent="0.35">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5" x14ac:dyDescent="0.35">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5" x14ac:dyDescent="0.35">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5" x14ac:dyDescent="0.35">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5" x14ac:dyDescent="0.35">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5" x14ac:dyDescent="0.35">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5" x14ac:dyDescent="0.35">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5" x14ac:dyDescent="0.35">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5" x14ac:dyDescent="0.35">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5" x14ac:dyDescent="0.35">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5" x14ac:dyDescent="0.35">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5" x14ac:dyDescent="0.35">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5" x14ac:dyDescent="0.35">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5" x14ac:dyDescent="0.35">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5" x14ac:dyDescent="0.35">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5" x14ac:dyDescent="0.35">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5" x14ac:dyDescent="0.35">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5" x14ac:dyDescent="0.35">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5" x14ac:dyDescent="0.35">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5" x14ac:dyDescent="0.35">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5" x14ac:dyDescent="0.35">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5" x14ac:dyDescent="0.35">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5" x14ac:dyDescent="0.35">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5" x14ac:dyDescent="0.35">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5" x14ac:dyDescent="0.35">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5" x14ac:dyDescent="0.35">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5" x14ac:dyDescent="0.35">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5" x14ac:dyDescent="0.35">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5" x14ac:dyDescent="0.35">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5" x14ac:dyDescent="0.35">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5" x14ac:dyDescent="0.35">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5" x14ac:dyDescent="0.35">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5" x14ac:dyDescent="0.35">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5" x14ac:dyDescent="0.35">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5" x14ac:dyDescent="0.35">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5" x14ac:dyDescent="0.35">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5" x14ac:dyDescent="0.35">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5" x14ac:dyDescent="0.35">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5" x14ac:dyDescent="0.35">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5" x14ac:dyDescent="0.35">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5" x14ac:dyDescent="0.35">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5" x14ac:dyDescent="0.35">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5" x14ac:dyDescent="0.35">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5" x14ac:dyDescent="0.35">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5" x14ac:dyDescent="0.35">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5" x14ac:dyDescent="0.35">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5" x14ac:dyDescent="0.35">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5" x14ac:dyDescent="0.35">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5" x14ac:dyDescent="0.35">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5" x14ac:dyDescent="0.35">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5" x14ac:dyDescent="0.35">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5" x14ac:dyDescent="0.35">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5" x14ac:dyDescent="0.35">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5" x14ac:dyDescent="0.35">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5" x14ac:dyDescent="0.35">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5" x14ac:dyDescent="0.35">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5" x14ac:dyDescent="0.35">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5" x14ac:dyDescent="0.35">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5" x14ac:dyDescent="0.35">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5" x14ac:dyDescent="0.35">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5" x14ac:dyDescent="0.35">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5" x14ac:dyDescent="0.35">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5" x14ac:dyDescent="0.35">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5" x14ac:dyDescent="0.35">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5" x14ac:dyDescent="0.35">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5" x14ac:dyDescent="0.35">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5" x14ac:dyDescent="0.35">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5" x14ac:dyDescent="0.35">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5" x14ac:dyDescent="0.35">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5" x14ac:dyDescent="0.35">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5" x14ac:dyDescent="0.35">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5" x14ac:dyDescent="0.35">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5" x14ac:dyDescent="0.35">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5" x14ac:dyDescent="0.35">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5" x14ac:dyDescent="0.35">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5" x14ac:dyDescent="0.35">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5" x14ac:dyDescent="0.35">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5" x14ac:dyDescent="0.35">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5" x14ac:dyDescent="0.35">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5" x14ac:dyDescent="0.35">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5" x14ac:dyDescent="0.35">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5" x14ac:dyDescent="0.35">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5" x14ac:dyDescent="0.35">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5" x14ac:dyDescent="0.35">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5" x14ac:dyDescent="0.35">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5" x14ac:dyDescent="0.35">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5" x14ac:dyDescent="0.35">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5" x14ac:dyDescent="0.35">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5" x14ac:dyDescent="0.35">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5" x14ac:dyDescent="0.35">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5" x14ac:dyDescent="0.35">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5" x14ac:dyDescent="0.35">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5" x14ac:dyDescent="0.35">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5" x14ac:dyDescent="0.35">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5" x14ac:dyDescent="0.35">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5" x14ac:dyDescent="0.35">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5" x14ac:dyDescent="0.35">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5" x14ac:dyDescent="0.35">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5" x14ac:dyDescent="0.35">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5" x14ac:dyDescent="0.35">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5" x14ac:dyDescent="0.35">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5" x14ac:dyDescent="0.35">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5" x14ac:dyDescent="0.35">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5" x14ac:dyDescent="0.35">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5" x14ac:dyDescent="0.35">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5" x14ac:dyDescent="0.35">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5" x14ac:dyDescent="0.35">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5" x14ac:dyDescent="0.35">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5" x14ac:dyDescent="0.35">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5" x14ac:dyDescent="0.35">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5" x14ac:dyDescent="0.35">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5" x14ac:dyDescent="0.35">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5" x14ac:dyDescent="0.35">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5" x14ac:dyDescent="0.35">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5" x14ac:dyDescent="0.35">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5" x14ac:dyDescent="0.35">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5" x14ac:dyDescent="0.35">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5" x14ac:dyDescent="0.35">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5" x14ac:dyDescent="0.35">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5" x14ac:dyDescent="0.35">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5" x14ac:dyDescent="0.35">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5" x14ac:dyDescent="0.35">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5" x14ac:dyDescent="0.35">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5" x14ac:dyDescent="0.35">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5" x14ac:dyDescent="0.35">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5" x14ac:dyDescent="0.35">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5" x14ac:dyDescent="0.35">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5" x14ac:dyDescent="0.35">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5" x14ac:dyDescent="0.35">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5" x14ac:dyDescent="0.35">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5" x14ac:dyDescent="0.35">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5" x14ac:dyDescent="0.35">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5" x14ac:dyDescent="0.35">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5" x14ac:dyDescent="0.35">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5" x14ac:dyDescent="0.35">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5" x14ac:dyDescent="0.35">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5" x14ac:dyDescent="0.35">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5" x14ac:dyDescent="0.35">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5" x14ac:dyDescent="0.35">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5" x14ac:dyDescent="0.35">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5" x14ac:dyDescent="0.35">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5" x14ac:dyDescent="0.35">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5" x14ac:dyDescent="0.35">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5" x14ac:dyDescent="0.35">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5" x14ac:dyDescent="0.35">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5" x14ac:dyDescent="0.35">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5" x14ac:dyDescent="0.35">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5" x14ac:dyDescent="0.35">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5" x14ac:dyDescent="0.35">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5" x14ac:dyDescent="0.35">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5" x14ac:dyDescent="0.35">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5" x14ac:dyDescent="0.35">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5" x14ac:dyDescent="0.35">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5" x14ac:dyDescent="0.35">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5" x14ac:dyDescent="0.35">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5" x14ac:dyDescent="0.35">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5" x14ac:dyDescent="0.35">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5" x14ac:dyDescent="0.35">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5" x14ac:dyDescent="0.35">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5" x14ac:dyDescent="0.35">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5" x14ac:dyDescent="0.35">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5" x14ac:dyDescent="0.35">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5" x14ac:dyDescent="0.35">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5" x14ac:dyDescent="0.35">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5" x14ac:dyDescent="0.35">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5" x14ac:dyDescent="0.35">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5" x14ac:dyDescent="0.35">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5" x14ac:dyDescent="0.35">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5" x14ac:dyDescent="0.35">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5" x14ac:dyDescent="0.35">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5" x14ac:dyDescent="0.35">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5" x14ac:dyDescent="0.35">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5" x14ac:dyDescent="0.35">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5" x14ac:dyDescent="0.35">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5" x14ac:dyDescent="0.35">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5" x14ac:dyDescent="0.35">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5" x14ac:dyDescent="0.35">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5" x14ac:dyDescent="0.35">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5" x14ac:dyDescent="0.35">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5" x14ac:dyDescent="0.35">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5" x14ac:dyDescent="0.35">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5" x14ac:dyDescent="0.35">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5" x14ac:dyDescent="0.35">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5" x14ac:dyDescent="0.35">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5" x14ac:dyDescent="0.35">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5" x14ac:dyDescent="0.35">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5" x14ac:dyDescent="0.35">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5" x14ac:dyDescent="0.35">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5" x14ac:dyDescent="0.35">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5" x14ac:dyDescent="0.35">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5" x14ac:dyDescent="0.35">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5" x14ac:dyDescent="0.35">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5" x14ac:dyDescent="0.35">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5" x14ac:dyDescent="0.35">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5" x14ac:dyDescent="0.35">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5" x14ac:dyDescent="0.35">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5" x14ac:dyDescent="0.35">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5" x14ac:dyDescent="0.35">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5" x14ac:dyDescent="0.35">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5" x14ac:dyDescent="0.35">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5" x14ac:dyDescent="0.35">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5" x14ac:dyDescent="0.35">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5" x14ac:dyDescent="0.35">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5" x14ac:dyDescent="0.35">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5" x14ac:dyDescent="0.35">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5" x14ac:dyDescent="0.35">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5" x14ac:dyDescent="0.35">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5" x14ac:dyDescent="0.35">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5" x14ac:dyDescent="0.35">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5" x14ac:dyDescent="0.35">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5" x14ac:dyDescent="0.35">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5" x14ac:dyDescent="0.35">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5" x14ac:dyDescent="0.35">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5" x14ac:dyDescent="0.35">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5" x14ac:dyDescent="0.35">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5" x14ac:dyDescent="0.35">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5" x14ac:dyDescent="0.35">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5" x14ac:dyDescent="0.35">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5" x14ac:dyDescent="0.35">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5" x14ac:dyDescent="0.35">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5" x14ac:dyDescent="0.35">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5" x14ac:dyDescent="0.35">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5" x14ac:dyDescent="0.35">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5" x14ac:dyDescent="0.35">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5" x14ac:dyDescent="0.35">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5" x14ac:dyDescent="0.35">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5" x14ac:dyDescent="0.35">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5" x14ac:dyDescent="0.35">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5" x14ac:dyDescent="0.35">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5" x14ac:dyDescent="0.35">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5" x14ac:dyDescent="0.35">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5" x14ac:dyDescent="0.35">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5" x14ac:dyDescent="0.35">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5" x14ac:dyDescent="0.35">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5" x14ac:dyDescent="0.35">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5" x14ac:dyDescent="0.35">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5" x14ac:dyDescent="0.35">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5" x14ac:dyDescent="0.35">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5" x14ac:dyDescent="0.35">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5" x14ac:dyDescent="0.35">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5" x14ac:dyDescent="0.35">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5" x14ac:dyDescent="0.35">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5" x14ac:dyDescent="0.35">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5" x14ac:dyDescent="0.35">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5" x14ac:dyDescent="0.35">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5" x14ac:dyDescent="0.35">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5" x14ac:dyDescent="0.35">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5" x14ac:dyDescent="0.35">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5" x14ac:dyDescent="0.35">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5" x14ac:dyDescent="0.35">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5" x14ac:dyDescent="0.35">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5" x14ac:dyDescent="0.35">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5" x14ac:dyDescent="0.35">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5" x14ac:dyDescent="0.35">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5" x14ac:dyDescent="0.35">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5" x14ac:dyDescent="0.35">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5" x14ac:dyDescent="0.35">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5" x14ac:dyDescent="0.35">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5" x14ac:dyDescent="0.35">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5" x14ac:dyDescent="0.35">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5" x14ac:dyDescent="0.35">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5" x14ac:dyDescent="0.35">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5" x14ac:dyDescent="0.35">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5" x14ac:dyDescent="0.35">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5" x14ac:dyDescent="0.35">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5" x14ac:dyDescent="0.35">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5" x14ac:dyDescent="0.35">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5" x14ac:dyDescent="0.35">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5" x14ac:dyDescent="0.35">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5" x14ac:dyDescent="0.35">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5" x14ac:dyDescent="0.35">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5" x14ac:dyDescent="0.35">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5" x14ac:dyDescent="0.35">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5" x14ac:dyDescent="0.35">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5" x14ac:dyDescent="0.35">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5" x14ac:dyDescent="0.35">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5" x14ac:dyDescent="0.35">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5" x14ac:dyDescent="0.35">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x14ac:dyDescent="0.35"/>
  <cols>
    <col min="1" max="1" width="5.08984375" style="32" customWidth="1"/>
    <col min="2" max="2" width="58.453125" style="31" customWidth="1"/>
    <col min="3" max="3" width="19.36328125" style="58" customWidth="1"/>
    <col min="4" max="4" width="45.453125" style="31" customWidth="1"/>
    <col min="5" max="16384" width="9" style="32"/>
  </cols>
  <sheetData>
    <row r="1" spans="1:6" x14ac:dyDescent="0.35">
      <c r="A1" s="1360" t="s">
        <v>107</v>
      </c>
      <c r="B1" s="1360"/>
      <c r="C1" s="1361" t="s">
        <v>630</v>
      </c>
      <c r="D1" s="1361"/>
      <c r="E1" s="31"/>
      <c r="F1" s="31"/>
    </row>
    <row r="2" spans="1:6" x14ac:dyDescent="0.35">
      <c r="A2" s="1157" t="s">
        <v>949</v>
      </c>
      <c r="B2" s="1157"/>
      <c r="C2" s="57"/>
      <c r="E2" s="31"/>
      <c r="F2" s="31"/>
    </row>
    <row r="3" spans="1:6" ht="30" customHeight="1" x14ac:dyDescent="0.35">
      <c r="A3" s="1157" t="s">
        <v>629</v>
      </c>
      <c r="B3" s="1157"/>
      <c r="C3" s="1157"/>
      <c r="D3" s="1157"/>
      <c r="E3" s="31"/>
      <c r="F3" s="31"/>
    </row>
    <row r="4" spans="1:6" ht="30" customHeight="1" x14ac:dyDescent="0.35">
      <c r="A4" s="1147" t="s">
        <v>741</v>
      </c>
      <c r="B4" s="1147"/>
      <c r="C4" s="1147"/>
      <c r="D4" s="1147"/>
      <c r="E4" s="31"/>
      <c r="F4" s="31"/>
    </row>
    <row r="5" spans="1:6" ht="18.5" thickBot="1" x14ac:dyDescent="0.4">
      <c r="A5" s="31"/>
      <c r="C5" s="1362" t="s">
        <v>109</v>
      </c>
      <c r="D5" s="1362"/>
      <c r="E5" s="31"/>
      <c r="F5" s="31"/>
    </row>
    <row r="6" spans="1:6" s="87" customFormat="1" ht="33.75" customHeight="1" thickTop="1" x14ac:dyDescent="0.35">
      <c r="A6" s="100" t="s">
        <v>102</v>
      </c>
      <c r="B6" s="102" t="s">
        <v>2</v>
      </c>
      <c r="C6" s="103" t="s">
        <v>94</v>
      </c>
      <c r="D6" s="102" t="s">
        <v>12</v>
      </c>
      <c r="E6" s="89"/>
      <c r="F6" s="89"/>
    </row>
    <row r="7" spans="1:6" s="19" customFormat="1" ht="24" customHeight="1" x14ac:dyDescent="0.35">
      <c r="A7" s="104">
        <v>1</v>
      </c>
      <c r="B7" s="105" t="s">
        <v>110</v>
      </c>
      <c r="C7" s="106">
        <f>SUM(C8:C26)</f>
        <v>0</v>
      </c>
      <c r="D7" s="107"/>
      <c r="E7" s="90"/>
      <c r="F7" s="90"/>
    </row>
    <row r="8" spans="1:6" s="12" customFormat="1" ht="39.9" customHeight="1" x14ac:dyDescent="0.35">
      <c r="A8" s="18">
        <v>1</v>
      </c>
      <c r="B8" s="93" t="s">
        <v>720</v>
      </c>
      <c r="C8" s="108"/>
      <c r="D8" s="109" t="s">
        <v>719</v>
      </c>
    </row>
    <row r="9" spans="1:6" s="12" customFormat="1" ht="54.75" customHeight="1" x14ac:dyDescent="0.35">
      <c r="A9" s="118" t="s">
        <v>586</v>
      </c>
      <c r="B9" s="93" t="s">
        <v>721</v>
      </c>
      <c r="C9" s="108"/>
      <c r="D9" s="109" t="s">
        <v>719</v>
      </c>
    </row>
    <row r="10" spans="1:6" s="12" customFormat="1" ht="54.75" customHeight="1" x14ac:dyDescent="0.35">
      <c r="A10" s="118" t="s">
        <v>586</v>
      </c>
      <c r="B10" s="93" t="s">
        <v>718</v>
      </c>
      <c r="C10" s="108"/>
      <c r="D10" s="109" t="s">
        <v>719</v>
      </c>
    </row>
    <row r="11" spans="1:6" s="12" customFormat="1" ht="39.9" customHeight="1" x14ac:dyDescent="0.35">
      <c r="A11" s="118" t="s">
        <v>586</v>
      </c>
      <c r="B11" s="123" t="s">
        <v>722</v>
      </c>
      <c r="C11" s="108"/>
      <c r="D11" s="109" t="s">
        <v>719</v>
      </c>
    </row>
    <row r="12" spans="1:6" s="12" customFormat="1" ht="39.9" customHeight="1" x14ac:dyDescent="0.35">
      <c r="A12" s="118" t="s">
        <v>586</v>
      </c>
      <c r="B12" s="109" t="s">
        <v>723</v>
      </c>
      <c r="C12" s="94"/>
      <c r="D12" s="109" t="s">
        <v>719</v>
      </c>
    </row>
    <row r="13" spans="1:6" s="12" customFormat="1" ht="20.149999999999999" customHeight="1" x14ac:dyDescent="0.35">
      <c r="A13" s="18">
        <v>2</v>
      </c>
      <c r="B13" s="123" t="s">
        <v>226</v>
      </c>
      <c r="C13" s="108"/>
      <c r="D13" s="109" t="s">
        <v>719</v>
      </c>
    </row>
    <row r="14" spans="1:6" s="12" customFormat="1" ht="20.149999999999999" customHeight="1" x14ac:dyDescent="0.35">
      <c r="A14" s="18">
        <v>3</v>
      </c>
      <c r="B14" s="123" t="s">
        <v>227</v>
      </c>
      <c r="C14" s="108"/>
      <c r="D14" s="34" t="s">
        <v>240</v>
      </c>
    </row>
    <row r="15" spans="1:6" s="12" customFormat="1" ht="20.149999999999999" customHeight="1" x14ac:dyDescent="0.35">
      <c r="A15" s="18">
        <v>4</v>
      </c>
      <c r="B15" s="34" t="s">
        <v>224</v>
      </c>
      <c r="C15" s="94"/>
      <c r="D15" s="34" t="s">
        <v>228</v>
      </c>
    </row>
    <row r="16" spans="1:6" s="12" customFormat="1" ht="20.149999999999999" customHeight="1" x14ac:dyDescent="0.35">
      <c r="A16" s="18">
        <v>5</v>
      </c>
      <c r="B16" s="109" t="s">
        <v>242</v>
      </c>
      <c r="C16" s="94"/>
      <c r="D16" s="34" t="s">
        <v>234</v>
      </c>
    </row>
    <row r="17" spans="1:4" s="12" customFormat="1" ht="39.9" customHeight="1" x14ac:dyDescent="0.35">
      <c r="A17" s="18"/>
      <c r="B17" s="109" t="s">
        <v>232</v>
      </c>
      <c r="C17" s="94"/>
      <c r="D17" s="34" t="s">
        <v>234</v>
      </c>
    </row>
    <row r="18" spans="1:4" s="12" customFormat="1" ht="57.75" customHeight="1" x14ac:dyDescent="0.35">
      <c r="A18" s="18"/>
      <c r="B18" s="109" t="s">
        <v>241</v>
      </c>
      <c r="C18" s="94"/>
      <c r="D18" s="34" t="s">
        <v>234</v>
      </c>
    </row>
    <row r="19" spans="1:4" s="12" customFormat="1" ht="39.9" customHeight="1" x14ac:dyDescent="0.35">
      <c r="A19" s="18"/>
      <c r="B19" s="109" t="s">
        <v>235</v>
      </c>
      <c r="C19" s="94"/>
      <c r="D19" s="34" t="s">
        <v>234</v>
      </c>
    </row>
    <row r="20" spans="1:4" s="12" customFormat="1" ht="39.9" customHeight="1" x14ac:dyDescent="0.35">
      <c r="A20" s="18"/>
      <c r="B20" s="109" t="s">
        <v>233</v>
      </c>
      <c r="C20" s="94"/>
      <c r="D20" s="34" t="s">
        <v>234</v>
      </c>
    </row>
    <row r="21" spans="1:4" s="12" customFormat="1" ht="20.149999999999999" customHeight="1" x14ac:dyDescent="0.35">
      <c r="A21" s="18">
        <v>6</v>
      </c>
      <c r="B21" s="34" t="s">
        <v>225</v>
      </c>
      <c r="C21" s="94"/>
      <c r="D21" s="34"/>
    </row>
    <row r="22" spans="1:4" s="12" customFormat="1" ht="20.149999999999999" customHeight="1" x14ac:dyDescent="0.35">
      <c r="A22" s="18">
        <v>7</v>
      </c>
      <c r="B22" s="34" t="s">
        <v>236</v>
      </c>
      <c r="C22" s="94"/>
      <c r="D22" s="34" t="s">
        <v>237</v>
      </c>
    </row>
    <row r="23" spans="1:4" s="12" customFormat="1" ht="67.5" customHeight="1" x14ac:dyDescent="0.35">
      <c r="A23" s="18">
        <v>8</v>
      </c>
      <c r="B23" s="109" t="s">
        <v>724</v>
      </c>
      <c r="C23" s="94"/>
      <c r="D23" s="34" t="s">
        <v>239</v>
      </c>
    </row>
    <row r="24" spans="1:4" s="12" customFormat="1" ht="39.9" customHeight="1" x14ac:dyDescent="0.35">
      <c r="A24" s="18">
        <v>9</v>
      </c>
      <c r="B24" s="109" t="s">
        <v>246</v>
      </c>
      <c r="C24" s="94"/>
      <c r="D24" s="109"/>
    </row>
    <row r="25" spans="1:4" s="12" customFormat="1" ht="24" customHeight="1" x14ac:dyDescent="0.35">
      <c r="A25" s="18">
        <v>10</v>
      </c>
      <c r="B25" s="34" t="s">
        <v>238</v>
      </c>
      <c r="C25" s="94"/>
      <c r="D25" s="34" t="s">
        <v>237</v>
      </c>
    </row>
    <row r="26" spans="1:4" s="12" customFormat="1" ht="24" customHeight="1" x14ac:dyDescent="0.35">
      <c r="A26" s="18">
        <v>11</v>
      </c>
      <c r="B26" s="34" t="s">
        <v>223</v>
      </c>
      <c r="C26" s="94"/>
      <c r="D26" s="34"/>
    </row>
    <row r="27" spans="1:4" s="12" customFormat="1" ht="24" customHeight="1" x14ac:dyDescent="0.35">
      <c r="A27" s="110">
        <v>2</v>
      </c>
      <c r="B27" s="91" t="s">
        <v>111</v>
      </c>
      <c r="C27" s="92"/>
      <c r="D27" s="111"/>
    </row>
    <row r="28" spans="1:4" s="12" customFormat="1" ht="20.149999999999999" customHeight="1" x14ac:dyDescent="0.35">
      <c r="A28" s="18"/>
      <c r="B28" s="109" t="s">
        <v>218</v>
      </c>
      <c r="C28" s="94"/>
      <c r="D28" s="109" t="s">
        <v>267</v>
      </c>
    </row>
    <row r="29" spans="1:4" s="12" customFormat="1" ht="20.149999999999999" customHeight="1" x14ac:dyDescent="0.35">
      <c r="A29" s="18"/>
      <c r="B29" s="109" t="s">
        <v>266</v>
      </c>
      <c r="C29" s="112"/>
      <c r="D29" s="34" t="str">
        <f>+'Danh mục mẫu biểu'!A16</f>
        <v>Biểu 4</v>
      </c>
    </row>
    <row r="30" spans="1:4" s="12" customFormat="1" ht="46.5" customHeight="1" x14ac:dyDescent="0.35">
      <c r="A30" s="18"/>
      <c r="B30" s="109" t="s">
        <v>725</v>
      </c>
      <c r="C30" s="94"/>
      <c r="D30" s="34" t="s">
        <v>105</v>
      </c>
    </row>
    <row r="31" spans="1:4" s="12" customFormat="1" ht="20.149999999999999" customHeight="1" x14ac:dyDescent="0.35">
      <c r="A31" s="18"/>
      <c r="B31" s="109" t="s">
        <v>205</v>
      </c>
      <c r="C31" s="112"/>
      <c r="D31" s="34" t="str">
        <f>+'Danh mục mẫu biểu'!A18</f>
        <v>Biểu 6</v>
      </c>
    </row>
    <row r="32" spans="1:4" s="12" customFormat="1" ht="60" customHeight="1" x14ac:dyDescent="0.35">
      <c r="A32" s="18"/>
      <c r="B32" s="109" t="s">
        <v>341</v>
      </c>
      <c r="C32" s="94"/>
      <c r="D32" s="109" t="s">
        <v>751</v>
      </c>
    </row>
    <row r="33" spans="1:5" s="12" customFormat="1" ht="25.5" customHeight="1" x14ac:dyDescent="0.35">
      <c r="A33" s="18"/>
      <c r="B33" s="109" t="s">
        <v>219</v>
      </c>
      <c r="C33" s="94"/>
      <c r="D33" s="109" t="s">
        <v>117</v>
      </c>
    </row>
    <row r="34" spans="1:5" s="12" customFormat="1" ht="20.149999999999999" customHeight="1" x14ac:dyDescent="0.35">
      <c r="A34" s="18"/>
      <c r="B34" s="109" t="s">
        <v>95</v>
      </c>
      <c r="C34" s="94"/>
      <c r="D34" s="34" t="str">
        <f>+'Danh mục mẫu biểu'!A23</f>
        <v>Biểu 11a</v>
      </c>
    </row>
    <row r="35" spans="1:5" s="12" customFormat="1" ht="42" customHeight="1" x14ac:dyDescent="0.35">
      <c r="A35" s="18"/>
      <c r="B35" s="109" t="s">
        <v>244</v>
      </c>
      <c r="C35" s="94"/>
      <c r="D35" s="109" t="s">
        <v>243</v>
      </c>
    </row>
    <row r="36" spans="1:5" s="12" customFormat="1" ht="20.149999999999999" customHeight="1" x14ac:dyDescent="0.35">
      <c r="A36" s="18"/>
      <c r="B36" s="109" t="s">
        <v>342</v>
      </c>
      <c r="C36" s="94"/>
      <c r="D36" s="34" t="s">
        <v>343</v>
      </c>
    </row>
    <row r="37" spans="1:5" s="12" customFormat="1" ht="15.5" x14ac:dyDescent="0.35">
      <c r="A37" s="113"/>
      <c r="B37" s="109" t="s">
        <v>344</v>
      </c>
      <c r="C37" s="94"/>
      <c r="D37" s="34" t="s">
        <v>343</v>
      </c>
    </row>
    <row r="38" spans="1:5" s="12" customFormat="1" ht="35.25" customHeight="1" x14ac:dyDescent="0.35">
      <c r="A38" s="18"/>
      <c r="B38" s="109" t="s">
        <v>345</v>
      </c>
      <c r="C38" s="94"/>
      <c r="D38" s="109" t="s">
        <v>346</v>
      </c>
    </row>
    <row r="39" spans="1:5" s="12" customFormat="1" ht="24" customHeight="1" x14ac:dyDescent="0.35">
      <c r="A39" s="113"/>
      <c r="B39" s="109" t="s">
        <v>220</v>
      </c>
      <c r="C39" s="94"/>
      <c r="D39" s="34"/>
    </row>
    <row r="40" spans="1:5" s="12" customFormat="1" ht="24" customHeight="1" x14ac:dyDescent="0.35">
      <c r="A40" s="113"/>
      <c r="B40" s="109" t="s">
        <v>221</v>
      </c>
      <c r="C40" s="94"/>
      <c r="D40" s="34" t="s">
        <v>268</v>
      </c>
    </row>
    <row r="41" spans="1:5" s="12" customFormat="1" ht="24" customHeight="1" x14ac:dyDescent="0.35">
      <c r="A41" s="113"/>
      <c r="B41" s="109" t="s">
        <v>222</v>
      </c>
      <c r="C41" s="94"/>
      <c r="D41" s="34"/>
    </row>
    <row r="42" spans="1:5" s="12" customFormat="1" ht="20.149999999999999" customHeight="1" x14ac:dyDescent="0.35">
      <c r="A42" s="114"/>
      <c r="B42" s="109" t="s">
        <v>119</v>
      </c>
      <c r="C42" s="108"/>
      <c r="D42" s="109" t="s">
        <v>269</v>
      </c>
      <c r="E42" s="27"/>
    </row>
    <row r="43" spans="1:5" s="12" customFormat="1" ht="20.149999999999999" customHeight="1" x14ac:dyDescent="0.35">
      <c r="A43" s="114"/>
      <c r="B43" s="109" t="s">
        <v>270</v>
      </c>
      <c r="C43" s="108"/>
      <c r="D43" s="109"/>
      <c r="E43" s="27"/>
    </row>
    <row r="44" spans="1:5" s="12" customFormat="1" ht="21.9" customHeight="1" x14ac:dyDescent="0.35">
      <c r="A44" s="118"/>
      <c r="B44" s="109" t="s">
        <v>230</v>
      </c>
      <c r="C44" s="94"/>
      <c r="D44" s="109" t="str">
        <f>+'Danh mục mẫu biểu'!A19</f>
        <v>Biểu 7</v>
      </c>
    </row>
    <row r="45" spans="1:5" s="12" customFormat="1" ht="20.149999999999999" customHeight="1" x14ac:dyDescent="0.35">
      <c r="A45" s="114"/>
      <c r="B45" s="109" t="s">
        <v>229</v>
      </c>
      <c r="C45" s="108"/>
      <c r="D45" s="109" t="str">
        <f>+'Danh mục mẫu biểu'!A20</f>
        <v>Biểu 8</v>
      </c>
      <c r="E45" s="27"/>
    </row>
    <row r="46" spans="1:5" s="12" customFormat="1" ht="26.25" customHeight="1" x14ac:dyDescent="0.35">
      <c r="A46" s="115"/>
      <c r="B46" s="109" t="s">
        <v>231</v>
      </c>
      <c r="C46" s="108"/>
      <c r="D46" s="109" t="s">
        <v>245</v>
      </c>
      <c r="E46" s="27"/>
    </row>
    <row r="47" spans="1:5" s="12" customFormat="1" ht="45.75" customHeight="1" x14ac:dyDescent="0.35">
      <c r="A47" s="116">
        <v>3</v>
      </c>
      <c r="B47" s="117" t="s">
        <v>736</v>
      </c>
      <c r="C47" s="92">
        <f>+C48+C49</f>
        <v>0</v>
      </c>
      <c r="D47" s="111"/>
    </row>
    <row r="48" spans="1:5" s="19" customFormat="1" ht="39.9" customHeight="1" x14ac:dyDescent="0.35">
      <c r="A48" s="185" t="s">
        <v>166</v>
      </c>
      <c r="B48" s="186" t="s">
        <v>726</v>
      </c>
      <c r="C48" s="187"/>
      <c r="D48" s="109" t="s">
        <v>719</v>
      </c>
    </row>
    <row r="49" spans="1:7" s="19" customFormat="1" ht="24.75" customHeight="1" x14ac:dyDescent="0.35">
      <c r="A49" s="185" t="s">
        <v>167</v>
      </c>
      <c r="B49" s="186" t="s">
        <v>731</v>
      </c>
      <c r="C49" s="187">
        <f>SUM(C50:C52)</f>
        <v>0</v>
      </c>
      <c r="D49" s="188"/>
    </row>
    <row r="50" spans="1:7" s="12" customFormat="1" ht="39.9" customHeight="1" x14ac:dyDescent="0.35">
      <c r="A50" s="18"/>
      <c r="B50" s="109" t="s">
        <v>727</v>
      </c>
      <c r="C50" s="112"/>
      <c r="D50" s="34" t="s">
        <v>729</v>
      </c>
    </row>
    <row r="51" spans="1:7" s="12" customFormat="1" ht="39.9" customHeight="1" x14ac:dyDescent="0.35">
      <c r="A51" s="18"/>
      <c r="B51" s="109" t="s">
        <v>728</v>
      </c>
      <c r="C51" s="112"/>
      <c r="D51" s="34" t="s">
        <v>730</v>
      </c>
    </row>
    <row r="52" spans="1:7" s="12" customFormat="1" ht="39.9" customHeight="1" x14ac:dyDescent="0.35">
      <c r="A52" s="18"/>
      <c r="B52" s="37" t="s">
        <v>732</v>
      </c>
      <c r="C52" s="109"/>
      <c r="D52" s="34" t="s">
        <v>733</v>
      </c>
    </row>
    <row r="53" spans="1:7" s="12" customFormat="1" ht="24" customHeight="1" x14ac:dyDescent="0.35">
      <c r="A53" s="116">
        <v>4</v>
      </c>
      <c r="B53" s="117" t="s">
        <v>120</v>
      </c>
      <c r="C53" s="92">
        <f>SUM(C54:C54)</f>
        <v>0</v>
      </c>
      <c r="D53" s="111"/>
    </row>
    <row r="54" spans="1:7" s="12" customFormat="1" ht="24" customHeight="1" x14ac:dyDescent="0.35">
      <c r="A54" s="118"/>
      <c r="B54" s="34" t="s">
        <v>121</v>
      </c>
      <c r="C54" s="94"/>
      <c r="D54" s="34"/>
    </row>
    <row r="55" spans="1:7" s="12" customFormat="1" ht="24" customHeight="1" x14ac:dyDescent="0.35">
      <c r="A55" s="119">
        <v>5</v>
      </c>
      <c r="B55" s="120" t="s">
        <v>734</v>
      </c>
      <c r="C55" s="121"/>
      <c r="D55" s="122"/>
    </row>
    <row r="56" spans="1:7" s="12" customFormat="1" ht="24.75" customHeight="1" x14ac:dyDescent="0.35">
      <c r="A56" s="119">
        <v>6</v>
      </c>
      <c r="B56" s="120" t="s">
        <v>347</v>
      </c>
      <c r="C56" s="121"/>
      <c r="D56" s="122"/>
    </row>
    <row r="57" spans="1:7" s="12" customFormat="1" ht="39" customHeight="1" x14ac:dyDescent="0.35">
      <c r="A57" s="18" t="s">
        <v>112</v>
      </c>
      <c r="B57" s="34" t="s">
        <v>348</v>
      </c>
      <c r="C57" s="94"/>
      <c r="D57" s="109" t="s">
        <v>340</v>
      </c>
    </row>
    <row r="58" spans="1:7" s="12" customFormat="1" ht="39" customHeight="1" x14ac:dyDescent="0.35">
      <c r="A58" s="18" t="s">
        <v>113</v>
      </c>
      <c r="B58" s="34" t="s">
        <v>350</v>
      </c>
      <c r="C58" s="94"/>
      <c r="D58" s="109" t="s">
        <v>349</v>
      </c>
    </row>
    <row r="59" spans="1:7" ht="28.5" customHeight="1" x14ac:dyDescent="0.35">
      <c r="A59" s="101"/>
      <c r="B59" s="33" t="s">
        <v>187</v>
      </c>
      <c r="C59" s="98">
        <f>+C7+C27+C47+C53+C55</f>
        <v>0</v>
      </c>
      <c r="D59" s="99"/>
    </row>
    <row r="60" spans="1:7" s="12" customFormat="1" ht="15.5" x14ac:dyDescent="0.35">
      <c r="B60" s="36"/>
      <c r="C60" s="89"/>
      <c r="D60" s="129"/>
      <c r="E60" s="90"/>
    </row>
    <row r="61" spans="1:7" s="12" customFormat="1" ht="15.5" x14ac:dyDescent="0.35">
      <c r="B61" s="37"/>
      <c r="C61" s="1149" t="s">
        <v>435</v>
      </c>
      <c r="D61" s="1149"/>
      <c r="E61" s="780"/>
      <c r="F61" s="780"/>
      <c r="G61" s="780"/>
    </row>
    <row r="62" spans="1:7" s="12" customFormat="1" ht="15.5" x14ac:dyDescent="0.35">
      <c r="B62" s="890" t="s">
        <v>23</v>
      </c>
      <c r="C62" s="1143" t="s">
        <v>953</v>
      </c>
      <c r="D62" s="1143"/>
      <c r="E62" s="902"/>
      <c r="F62" s="902"/>
      <c r="G62" s="902"/>
    </row>
    <row r="63" spans="1:7" s="12" customFormat="1" ht="15.5" x14ac:dyDescent="0.35">
      <c r="B63" s="901" t="s">
        <v>954</v>
      </c>
      <c r="C63" s="1144" t="s">
        <v>954</v>
      </c>
      <c r="D63" s="1144"/>
      <c r="E63" s="903"/>
      <c r="F63" s="903"/>
      <c r="G63" s="903"/>
    </row>
    <row r="64" spans="1:7" s="12" customFormat="1" ht="15.5" x14ac:dyDescent="0.35">
      <c r="B64" s="522"/>
      <c r="C64" s="519"/>
      <c r="D64" s="519"/>
      <c r="E64" s="519"/>
      <c r="F64" s="520"/>
      <c r="G64" s="519"/>
    </row>
    <row r="65" spans="2:4" s="12" customFormat="1" ht="63" customHeight="1" x14ac:dyDescent="0.35">
      <c r="B65" s="1359"/>
      <c r="C65" s="1359"/>
      <c r="D65" s="1359"/>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5" x14ac:dyDescent="0.35"/>
  <cols>
    <col min="2" max="2" width="42.54296875" customWidth="1"/>
    <col min="3" max="3" width="31.54296875" hidden="1" customWidth="1"/>
    <col min="4" max="4" width="31.54296875" customWidth="1"/>
    <col min="5" max="5" width="24.90625" hidden="1" customWidth="1"/>
    <col min="6" max="6" width="24.90625" customWidth="1"/>
    <col min="7" max="7" width="24.90625" hidden="1" customWidth="1"/>
    <col min="8" max="8" width="24.90625" customWidth="1"/>
    <col min="9" max="9" width="19.453125" hidden="1" customWidth="1"/>
    <col min="10" max="10" width="19.453125" customWidth="1"/>
    <col min="11" max="11" width="23.08984375" hidden="1" customWidth="1"/>
    <col min="12" max="12" width="23.08984375" customWidth="1"/>
    <col min="13" max="13" width="16" hidden="1" customWidth="1"/>
    <col min="14" max="14" width="16" customWidth="1"/>
    <col min="15" max="15" width="18.54296875" hidden="1" customWidth="1"/>
    <col min="16" max="16" width="18.54296875" customWidth="1"/>
    <col min="17" max="17" width="22.453125" hidden="1" customWidth="1"/>
    <col min="18" max="18" width="22.453125" customWidth="1"/>
    <col min="19" max="20" width="29" customWidth="1"/>
    <col min="21" max="21" width="18.453125" customWidth="1"/>
  </cols>
  <sheetData>
    <row r="1" spans="1:21" ht="17" thickBot="1" x14ac:dyDescent="0.4">
      <c r="A1" s="1363" t="s">
        <v>80</v>
      </c>
      <c r="B1" s="1364"/>
    </row>
    <row r="2" spans="1:21" ht="17" thickBot="1" x14ac:dyDescent="0.4">
      <c r="A2" s="1365" t="s">
        <v>0</v>
      </c>
      <c r="B2" s="1366"/>
    </row>
    <row r="3" spans="1:21" ht="15" thickBot="1" x14ac:dyDescent="0.4"/>
    <row r="4" spans="1:21" ht="23" thickBot="1" x14ac:dyDescent="0.4">
      <c r="A4" s="1367" t="s">
        <v>640</v>
      </c>
      <c r="B4" s="1368"/>
      <c r="C4" s="1368"/>
      <c r="D4" s="1368"/>
      <c r="E4" s="1368"/>
      <c r="F4" s="1368"/>
      <c r="G4" s="1368"/>
      <c r="H4" s="1368"/>
      <c r="I4" s="1368"/>
      <c r="J4" s="1368"/>
      <c r="K4" s="1368"/>
      <c r="L4" s="1368"/>
      <c r="M4" s="1368"/>
      <c r="N4" s="1368"/>
      <c r="O4" s="1368"/>
      <c r="P4" s="1368"/>
      <c r="Q4" s="1368"/>
      <c r="R4" s="1368"/>
      <c r="S4" s="1368"/>
      <c r="T4" s="1368"/>
      <c r="U4" s="1369"/>
    </row>
    <row r="5" spans="1:21" ht="27.75" customHeight="1" thickBot="1" x14ac:dyDescent="0.4">
      <c r="A5" s="1370" t="s">
        <v>641</v>
      </c>
      <c r="B5" s="1371"/>
      <c r="C5" s="1371"/>
      <c r="D5" s="1371"/>
      <c r="E5" s="1371"/>
      <c r="F5" s="1371"/>
      <c r="G5" s="1371"/>
      <c r="H5" s="1371"/>
      <c r="I5" s="1371"/>
      <c r="J5" s="1371"/>
      <c r="K5" s="1371"/>
      <c r="L5" s="1371"/>
      <c r="M5" s="1371"/>
      <c r="N5" s="1371"/>
      <c r="O5" s="1371"/>
      <c r="P5" s="1371"/>
      <c r="Q5" s="1371"/>
      <c r="R5" s="1371"/>
      <c r="S5" s="1371"/>
      <c r="T5" s="1371"/>
      <c r="U5" s="1372"/>
    </row>
    <row r="7" spans="1:21" x14ac:dyDescent="0.35">
      <c r="D7" s="337" t="s">
        <v>754</v>
      </c>
      <c r="F7" s="337" t="s">
        <v>754</v>
      </c>
      <c r="H7" s="337" t="s">
        <v>754</v>
      </c>
      <c r="J7" s="337" t="s">
        <v>754</v>
      </c>
      <c r="K7" t="s">
        <v>755</v>
      </c>
      <c r="L7" s="337" t="s">
        <v>754</v>
      </c>
      <c r="M7" t="s">
        <v>755</v>
      </c>
      <c r="N7" s="337" t="s">
        <v>754</v>
      </c>
      <c r="O7" t="s">
        <v>756</v>
      </c>
      <c r="P7" s="337" t="s">
        <v>754</v>
      </c>
      <c r="Q7" t="s">
        <v>756</v>
      </c>
      <c r="R7" s="337" t="s">
        <v>754</v>
      </c>
      <c r="S7" s="337" t="s">
        <v>754</v>
      </c>
      <c r="T7" s="337" t="s">
        <v>754</v>
      </c>
    </row>
    <row r="8" spans="1:21" ht="82.5" x14ac:dyDescent="0.35">
      <c r="A8" s="563" t="s">
        <v>1</v>
      </c>
      <c r="B8" s="563" t="s">
        <v>106</v>
      </c>
      <c r="C8" s="563" t="s">
        <v>642</v>
      </c>
      <c r="D8" s="563" t="s">
        <v>642</v>
      </c>
      <c r="E8" s="563" t="s">
        <v>643</v>
      </c>
      <c r="F8" s="563" t="s">
        <v>643</v>
      </c>
      <c r="G8" s="563" t="s">
        <v>718</v>
      </c>
      <c r="H8" s="563" t="s">
        <v>718</v>
      </c>
      <c r="I8" s="563" t="s">
        <v>644</v>
      </c>
      <c r="J8" s="563" t="s">
        <v>644</v>
      </c>
      <c r="K8" s="563" t="s">
        <v>210</v>
      </c>
      <c r="L8" s="563" t="s">
        <v>210</v>
      </c>
      <c r="M8" s="563" t="s">
        <v>645</v>
      </c>
      <c r="N8" s="563" t="s">
        <v>645</v>
      </c>
      <c r="O8" s="563" t="s">
        <v>646</v>
      </c>
      <c r="P8" s="563" t="s">
        <v>646</v>
      </c>
      <c r="Q8" s="563" t="s">
        <v>713</v>
      </c>
      <c r="R8" s="563" t="s">
        <v>713</v>
      </c>
      <c r="S8" s="563" t="s">
        <v>714</v>
      </c>
      <c r="T8" s="563" t="s">
        <v>715</v>
      </c>
      <c r="U8" s="563" t="s">
        <v>12</v>
      </c>
    </row>
    <row r="9" spans="1:21" ht="33" x14ac:dyDescent="0.35">
      <c r="A9" s="564"/>
      <c r="B9" s="564"/>
      <c r="C9" s="565" t="s">
        <v>647</v>
      </c>
      <c r="D9" s="565" t="s">
        <v>753</v>
      </c>
      <c r="E9" s="565" t="s">
        <v>753</v>
      </c>
      <c r="F9" s="565" t="s">
        <v>753</v>
      </c>
      <c r="G9" s="565"/>
      <c r="H9" s="565"/>
      <c r="I9" s="564"/>
      <c r="J9" s="564"/>
      <c r="K9" s="564"/>
      <c r="L9" s="564"/>
      <c r="M9" s="564"/>
      <c r="N9" s="564"/>
      <c r="O9" s="564"/>
      <c r="P9" s="564"/>
      <c r="Q9" s="564"/>
      <c r="R9" s="564"/>
      <c r="S9" s="564"/>
      <c r="T9" s="564"/>
      <c r="U9" s="564"/>
    </row>
    <row r="10" spans="1:21" s="574" customFormat="1" ht="15.5" x14ac:dyDescent="0.35">
      <c r="A10" s="573" t="s">
        <v>39</v>
      </c>
      <c r="B10" s="573" t="s">
        <v>40</v>
      </c>
      <c r="C10" s="573" t="s">
        <v>41</v>
      </c>
      <c r="D10" s="573" t="s">
        <v>41</v>
      </c>
      <c r="E10" s="573" t="s">
        <v>42</v>
      </c>
      <c r="F10" s="573" t="s">
        <v>42</v>
      </c>
      <c r="G10" s="573" t="s">
        <v>43</v>
      </c>
      <c r="H10" s="573" t="s">
        <v>43</v>
      </c>
      <c r="I10" s="573" t="s">
        <v>66</v>
      </c>
      <c r="J10" s="573" t="s">
        <v>66</v>
      </c>
      <c r="K10" s="573" t="s">
        <v>44</v>
      </c>
      <c r="L10" s="573" t="s">
        <v>44</v>
      </c>
      <c r="M10" s="573" t="s">
        <v>67</v>
      </c>
      <c r="N10" s="573" t="s">
        <v>67</v>
      </c>
      <c r="O10" s="573" t="s">
        <v>79</v>
      </c>
      <c r="P10" s="573" t="s">
        <v>79</v>
      </c>
      <c r="Q10" s="573" t="s">
        <v>45</v>
      </c>
      <c r="R10" s="573" t="s">
        <v>45</v>
      </c>
      <c r="S10" s="573" t="s">
        <v>46</v>
      </c>
      <c r="T10" s="573" t="s">
        <v>752</v>
      </c>
      <c r="U10" s="573"/>
    </row>
    <row r="11" spans="1:21" ht="28.5" customHeight="1" x14ac:dyDescent="0.35">
      <c r="A11" s="564"/>
      <c r="B11" s="566" t="s">
        <v>497</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5" x14ac:dyDescent="0.35">
      <c r="A12" s="565">
        <v>1</v>
      </c>
      <c r="B12" s="609" t="s">
        <v>648</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 x14ac:dyDescent="0.35">
      <c r="A13" s="564"/>
      <c r="B13" s="609" t="s">
        <v>649</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 x14ac:dyDescent="0.35">
      <c r="A14" s="564"/>
      <c r="B14" s="609" t="s">
        <v>650</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 x14ac:dyDescent="0.35">
      <c r="A15" s="564"/>
      <c r="B15" s="609" t="s">
        <v>651</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 x14ac:dyDescent="0.35">
      <c r="A16" s="564"/>
      <c r="B16" s="609" t="s">
        <v>652</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 x14ac:dyDescent="0.35">
      <c r="A17" s="564"/>
      <c r="B17" s="609" t="s">
        <v>653</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5" x14ac:dyDescent="0.35">
      <c r="A18" s="565">
        <v>2</v>
      </c>
      <c r="B18" s="609" t="s">
        <v>654</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5" x14ac:dyDescent="0.35">
      <c r="A19" s="564"/>
      <c r="B19" s="609" t="s">
        <v>655</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5" x14ac:dyDescent="0.35">
      <c r="A20" s="564"/>
      <c r="B20" s="609" t="s">
        <v>656</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 x14ac:dyDescent="0.35">
      <c r="A21" s="564"/>
      <c r="B21" s="609" t="s">
        <v>657</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 x14ac:dyDescent="0.35">
      <c r="A22" s="564"/>
      <c r="B22" s="609" t="s">
        <v>658</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 x14ac:dyDescent="0.35">
      <c r="A23" s="564"/>
      <c r="B23" s="609" t="s">
        <v>659</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5" x14ac:dyDescent="0.35">
      <c r="A24" s="565">
        <v>3</v>
      </c>
      <c r="B24" s="609" t="s">
        <v>660</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5" x14ac:dyDescent="0.35">
      <c r="A25" s="564"/>
      <c r="B25" s="609" t="s">
        <v>661</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 x14ac:dyDescent="0.35">
      <c r="A26" s="564"/>
      <c r="B26" s="609" t="s">
        <v>662</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 x14ac:dyDescent="0.35">
      <c r="A27" s="564"/>
      <c r="B27" s="609" t="s">
        <v>663</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 x14ac:dyDescent="0.35">
      <c r="A28" s="564"/>
      <c r="B28" s="609" t="s">
        <v>664</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5" x14ac:dyDescent="0.35">
      <c r="A29" s="564"/>
      <c r="B29" s="609" t="s">
        <v>665</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5" x14ac:dyDescent="0.35">
      <c r="A30" s="564"/>
      <c r="B30" s="609" t="s">
        <v>666</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5" x14ac:dyDescent="0.35">
      <c r="A31" s="564"/>
      <c r="B31" s="609" t="s">
        <v>667</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5" x14ac:dyDescent="0.35">
      <c r="A32" s="564"/>
      <c r="B32" s="609" t="s">
        <v>668</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16.5" x14ac:dyDescent="0.35">
      <c r="A33" s="564"/>
      <c r="B33" s="609" t="s">
        <v>669</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5" x14ac:dyDescent="0.35">
      <c r="A34" s="564"/>
      <c r="B34" s="609" t="s">
        <v>670</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5" x14ac:dyDescent="0.35">
      <c r="A35" s="564"/>
      <c r="B35" s="609" t="s">
        <v>671</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5" x14ac:dyDescent="0.35">
      <c r="A36" s="564"/>
      <c r="B36" s="609" t="s">
        <v>672</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 x14ac:dyDescent="0.35">
      <c r="A37" s="564"/>
      <c r="B37" s="609" t="s">
        <v>673</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5" x14ac:dyDescent="0.35">
      <c r="A38" s="564"/>
      <c r="B38" s="609" t="s">
        <v>674</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5" x14ac:dyDescent="0.35">
      <c r="A39" s="565">
        <v>4</v>
      </c>
      <c r="B39" s="609" t="s">
        <v>189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 x14ac:dyDescent="0.35">
      <c r="A40" s="564"/>
      <c r="B40" s="609" t="s">
        <v>675</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 x14ac:dyDescent="0.35">
      <c r="A41" s="564"/>
      <c r="B41" s="609" t="s">
        <v>676</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49.5" x14ac:dyDescent="0.35">
      <c r="A42" s="564"/>
      <c r="B42" s="609" t="s">
        <v>677</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 x14ac:dyDescent="0.35">
      <c r="A43" s="564"/>
      <c r="B43" s="609" t="s">
        <v>678</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 x14ac:dyDescent="0.35">
      <c r="A44" s="564"/>
      <c r="B44" s="609" t="s">
        <v>679</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5" x14ac:dyDescent="0.35">
      <c r="A45" s="565">
        <v>5</v>
      </c>
      <c r="B45" s="609" t="s">
        <v>680</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5" x14ac:dyDescent="0.35">
      <c r="A46" s="565">
        <v>6</v>
      </c>
      <c r="B46" s="609" t="s">
        <v>681</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5" x14ac:dyDescent="0.35">
      <c r="A47" s="565">
        <v>7</v>
      </c>
      <c r="B47" s="609" t="s">
        <v>682</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5" x14ac:dyDescent="0.35">
      <c r="A48" s="565">
        <v>8</v>
      </c>
      <c r="B48" s="609" t="s">
        <v>683</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 x14ac:dyDescent="0.35">
      <c r="A49" s="565">
        <v>9</v>
      </c>
      <c r="B49" s="609" t="s">
        <v>684</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5" x14ac:dyDescent="0.35">
      <c r="A50" s="565">
        <v>10</v>
      </c>
      <c r="B50" s="609" t="s">
        <v>685</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5" x14ac:dyDescent="0.35">
      <c r="A51" s="565">
        <v>11</v>
      </c>
      <c r="B51" s="609" t="s">
        <v>686</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5" x14ac:dyDescent="0.35">
      <c r="A52" s="565">
        <v>12</v>
      </c>
      <c r="B52" s="609" t="s">
        <v>687</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5" x14ac:dyDescent="0.35">
      <c r="A53" s="565">
        <v>13</v>
      </c>
      <c r="B53" s="609" t="s">
        <v>688</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5" x14ac:dyDescent="0.35">
      <c r="A54" s="565">
        <v>14</v>
      </c>
      <c r="B54" s="609" t="s">
        <v>689</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5" x14ac:dyDescent="0.35">
      <c r="A55" s="565">
        <v>15</v>
      </c>
      <c r="B55" s="609" t="s">
        <v>690</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5" x14ac:dyDescent="0.35">
      <c r="A56" s="565">
        <v>16</v>
      </c>
      <c r="B56" s="609" t="s">
        <v>691</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5" x14ac:dyDescent="0.35">
      <c r="A57" s="565">
        <v>17</v>
      </c>
      <c r="B57" s="609" t="s">
        <v>692</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5" x14ac:dyDescent="0.35">
      <c r="A58" s="565">
        <v>18</v>
      </c>
      <c r="B58" s="609" t="s">
        <v>693</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5" x14ac:dyDescent="0.35">
      <c r="A59" s="565">
        <v>19</v>
      </c>
      <c r="B59" s="609" t="s">
        <v>694</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5" x14ac:dyDescent="0.35">
      <c r="A60" s="565">
        <v>20</v>
      </c>
      <c r="B60" s="609" t="s">
        <v>695</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5" x14ac:dyDescent="0.35">
      <c r="A61" s="565">
        <v>21</v>
      </c>
      <c r="B61" s="609" t="s">
        <v>696</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5" x14ac:dyDescent="0.35">
      <c r="A62" s="565">
        <v>22</v>
      </c>
      <c r="B62" s="609" t="s">
        <v>697</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 x14ac:dyDescent="0.35">
      <c r="A63" s="565">
        <v>23</v>
      </c>
      <c r="B63" s="609" t="s">
        <v>698</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5" x14ac:dyDescent="0.35">
      <c r="A64" s="565">
        <v>24</v>
      </c>
      <c r="B64" s="609" t="s">
        <v>699</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5" x14ac:dyDescent="0.35">
      <c r="A65" s="565">
        <v>25</v>
      </c>
      <c r="B65" s="609" t="s">
        <v>700</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5" x14ac:dyDescent="0.35">
      <c r="A66" s="565">
        <v>26</v>
      </c>
      <c r="B66" s="609" t="s">
        <v>701</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5" x14ac:dyDescent="0.35">
      <c r="A67" s="565">
        <v>27</v>
      </c>
      <c r="B67" s="609" t="s">
        <v>702</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 x14ac:dyDescent="0.35">
      <c r="A68" s="565">
        <v>28</v>
      </c>
      <c r="B68" s="609" t="s">
        <v>703</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5" x14ac:dyDescent="0.35">
      <c r="A69" s="565">
        <v>29</v>
      </c>
      <c r="B69" s="609" t="s">
        <v>704</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705</v>
      </c>
    </row>
    <row r="70" spans="1:21" ht="16.5" x14ac:dyDescent="0.35">
      <c r="A70" s="565">
        <v>30</v>
      </c>
      <c r="B70" s="609" t="s">
        <v>706</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5" x14ac:dyDescent="0.35">
      <c r="A71" s="565">
        <v>31</v>
      </c>
      <c r="B71" s="609" t="s">
        <v>707</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 x14ac:dyDescent="0.35">
      <c r="A72" s="565">
        <v>32</v>
      </c>
      <c r="B72" s="609" t="s">
        <v>708</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5" x14ac:dyDescent="0.35">
      <c r="A73" s="565">
        <v>33</v>
      </c>
      <c r="B73" s="609" t="s">
        <v>709</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5" x14ac:dyDescent="0.35">
      <c r="A74" s="565">
        <v>34</v>
      </c>
      <c r="B74" s="609" t="s">
        <v>710</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5" x14ac:dyDescent="0.35">
      <c r="A75" s="565">
        <v>35</v>
      </c>
      <c r="B75" s="609" t="s">
        <v>711</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5" x14ac:dyDescent="0.35">
      <c r="A76" s="565">
        <v>36</v>
      </c>
      <c r="B76" s="610" t="s">
        <v>712</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5" x14ac:dyDescent="0.35">
      <c r="A77" s="564"/>
      <c r="B77" s="563" t="s">
        <v>255</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5" x14ac:dyDescent="0.35"/>
  <cols>
    <col min="2" max="2" width="28.6328125" bestFit="1" customWidth="1"/>
    <col min="3" max="3" width="17" customWidth="1"/>
    <col min="4" max="4" width="37.6328125" bestFit="1" customWidth="1"/>
    <col min="7" max="7" width="11.36328125" bestFit="1" customWidth="1"/>
    <col min="10" max="10" width="11.90625" bestFit="1" customWidth="1"/>
    <col min="11" max="11" width="38.453125" bestFit="1" customWidth="1"/>
    <col min="12" max="12" width="46.90625" bestFit="1" customWidth="1"/>
    <col min="14" max="14" width="46.36328125" bestFit="1" customWidth="1"/>
    <col min="16" max="16" width="21.6328125" bestFit="1" customWidth="1"/>
    <col min="17" max="17" width="26.36328125" bestFit="1" customWidth="1"/>
    <col min="18" max="18" width="27.54296875" bestFit="1" customWidth="1"/>
    <col min="20" max="20" width="32.08984375" bestFit="1" customWidth="1"/>
    <col min="22" max="22" width="20.36328125" customWidth="1"/>
    <col min="23" max="23" width="17.453125" customWidth="1"/>
    <col min="24" max="24" width="11.36328125" bestFit="1" customWidth="1"/>
    <col min="26" max="26" width="8.54296875" bestFit="1" customWidth="1"/>
  </cols>
  <sheetData>
    <row r="1" spans="1:26" ht="15.5" x14ac:dyDescent="0.35">
      <c r="A1" s="1377" t="s">
        <v>80</v>
      </c>
      <c r="B1" s="1377"/>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5" x14ac:dyDescent="0.35">
      <c r="A2" s="1378" t="s">
        <v>0</v>
      </c>
      <c r="B2" s="1378"/>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5" x14ac:dyDescent="0.35">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75" x14ac:dyDescent="0.35">
      <c r="A4" s="911" t="s">
        <v>102</v>
      </c>
      <c r="B4" s="911" t="s">
        <v>64</v>
      </c>
      <c r="C4" s="911" t="s">
        <v>956</v>
      </c>
      <c r="D4" s="912" t="s">
        <v>957</v>
      </c>
      <c r="E4" s="912" t="s">
        <v>958</v>
      </c>
      <c r="F4" s="911" t="s">
        <v>138</v>
      </c>
      <c r="G4" s="913" t="s">
        <v>959</v>
      </c>
      <c r="H4" s="914" t="s">
        <v>960</v>
      </c>
      <c r="I4" s="912" t="s">
        <v>961</v>
      </c>
      <c r="J4" s="911" t="s">
        <v>962</v>
      </c>
      <c r="K4" s="1373" t="s">
        <v>963</v>
      </c>
      <c r="L4" s="1374"/>
      <c r="M4" s="1374"/>
      <c r="N4" s="1374"/>
      <c r="O4" s="1375"/>
      <c r="P4" s="911" t="s">
        <v>964</v>
      </c>
      <c r="Q4" s="914" t="s">
        <v>965</v>
      </c>
      <c r="R4" s="914" t="s">
        <v>966</v>
      </c>
      <c r="S4" s="915" t="s">
        <v>967</v>
      </c>
      <c r="T4" s="914" t="s">
        <v>968</v>
      </c>
      <c r="U4" s="915" t="s">
        <v>969</v>
      </c>
      <c r="V4" s="914" t="s">
        <v>970</v>
      </c>
      <c r="W4" s="914" t="s">
        <v>971</v>
      </c>
      <c r="X4" s="1376" t="s">
        <v>972</v>
      </c>
      <c r="Y4" s="1375"/>
      <c r="Z4" s="912" t="s">
        <v>973</v>
      </c>
    </row>
    <row r="5" spans="1:26" ht="15.5" x14ac:dyDescent="0.35">
      <c r="A5" s="924">
        <f>+SUBTOTAL(3,$C$5:C5)</f>
        <v>1</v>
      </c>
      <c r="B5" s="925" t="s">
        <v>1093</v>
      </c>
      <c r="C5" s="924" t="s">
        <v>660</v>
      </c>
      <c r="D5" s="925" t="s">
        <v>1068</v>
      </c>
      <c r="E5" s="926" t="s">
        <v>144</v>
      </c>
      <c r="F5" s="924">
        <f t="shared" ref="F5:F90" si="0">YEAR(G5)</f>
        <v>1982</v>
      </c>
      <c r="G5" s="927">
        <v>30045</v>
      </c>
      <c r="H5" s="924" t="s">
        <v>974</v>
      </c>
      <c r="I5" s="924" t="s">
        <v>285</v>
      </c>
      <c r="J5" s="924">
        <v>0</v>
      </c>
      <c r="K5" s="925" t="s">
        <v>1081</v>
      </c>
      <c r="L5" s="925" t="s">
        <v>1070</v>
      </c>
      <c r="M5" s="925"/>
      <c r="N5" s="925" t="s">
        <v>1071</v>
      </c>
      <c r="O5" s="929"/>
      <c r="P5" s="925" t="s">
        <v>992</v>
      </c>
      <c r="Q5" s="927" t="s">
        <v>1051</v>
      </c>
      <c r="R5" s="924" t="s">
        <v>993</v>
      </c>
      <c r="S5" s="924" t="s">
        <v>286</v>
      </c>
      <c r="T5" s="924" t="s">
        <v>994</v>
      </c>
      <c r="U5" s="924"/>
      <c r="V5" s="930" t="s">
        <v>981</v>
      </c>
      <c r="W5" s="924"/>
      <c r="X5" s="927">
        <v>39616</v>
      </c>
      <c r="Y5" s="927">
        <v>39981</v>
      </c>
      <c r="Z5" s="930">
        <f t="shared" ref="Z5:Z45" ca="1" si="1">IF(E5="nữ",660-DATEDIF(G5,TODAY(),"m"),720-DATEDIF(G5,TODAY(),"m"))/12</f>
        <v>11.75</v>
      </c>
    </row>
    <row r="6" spans="1:26" ht="15.5" x14ac:dyDescent="0.35">
      <c r="A6" s="924">
        <f>+SUBTOTAL(3,$C$5:C6)</f>
        <v>2</v>
      </c>
      <c r="B6" s="925" t="s">
        <v>1094</v>
      </c>
      <c r="C6" s="924" t="s">
        <v>660</v>
      </c>
      <c r="D6" s="925" t="s">
        <v>1068</v>
      </c>
      <c r="E6" s="924" t="s">
        <v>144</v>
      </c>
      <c r="F6" s="924">
        <f t="shared" si="0"/>
        <v>1978</v>
      </c>
      <c r="G6" s="927">
        <v>28611</v>
      </c>
      <c r="H6" s="924" t="s">
        <v>974</v>
      </c>
      <c r="I6" s="924" t="s">
        <v>285</v>
      </c>
      <c r="J6" s="924">
        <v>0</v>
      </c>
      <c r="K6" s="925" t="s">
        <v>1069</v>
      </c>
      <c r="L6" s="925" t="s">
        <v>1070</v>
      </c>
      <c r="M6" s="925"/>
      <c r="N6" s="925" t="s">
        <v>1071</v>
      </c>
      <c r="O6" s="929"/>
      <c r="P6" s="925" t="s">
        <v>992</v>
      </c>
      <c r="Q6" s="927" t="s">
        <v>990</v>
      </c>
      <c r="R6" s="924" t="s">
        <v>993</v>
      </c>
      <c r="S6" s="924" t="s">
        <v>286</v>
      </c>
      <c r="T6" s="924" t="s">
        <v>994</v>
      </c>
      <c r="U6" s="924"/>
      <c r="V6" s="924">
        <v>0</v>
      </c>
      <c r="W6" s="924" t="s">
        <v>977</v>
      </c>
      <c r="X6" s="927">
        <v>37126</v>
      </c>
      <c r="Y6" s="927">
        <v>37491</v>
      </c>
      <c r="Z6" s="930">
        <f t="shared" ca="1" si="1"/>
        <v>7.75</v>
      </c>
    </row>
    <row r="7" spans="1:26" ht="15.5" x14ac:dyDescent="0.35">
      <c r="A7" s="924">
        <f>+SUBTOTAL(3,$C$5:C7)</f>
        <v>3</v>
      </c>
      <c r="B7" s="925" t="s">
        <v>1095</v>
      </c>
      <c r="C7" s="924" t="s">
        <v>660</v>
      </c>
      <c r="D7" s="925" t="s">
        <v>1068</v>
      </c>
      <c r="E7" s="924" t="s">
        <v>144</v>
      </c>
      <c r="F7" s="924">
        <f t="shared" si="0"/>
        <v>1980</v>
      </c>
      <c r="G7" s="927">
        <v>29479</v>
      </c>
      <c r="H7" s="924" t="s">
        <v>978</v>
      </c>
      <c r="I7" s="924" t="s">
        <v>284</v>
      </c>
      <c r="J7" s="924">
        <v>0</v>
      </c>
      <c r="K7" s="925" t="s">
        <v>1069</v>
      </c>
      <c r="L7" s="925" t="s">
        <v>1096</v>
      </c>
      <c r="M7" s="925"/>
      <c r="N7" s="925" t="s">
        <v>161</v>
      </c>
      <c r="O7" s="929"/>
      <c r="P7" s="925"/>
      <c r="Q7" s="924" t="s">
        <v>997</v>
      </c>
      <c r="R7" s="924"/>
      <c r="S7" s="924" t="s">
        <v>286</v>
      </c>
      <c r="T7" s="924"/>
      <c r="U7" s="924"/>
      <c r="V7" s="924" t="s">
        <v>989</v>
      </c>
      <c r="W7" s="924" t="s">
        <v>977</v>
      </c>
      <c r="X7" s="927"/>
      <c r="Y7" s="927" t="s">
        <v>286</v>
      </c>
      <c r="Z7" s="930">
        <f t="shared" ca="1" si="1"/>
        <v>10.166666666666666</v>
      </c>
    </row>
    <row r="8" spans="1:26" ht="15.5" x14ac:dyDescent="0.35">
      <c r="A8" s="924">
        <f>+SUBTOTAL(3,$C$5:C8)</f>
        <v>4</v>
      </c>
      <c r="B8" s="925" t="s">
        <v>1097</v>
      </c>
      <c r="C8" s="924" t="s">
        <v>660</v>
      </c>
      <c r="D8" s="925" t="s">
        <v>1068</v>
      </c>
      <c r="E8" s="926" t="s">
        <v>144</v>
      </c>
      <c r="F8" s="924">
        <f t="shared" si="0"/>
        <v>1974</v>
      </c>
      <c r="G8" s="927">
        <v>27275</v>
      </c>
      <c r="H8" s="924" t="s">
        <v>1012</v>
      </c>
      <c r="I8" s="924" t="s">
        <v>285</v>
      </c>
      <c r="J8" s="924" t="s">
        <v>290</v>
      </c>
      <c r="K8" s="925" t="s">
        <v>1069</v>
      </c>
      <c r="L8" s="925" t="s">
        <v>1098</v>
      </c>
      <c r="M8" s="925"/>
      <c r="N8" s="925" t="s">
        <v>1071</v>
      </c>
      <c r="O8" s="929"/>
      <c r="P8" s="925" t="s">
        <v>1005</v>
      </c>
      <c r="Q8" s="927" t="s">
        <v>1009</v>
      </c>
      <c r="R8" s="924" t="s">
        <v>993</v>
      </c>
      <c r="S8" s="924" t="s">
        <v>286</v>
      </c>
      <c r="T8" s="924" t="s">
        <v>1060</v>
      </c>
      <c r="U8" s="924"/>
      <c r="V8" s="924" t="s">
        <v>991</v>
      </c>
      <c r="W8" s="924" t="s">
        <v>977</v>
      </c>
      <c r="X8" s="927">
        <v>38872</v>
      </c>
      <c r="Y8" s="927">
        <v>39237</v>
      </c>
      <c r="Z8" s="930">
        <f t="shared" ca="1" si="1"/>
        <v>4.166666666666667</v>
      </c>
    </row>
    <row r="9" spans="1:26" ht="15.5" x14ac:dyDescent="0.35">
      <c r="A9" s="924">
        <f>+SUBTOTAL(3,$C$5:C9)</f>
        <v>5</v>
      </c>
      <c r="B9" s="925" t="s">
        <v>1099</v>
      </c>
      <c r="C9" s="924" t="s">
        <v>660</v>
      </c>
      <c r="D9" s="925" t="s">
        <v>1068</v>
      </c>
      <c r="E9" s="926" t="s">
        <v>144</v>
      </c>
      <c r="F9" s="924">
        <f t="shared" si="0"/>
        <v>1982</v>
      </c>
      <c r="G9" s="927">
        <v>30205</v>
      </c>
      <c r="H9" s="924" t="s">
        <v>974</v>
      </c>
      <c r="I9" s="924" t="s">
        <v>285</v>
      </c>
      <c r="J9" s="924">
        <v>0</v>
      </c>
      <c r="K9" s="925" t="s">
        <v>1081</v>
      </c>
      <c r="L9" s="925" t="s">
        <v>1100</v>
      </c>
      <c r="M9" s="925"/>
      <c r="N9" s="925" t="s">
        <v>1101</v>
      </c>
      <c r="O9" s="929"/>
      <c r="P9" s="925" t="s">
        <v>1005</v>
      </c>
      <c r="Q9" s="927" t="s">
        <v>1051</v>
      </c>
      <c r="R9" s="924"/>
      <c r="S9" s="924" t="s">
        <v>286</v>
      </c>
      <c r="T9" s="924" t="s">
        <v>994</v>
      </c>
      <c r="U9" s="924"/>
      <c r="V9" s="924" t="s">
        <v>1102</v>
      </c>
      <c r="W9" s="924" t="s">
        <v>977</v>
      </c>
      <c r="X9" s="927">
        <v>38178</v>
      </c>
      <c r="Y9" s="927">
        <v>38543</v>
      </c>
      <c r="Z9" s="930">
        <f t="shared" ca="1" si="1"/>
        <v>12.166666666666666</v>
      </c>
    </row>
    <row r="10" spans="1:26" ht="15.5" x14ac:dyDescent="0.35">
      <c r="A10" s="924">
        <f>+SUBTOTAL(3,$C$5:C10)</f>
        <v>6</v>
      </c>
      <c r="B10" s="925" t="s">
        <v>1103</v>
      </c>
      <c r="C10" s="924" t="s">
        <v>660</v>
      </c>
      <c r="D10" s="925" t="s">
        <v>1068</v>
      </c>
      <c r="E10" s="924" t="s">
        <v>143</v>
      </c>
      <c r="F10" s="924">
        <f t="shared" si="0"/>
        <v>1973</v>
      </c>
      <c r="G10" s="927">
        <v>26688</v>
      </c>
      <c r="H10" s="924" t="s">
        <v>978</v>
      </c>
      <c r="I10" s="924" t="s">
        <v>284</v>
      </c>
      <c r="J10" s="924">
        <v>0</v>
      </c>
      <c r="K10" s="925" t="s">
        <v>1081</v>
      </c>
      <c r="L10" s="925" t="s">
        <v>1096</v>
      </c>
      <c r="M10" s="925"/>
      <c r="N10" s="925" t="s">
        <v>161</v>
      </c>
      <c r="O10" s="929"/>
      <c r="P10" s="925" t="s">
        <v>992</v>
      </c>
      <c r="Q10" s="927" t="s">
        <v>1104</v>
      </c>
      <c r="R10" s="924" t="s">
        <v>993</v>
      </c>
      <c r="S10" s="924" t="s">
        <v>286</v>
      </c>
      <c r="T10" s="924"/>
      <c r="U10" s="924"/>
      <c r="V10" s="930" t="s">
        <v>983</v>
      </c>
      <c r="W10" s="924" t="s">
        <v>288</v>
      </c>
      <c r="X10" s="927"/>
      <c r="Y10" s="927"/>
      <c r="Z10" s="930">
        <f t="shared" ca="1" si="1"/>
        <v>7.5</v>
      </c>
    </row>
    <row r="11" spans="1:26" ht="15.5" x14ac:dyDescent="0.35">
      <c r="A11" s="924">
        <f>+SUBTOTAL(3,$C$5:C11)</f>
        <v>7</v>
      </c>
      <c r="B11" s="925" t="s">
        <v>1105</v>
      </c>
      <c r="C11" s="924" t="s">
        <v>660</v>
      </c>
      <c r="D11" s="925" t="s">
        <v>1068</v>
      </c>
      <c r="E11" s="926" t="s">
        <v>143</v>
      </c>
      <c r="F11" s="924">
        <f t="shared" si="0"/>
        <v>1977</v>
      </c>
      <c r="G11" s="927">
        <v>28204</v>
      </c>
      <c r="H11" s="924" t="s">
        <v>974</v>
      </c>
      <c r="I11" s="924" t="s">
        <v>285</v>
      </c>
      <c r="J11" s="924">
        <v>0</v>
      </c>
      <c r="K11" s="925" t="s">
        <v>1069</v>
      </c>
      <c r="L11" s="925" t="s">
        <v>1096</v>
      </c>
      <c r="M11" s="925"/>
      <c r="N11" s="925" t="s">
        <v>1106</v>
      </c>
      <c r="O11" s="929"/>
      <c r="P11" s="925" t="s">
        <v>1013</v>
      </c>
      <c r="Q11" s="927" t="s">
        <v>1018</v>
      </c>
      <c r="R11" s="924" t="s">
        <v>993</v>
      </c>
      <c r="S11" s="924" t="s">
        <v>286</v>
      </c>
      <c r="T11" s="924" t="s">
        <v>975</v>
      </c>
      <c r="U11" s="924"/>
      <c r="V11" s="924">
        <v>0</v>
      </c>
      <c r="W11" s="924"/>
      <c r="X11" s="927">
        <v>37975</v>
      </c>
      <c r="Y11" s="927">
        <v>38341</v>
      </c>
      <c r="Z11" s="930">
        <f t="shared" ca="1" si="1"/>
        <v>11.666666666666666</v>
      </c>
    </row>
    <row r="12" spans="1:26" ht="15.5" x14ac:dyDescent="0.35">
      <c r="A12" s="924">
        <f>+SUBTOTAL(3,$C$5:C12)</f>
        <v>8</v>
      </c>
      <c r="B12" s="925" t="s">
        <v>1107</v>
      </c>
      <c r="C12" s="924" t="s">
        <v>660</v>
      </c>
      <c r="D12" s="925" t="s">
        <v>1068</v>
      </c>
      <c r="E12" s="924" t="s">
        <v>144</v>
      </c>
      <c r="F12" s="924">
        <f t="shared" si="0"/>
        <v>1976</v>
      </c>
      <c r="G12" s="927">
        <v>28011</v>
      </c>
      <c r="H12" s="924" t="s">
        <v>978</v>
      </c>
      <c r="I12" s="924" t="s">
        <v>284</v>
      </c>
      <c r="J12" s="924">
        <v>0</v>
      </c>
      <c r="K12" s="925" t="s">
        <v>1081</v>
      </c>
      <c r="L12" s="925" t="s">
        <v>1096</v>
      </c>
      <c r="M12" s="925"/>
      <c r="N12" s="925" t="s">
        <v>161</v>
      </c>
      <c r="O12" s="929"/>
      <c r="P12" s="925" t="s">
        <v>992</v>
      </c>
      <c r="Q12" s="927" t="s">
        <v>990</v>
      </c>
      <c r="R12" s="924" t="s">
        <v>993</v>
      </c>
      <c r="S12" s="924" t="s">
        <v>286</v>
      </c>
      <c r="T12" s="924"/>
      <c r="U12" s="924"/>
      <c r="V12" s="924">
        <v>0</v>
      </c>
      <c r="W12" s="924"/>
      <c r="X12" s="927">
        <v>42325</v>
      </c>
      <c r="Y12" s="927">
        <v>42691</v>
      </c>
      <c r="Z12" s="930">
        <f t="shared" ca="1" si="1"/>
        <v>6.166666666666667</v>
      </c>
    </row>
    <row r="13" spans="1:26" ht="15.5" x14ac:dyDescent="0.35">
      <c r="A13" s="924">
        <f>+SUBTOTAL(3,$C$5:C13)</f>
        <v>9</v>
      </c>
      <c r="B13" s="925" t="s">
        <v>1108</v>
      </c>
      <c r="C13" s="924" t="s">
        <v>660</v>
      </c>
      <c r="D13" s="925" t="s">
        <v>1068</v>
      </c>
      <c r="E13" s="926" t="s">
        <v>144</v>
      </c>
      <c r="F13" s="924">
        <f t="shared" si="0"/>
        <v>1977</v>
      </c>
      <c r="G13" s="927">
        <v>28364</v>
      </c>
      <c r="H13" s="924" t="s">
        <v>974</v>
      </c>
      <c r="I13" s="924" t="s">
        <v>285</v>
      </c>
      <c r="J13" s="924">
        <v>0</v>
      </c>
      <c r="K13" s="925" t="s">
        <v>1081</v>
      </c>
      <c r="L13" s="925" t="s">
        <v>1109</v>
      </c>
      <c r="M13" s="925"/>
      <c r="N13" s="925" t="s">
        <v>999</v>
      </c>
      <c r="O13" s="929"/>
      <c r="P13" s="925" t="s">
        <v>992</v>
      </c>
      <c r="Q13" s="927" t="s">
        <v>293</v>
      </c>
      <c r="R13" s="924" t="s">
        <v>993</v>
      </c>
      <c r="S13" s="924" t="s">
        <v>286</v>
      </c>
      <c r="T13" s="924" t="s">
        <v>975</v>
      </c>
      <c r="U13" s="924"/>
      <c r="V13" s="924">
        <v>0</v>
      </c>
      <c r="W13" s="924"/>
      <c r="X13" s="927">
        <v>41975</v>
      </c>
      <c r="Y13" s="927">
        <v>42340</v>
      </c>
      <c r="Z13" s="930">
        <f t="shared" ca="1" si="1"/>
        <v>7.083333333333333</v>
      </c>
    </row>
    <row r="14" spans="1:26" ht="15.5" x14ac:dyDescent="0.35">
      <c r="A14" s="924">
        <f>+SUBTOTAL(3,$C$5:C14)</f>
        <v>10</v>
      </c>
      <c r="B14" s="925" t="s">
        <v>1110</v>
      </c>
      <c r="C14" s="924" t="s">
        <v>660</v>
      </c>
      <c r="D14" s="925" t="s">
        <v>1062</v>
      </c>
      <c r="E14" s="924" t="s">
        <v>144</v>
      </c>
      <c r="F14" s="924">
        <f t="shared" si="0"/>
        <v>1980</v>
      </c>
      <c r="G14" s="927">
        <v>29488</v>
      </c>
      <c r="H14" s="924" t="s">
        <v>974</v>
      </c>
      <c r="I14" s="924" t="s">
        <v>285</v>
      </c>
      <c r="J14" s="924">
        <v>0</v>
      </c>
      <c r="K14" s="925" t="s">
        <v>1054</v>
      </c>
      <c r="L14" s="925" t="s">
        <v>1076</v>
      </c>
      <c r="M14" s="925"/>
      <c r="N14" s="925" t="s">
        <v>1076</v>
      </c>
      <c r="O14" s="929"/>
      <c r="P14" s="925" t="s">
        <v>992</v>
      </c>
      <c r="Q14" s="927" t="s">
        <v>1009</v>
      </c>
      <c r="R14" s="924" t="s">
        <v>993</v>
      </c>
      <c r="S14" s="924" t="s">
        <v>286</v>
      </c>
      <c r="T14" s="924" t="s">
        <v>975</v>
      </c>
      <c r="U14" s="924"/>
      <c r="V14" s="924" t="s">
        <v>1111</v>
      </c>
      <c r="W14" s="924" t="s">
        <v>1006</v>
      </c>
      <c r="X14" s="927">
        <v>37735</v>
      </c>
      <c r="Y14" s="927">
        <v>38101</v>
      </c>
      <c r="Z14" s="930">
        <f t="shared" ca="1" si="1"/>
        <v>10.166666666666666</v>
      </c>
    </row>
    <row r="15" spans="1:26" ht="15.5" x14ac:dyDescent="0.35">
      <c r="A15" s="924">
        <f>+SUBTOTAL(3,$C$5:C15)</f>
        <v>11</v>
      </c>
      <c r="B15" s="925" t="s">
        <v>1112</v>
      </c>
      <c r="C15" s="924" t="s">
        <v>660</v>
      </c>
      <c r="D15" s="925" t="s">
        <v>1062</v>
      </c>
      <c r="E15" s="926" t="s">
        <v>144</v>
      </c>
      <c r="F15" s="924">
        <f t="shared" si="0"/>
        <v>1988</v>
      </c>
      <c r="G15" s="927">
        <v>32188</v>
      </c>
      <c r="H15" s="924" t="s">
        <v>978</v>
      </c>
      <c r="I15" s="924" t="s">
        <v>284</v>
      </c>
      <c r="J15" s="924">
        <v>0</v>
      </c>
      <c r="K15" s="925" t="s">
        <v>1023</v>
      </c>
      <c r="L15" s="925" t="s">
        <v>1084</v>
      </c>
      <c r="M15" s="925"/>
      <c r="N15" s="925">
        <v>0</v>
      </c>
      <c r="O15" s="929"/>
      <c r="P15" s="925" t="s">
        <v>992</v>
      </c>
      <c r="Q15" s="924" t="s">
        <v>990</v>
      </c>
      <c r="R15" s="924" t="s">
        <v>993</v>
      </c>
      <c r="S15" s="924" t="s">
        <v>286</v>
      </c>
      <c r="T15" s="924"/>
      <c r="U15" s="924"/>
      <c r="V15" s="924">
        <v>0</v>
      </c>
      <c r="W15" s="924" t="s">
        <v>977</v>
      </c>
      <c r="X15" s="927">
        <v>40283</v>
      </c>
      <c r="Y15" s="927">
        <v>40648</v>
      </c>
      <c r="Z15" s="930">
        <f t="shared" ca="1" si="1"/>
        <v>17.583333333333332</v>
      </c>
    </row>
    <row r="16" spans="1:26" ht="15.5" x14ac:dyDescent="0.35">
      <c r="A16" s="924">
        <f>+SUBTOTAL(3,$C$5:C16)</f>
        <v>12</v>
      </c>
      <c r="B16" s="925" t="s">
        <v>1113</v>
      </c>
      <c r="C16" s="924" t="s">
        <v>660</v>
      </c>
      <c r="D16" s="925" t="s">
        <v>1062</v>
      </c>
      <c r="E16" s="926" t="s">
        <v>144</v>
      </c>
      <c r="F16" s="924">
        <f t="shared" si="0"/>
        <v>1970</v>
      </c>
      <c r="G16" s="927">
        <v>25669</v>
      </c>
      <c r="H16" s="924" t="s">
        <v>978</v>
      </c>
      <c r="I16" s="924" t="s">
        <v>284</v>
      </c>
      <c r="J16" s="924">
        <v>0</v>
      </c>
      <c r="K16" s="925" t="s">
        <v>1054</v>
      </c>
      <c r="L16" s="925" t="s">
        <v>1063</v>
      </c>
      <c r="M16" s="925"/>
      <c r="N16" s="925" t="s">
        <v>161</v>
      </c>
      <c r="O16" s="929"/>
      <c r="P16" s="925" t="s">
        <v>992</v>
      </c>
      <c r="Q16" s="927" t="s">
        <v>995</v>
      </c>
      <c r="R16" s="924" t="s">
        <v>993</v>
      </c>
      <c r="S16" s="924"/>
      <c r="T16" s="924" t="s">
        <v>998</v>
      </c>
      <c r="U16" s="924"/>
      <c r="V16" s="924" t="s">
        <v>1032</v>
      </c>
      <c r="W16" s="924"/>
      <c r="X16" s="927">
        <v>34859</v>
      </c>
      <c r="Y16" s="927">
        <v>35225</v>
      </c>
      <c r="Z16" s="930">
        <f t="shared" ca="1" si="1"/>
        <v>-0.25</v>
      </c>
    </row>
    <row r="17" spans="1:26" ht="15.5" x14ac:dyDescent="0.35">
      <c r="A17" s="924">
        <f>+SUBTOTAL(3,$C$5:C17)</f>
        <v>13</v>
      </c>
      <c r="B17" s="925" t="s">
        <v>1114</v>
      </c>
      <c r="C17" s="924" t="s">
        <v>660</v>
      </c>
      <c r="D17" s="925" t="s">
        <v>1062</v>
      </c>
      <c r="E17" s="926" t="s">
        <v>144</v>
      </c>
      <c r="F17" s="924">
        <f t="shared" si="0"/>
        <v>1980</v>
      </c>
      <c r="G17" s="927">
        <v>29313</v>
      </c>
      <c r="H17" s="924" t="s">
        <v>978</v>
      </c>
      <c r="I17" s="924" t="s">
        <v>284</v>
      </c>
      <c r="J17" s="924">
        <v>0</v>
      </c>
      <c r="K17" s="925" t="s">
        <v>1054</v>
      </c>
      <c r="L17" s="925" t="s">
        <v>1063</v>
      </c>
      <c r="M17" s="925"/>
      <c r="N17" s="925" t="s">
        <v>161</v>
      </c>
      <c r="O17" s="929"/>
      <c r="P17" s="925" t="s">
        <v>992</v>
      </c>
      <c r="Q17" s="927" t="s">
        <v>995</v>
      </c>
      <c r="R17" s="924" t="s">
        <v>993</v>
      </c>
      <c r="S17" s="924" t="s">
        <v>286</v>
      </c>
      <c r="T17" s="924" t="s">
        <v>975</v>
      </c>
      <c r="U17" s="924"/>
      <c r="V17" s="930" t="s">
        <v>983</v>
      </c>
      <c r="W17" s="924" t="s">
        <v>977</v>
      </c>
      <c r="X17" s="927">
        <v>0</v>
      </c>
      <c r="Y17" s="927">
        <v>0</v>
      </c>
      <c r="Z17" s="930">
        <f t="shared" ca="1" si="1"/>
        <v>9.6666666666666661</v>
      </c>
    </row>
    <row r="18" spans="1:26" ht="15.5" x14ac:dyDescent="0.35">
      <c r="A18" s="924">
        <f>+SUBTOTAL(3,$C$5:C18)</f>
        <v>14</v>
      </c>
      <c r="B18" s="925" t="s">
        <v>1115</v>
      </c>
      <c r="C18" s="924" t="s">
        <v>660</v>
      </c>
      <c r="D18" s="925" t="s">
        <v>1062</v>
      </c>
      <c r="E18" s="926" t="s">
        <v>143</v>
      </c>
      <c r="F18" s="924">
        <f t="shared" si="0"/>
        <v>1969</v>
      </c>
      <c r="G18" s="927">
        <v>25514</v>
      </c>
      <c r="H18" s="924" t="s">
        <v>1012</v>
      </c>
      <c r="I18" s="924" t="s">
        <v>285</v>
      </c>
      <c r="J18" s="924" t="s">
        <v>290</v>
      </c>
      <c r="K18" s="925" t="s">
        <v>1054</v>
      </c>
      <c r="L18" s="925" t="s">
        <v>1063</v>
      </c>
      <c r="M18" s="925"/>
      <c r="N18" s="925" t="s">
        <v>1063</v>
      </c>
      <c r="O18" s="929"/>
      <c r="P18" s="925" t="s">
        <v>1005</v>
      </c>
      <c r="Q18" s="924" t="s">
        <v>1040</v>
      </c>
      <c r="R18" s="924"/>
      <c r="S18" s="924" t="s">
        <v>286</v>
      </c>
      <c r="T18" s="924" t="s">
        <v>1014</v>
      </c>
      <c r="U18" s="924"/>
      <c r="V18" s="924">
        <v>0</v>
      </c>
      <c r="W18" s="924" t="s">
        <v>1085</v>
      </c>
      <c r="X18" s="927">
        <v>33714</v>
      </c>
      <c r="Y18" s="927">
        <v>34079</v>
      </c>
      <c r="Z18" s="930">
        <f t="shared" ca="1" si="1"/>
        <v>4.333333333333333</v>
      </c>
    </row>
    <row r="19" spans="1:26" ht="15.5" x14ac:dyDescent="0.35">
      <c r="A19" s="924">
        <f>+SUBTOTAL(3,$C$5:C19)</f>
        <v>15</v>
      </c>
      <c r="B19" s="925" t="s">
        <v>1116</v>
      </c>
      <c r="C19" s="924" t="s">
        <v>660</v>
      </c>
      <c r="D19" s="925" t="s">
        <v>1062</v>
      </c>
      <c r="E19" s="926" t="s">
        <v>144</v>
      </c>
      <c r="F19" s="924">
        <f t="shared" si="0"/>
        <v>1969</v>
      </c>
      <c r="G19" s="927">
        <v>25236</v>
      </c>
      <c r="H19" s="924" t="s">
        <v>974</v>
      </c>
      <c r="I19" s="924" t="s">
        <v>284</v>
      </c>
      <c r="J19" s="924">
        <v>0</v>
      </c>
      <c r="K19" s="925" t="s">
        <v>1054</v>
      </c>
      <c r="L19" s="925" t="s">
        <v>1035</v>
      </c>
      <c r="M19" s="925"/>
      <c r="N19" s="925" t="s">
        <v>161</v>
      </c>
      <c r="O19" s="929"/>
      <c r="P19" s="925" t="s">
        <v>992</v>
      </c>
      <c r="Q19" s="927" t="s">
        <v>995</v>
      </c>
      <c r="R19" s="924" t="s">
        <v>993</v>
      </c>
      <c r="S19" s="924" t="s">
        <v>286</v>
      </c>
      <c r="T19" s="924" t="s">
        <v>975</v>
      </c>
      <c r="U19" s="924"/>
      <c r="V19" s="924">
        <v>0</v>
      </c>
      <c r="W19" s="924"/>
      <c r="X19" s="927">
        <v>35438</v>
      </c>
      <c r="Y19" s="927">
        <v>35803</v>
      </c>
      <c r="Z19" s="930">
        <f t="shared" ca="1" si="1"/>
        <v>-1.5</v>
      </c>
    </row>
    <row r="20" spans="1:26" ht="15.5" x14ac:dyDescent="0.35">
      <c r="A20" s="924">
        <f>+SUBTOTAL(3,$C$5:C20)</f>
        <v>16</v>
      </c>
      <c r="B20" s="925" t="s">
        <v>1117</v>
      </c>
      <c r="C20" s="924" t="s">
        <v>660</v>
      </c>
      <c r="D20" s="925" t="s">
        <v>1062</v>
      </c>
      <c r="E20" s="924" t="s">
        <v>144</v>
      </c>
      <c r="F20" s="924">
        <f t="shared" si="0"/>
        <v>1982</v>
      </c>
      <c r="G20" s="927">
        <v>30091</v>
      </c>
      <c r="H20" s="924" t="s">
        <v>974</v>
      </c>
      <c r="I20" s="924" t="s">
        <v>285</v>
      </c>
      <c r="J20" s="924">
        <v>0</v>
      </c>
      <c r="K20" s="925" t="s">
        <v>1054</v>
      </c>
      <c r="L20" s="925" t="s">
        <v>1035</v>
      </c>
      <c r="M20" s="925"/>
      <c r="N20" s="925" t="s">
        <v>1118</v>
      </c>
      <c r="O20" s="929"/>
      <c r="P20" s="925" t="s">
        <v>992</v>
      </c>
      <c r="Q20" s="927" t="s">
        <v>293</v>
      </c>
      <c r="R20" s="924" t="s">
        <v>993</v>
      </c>
      <c r="S20" s="924" t="s">
        <v>286</v>
      </c>
      <c r="T20" s="924" t="s">
        <v>975</v>
      </c>
      <c r="U20" s="924"/>
      <c r="V20" s="930" t="s">
        <v>1015</v>
      </c>
      <c r="W20" s="924"/>
      <c r="X20" s="927">
        <v>37696</v>
      </c>
      <c r="Y20" s="927">
        <v>38062</v>
      </c>
      <c r="Z20" s="930">
        <f t="shared" ca="1" si="1"/>
        <v>11.833333333333334</v>
      </c>
    </row>
    <row r="21" spans="1:26" ht="15.5" x14ac:dyDescent="0.35">
      <c r="A21" s="924">
        <f>+SUBTOTAL(3,$C$5:C21)</f>
        <v>17</v>
      </c>
      <c r="B21" s="925" t="s">
        <v>1119</v>
      </c>
      <c r="C21" s="924" t="s">
        <v>660</v>
      </c>
      <c r="D21" s="925" t="s">
        <v>1062</v>
      </c>
      <c r="E21" s="924" t="s">
        <v>144</v>
      </c>
      <c r="F21" s="924">
        <f t="shared" si="0"/>
        <v>1986</v>
      </c>
      <c r="G21" s="927">
        <v>31564</v>
      </c>
      <c r="H21" s="924" t="s">
        <v>978</v>
      </c>
      <c r="I21" s="924" t="s">
        <v>284</v>
      </c>
      <c r="J21" s="924">
        <v>0</v>
      </c>
      <c r="K21" s="925" t="s">
        <v>1054</v>
      </c>
      <c r="L21" s="925" t="s">
        <v>1120</v>
      </c>
      <c r="M21" s="925"/>
      <c r="N21" s="925" t="s">
        <v>161</v>
      </c>
      <c r="O21" s="929"/>
      <c r="P21" s="925" t="s">
        <v>992</v>
      </c>
      <c r="Q21" s="927" t="s">
        <v>997</v>
      </c>
      <c r="R21" s="924" t="s">
        <v>993</v>
      </c>
      <c r="S21" s="924"/>
      <c r="T21" s="924" t="s">
        <v>998</v>
      </c>
      <c r="U21" s="924"/>
      <c r="V21" s="930" t="s">
        <v>981</v>
      </c>
      <c r="W21" s="924"/>
      <c r="X21" s="927">
        <v>40199</v>
      </c>
      <c r="Y21" s="927">
        <v>40564</v>
      </c>
      <c r="Z21" s="930">
        <f t="shared" ca="1" si="1"/>
        <v>15.833333333333334</v>
      </c>
    </row>
    <row r="22" spans="1:26" ht="15.5" x14ac:dyDescent="0.35">
      <c r="A22" s="924">
        <f>+SUBTOTAL(3,$C$5:C22)</f>
        <v>18</v>
      </c>
      <c r="B22" s="925" t="s">
        <v>1121</v>
      </c>
      <c r="C22" s="924" t="s">
        <v>660</v>
      </c>
      <c r="D22" s="925" t="s">
        <v>1062</v>
      </c>
      <c r="E22" s="926" t="s">
        <v>144</v>
      </c>
      <c r="F22" s="924">
        <f t="shared" si="0"/>
        <v>1975</v>
      </c>
      <c r="G22" s="927">
        <v>27424</v>
      </c>
      <c r="H22" s="924" t="s">
        <v>974</v>
      </c>
      <c r="I22" s="924" t="s">
        <v>285</v>
      </c>
      <c r="J22" s="924">
        <v>0</v>
      </c>
      <c r="K22" s="925" t="s">
        <v>1054</v>
      </c>
      <c r="L22" s="925" t="s">
        <v>1035</v>
      </c>
      <c r="M22" s="925"/>
      <c r="N22" s="925" t="s">
        <v>1118</v>
      </c>
      <c r="O22" s="929"/>
      <c r="P22" s="925" t="s">
        <v>992</v>
      </c>
      <c r="Q22" s="927" t="s">
        <v>990</v>
      </c>
      <c r="R22" s="924" t="s">
        <v>993</v>
      </c>
      <c r="S22" s="924" t="s">
        <v>286</v>
      </c>
      <c r="T22" s="924" t="s">
        <v>975</v>
      </c>
      <c r="U22" s="924"/>
      <c r="V22" s="924">
        <v>0</v>
      </c>
      <c r="W22" s="924"/>
      <c r="X22" s="927">
        <v>35252</v>
      </c>
      <c r="Y22" s="927">
        <v>35617</v>
      </c>
      <c r="Z22" s="930">
        <f t="shared" ca="1" si="1"/>
        <v>4.5</v>
      </c>
    </row>
    <row r="23" spans="1:26" ht="15.5" x14ac:dyDescent="0.35">
      <c r="A23" s="924">
        <f>+SUBTOTAL(3,$C$5:C23)</f>
        <v>19</v>
      </c>
      <c r="B23" s="925" t="s">
        <v>1122</v>
      </c>
      <c r="C23" s="924" t="s">
        <v>660</v>
      </c>
      <c r="D23" s="925" t="s">
        <v>1062</v>
      </c>
      <c r="E23" s="926" t="s">
        <v>143</v>
      </c>
      <c r="F23" s="924">
        <f t="shared" si="0"/>
        <v>1969</v>
      </c>
      <c r="G23" s="927">
        <v>25362</v>
      </c>
      <c r="H23" s="924" t="s">
        <v>978</v>
      </c>
      <c r="I23" s="924" t="s">
        <v>284</v>
      </c>
      <c r="J23" s="924">
        <v>0</v>
      </c>
      <c r="K23" s="925" t="s">
        <v>1063</v>
      </c>
      <c r="L23" s="925" t="s">
        <v>1063</v>
      </c>
      <c r="M23" s="925"/>
      <c r="N23" s="925" t="s">
        <v>161</v>
      </c>
      <c r="O23" s="929"/>
      <c r="P23" s="925" t="s">
        <v>992</v>
      </c>
      <c r="Q23" s="927" t="s">
        <v>990</v>
      </c>
      <c r="R23" s="924" t="s">
        <v>993</v>
      </c>
      <c r="S23" s="924"/>
      <c r="T23" s="924" t="s">
        <v>998</v>
      </c>
      <c r="U23" s="924"/>
      <c r="V23" s="924"/>
      <c r="W23" s="924"/>
      <c r="X23" s="927">
        <v>37419</v>
      </c>
      <c r="Y23" s="927">
        <v>37784</v>
      </c>
      <c r="Z23" s="930">
        <f t="shared" ca="1" si="1"/>
        <v>3.9166666666666665</v>
      </c>
    </row>
    <row r="24" spans="1:26" ht="15.5" x14ac:dyDescent="0.35">
      <c r="A24" s="924">
        <f>+SUBTOTAL(3,$C$5:C24)</f>
        <v>20</v>
      </c>
      <c r="B24" s="925" t="s">
        <v>1123</v>
      </c>
      <c r="C24" s="924" t="s">
        <v>660</v>
      </c>
      <c r="D24" s="925" t="s">
        <v>1062</v>
      </c>
      <c r="E24" s="924" t="s">
        <v>144</v>
      </c>
      <c r="F24" s="924">
        <f t="shared" si="0"/>
        <v>1989</v>
      </c>
      <c r="G24" s="927">
        <v>32860</v>
      </c>
      <c r="H24" s="924" t="s">
        <v>978</v>
      </c>
      <c r="I24" s="924" t="s">
        <v>284</v>
      </c>
      <c r="J24" s="924">
        <v>0</v>
      </c>
      <c r="K24" s="925" t="s">
        <v>1054</v>
      </c>
      <c r="L24" s="925" t="s">
        <v>1088</v>
      </c>
      <c r="M24" s="925"/>
      <c r="N24" s="925">
        <v>0</v>
      </c>
      <c r="O24" s="929"/>
      <c r="P24" s="925" t="s">
        <v>992</v>
      </c>
      <c r="Q24" s="924" t="s">
        <v>990</v>
      </c>
      <c r="R24" s="924" t="s">
        <v>993</v>
      </c>
      <c r="S24" s="924" t="s">
        <v>286</v>
      </c>
      <c r="T24" s="924"/>
      <c r="U24" s="924"/>
      <c r="V24" s="924">
        <v>0</v>
      </c>
      <c r="W24" s="924"/>
      <c r="X24" s="927"/>
      <c r="Y24" s="927" t="s">
        <v>286</v>
      </c>
      <c r="Z24" s="930">
        <f t="shared" ca="1" si="1"/>
        <v>19.416666666666668</v>
      </c>
    </row>
    <row r="25" spans="1:26" ht="15.5" x14ac:dyDescent="0.35">
      <c r="A25" s="924">
        <f>+SUBTOTAL(3,$C$5:C25)</f>
        <v>21</v>
      </c>
      <c r="B25" s="925" t="s">
        <v>1124</v>
      </c>
      <c r="C25" s="924" t="s">
        <v>660</v>
      </c>
      <c r="D25" s="925" t="s">
        <v>1062</v>
      </c>
      <c r="E25" s="926" t="s">
        <v>143</v>
      </c>
      <c r="F25" s="924">
        <f t="shared" si="0"/>
        <v>1982</v>
      </c>
      <c r="G25" s="927">
        <v>30291</v>
      </c>
      <c r="H25" s="924" t="s">
        <v>978</v>
      </c>
      <c r="I25" s="924" t="s">
        <v>285</v>
      </c>
      <c r="J25" s="924">
        <v>0</v>
      </c>
      <c r="K25" s="925" t="s">
        <v>1054</v>
      </c>
      <c r="L25" s="925" t="s">
        <v>1088</v>
      </c>
      <c r="M25" s="925"/>
      <c r="N25" s="925" t="s">
        <v>1084</v>
      </c>
      <c r="O25" s="929"/>
      <c r="P25" s="925" t="s">
        <v>992</v>
      </c>
      <c r="Q25" s="924"/>
      <c r="R25" s="924"/>
      <c r="S25" s="924"/>
      <c r="T25" s="924" t="s">
        <v>975</v>
      </c>
      <c r="U25" s="924"/>
      <c r="V25" s="930" t="s">
        <v>983</v>
      </c>
      <c r="W25" s="924" t="s">
        <v>977</v>
      </c>
      <c r="X25" s="927">
        <v>39461</v>
      </c>
      <c r="Y25" s="927">
        <v>39817</v>
      </c>
      <c r="Z25" s="930">
        <f t="shared" ca="1" si="1"/>
        <v>17.416666666666668</v>
      </c>
    </row>
    <row r="26" spans="1:26" ht="15.5" x14ac:dyDescent="0.35">
      <c r="A26" s="924">
        <f>+SUBTOTAL(3,$C$5:C26)</f>
        <v>22</v>
      </c>
      <c r="B26" s="925" t="s">
        <v>1125</v>
      </c>
      <c r="C26" s="924" t="s">
        <v>660</v>
      </c>
      <c r="D26" s="925" t="s">
        <v>1062</v>
      </c>
      <c r="E26" s="924" t="s">
        <v>144</v>
      </c>
      <c r="F26" s="924">
        <f t="shared" si="0"/>
        <v>1985</v>
      </c>
      <c r="G26" s="927">
        <v>31100</v>
      </c>
      <c r="H26" s="924" t="s">
        <v>978</v>
      </c>
      <c r="I26" s="924" t="s">
        <v>284</v>
      </c>
      <c r="J26" s="924">
        <v>0</v>
      </c>
      <c r="K26" s="925" t="s">
        <v>1054</v>
      </c>
      <c r="L26" s="925" t="s">
        <v>1084</v>
      </c>
      <c r="M26" s="925"/>
      <c r="N26" s="925" t="s">
        <v>161</v>
      </c>
      <c r="O26" s="929"/>
      <c r="P26" s="925" t="s">
        <v>992</v>
      </c>
      <c r="Q26" s="927" t="s">
        <v>990</v>
      </c>
      <c r="R26" s="924"/>
      <c r="S26" s="924"/>
      <c r="T26" s="924" t="s">
        <v>998</v>
      </c>
      <c r="U26" s="924" t="s">
        <v>286</v>
      </c>
      <c r="V26" s="924" t="s">
        <v>1032</v>
      </c>
      <c r="W26" s="924"/>
      <c r="X26" s="927">
        <v>42620</v>
      </c>
      <c r="Y26" s="927">
        <v>38967</v>
      </c>
      <c r="Z26" s="930">
        <f t="shared" ca="1" si="1"/>
        <v>14.583333333333334</v>
      </c>
    </row>
    <row r="27" spans="1:26" ht="15.5" x14ac:dyDescent="0.35">
      <c r="A27" s="924">
        <f>+SUBTOTAL(3,$C$5:C27)</f>
        <v>23</v>
      </c>
      <c r="B27" s="925" t="s">
        <v>1126</v>
      </c>
      <c r="C27" s="924" t="s">
        <v>660</v>
      </c>
      <c r="D27" s="925" t="s">
        <v>1062</v>
      </c>
      <c r="E27" s="926" t="s">
        <v>144</v>
      </c>
      <c r="F27" s="924">
        <f t="shared" si="0"/>
        <v>1992</v>
      </c>
      <c r="G27" s="927">
        <v>33884</v>
      </c>
      <c r="H27" s="924" t="s">
        <v>978</v>
      </c>
      <c r="I27" s="924" t="s">
        <v>284</v>
      </c>
      <c r="J27" s="924"/>
      <c r="K27" s="931" t="s">
        <v>1127</v>
      </c>
      <c r="L27" s="925" t="s">
        <v>1127</v>
      </c>
      <c r="M27" s="925"/>
      <c r="N27" s="925">
        <v>0</v>
      </c>
      <c r="O27" s="929"/>
      <c r="P27" s="925" t="s">
        <v>992</v>
      </c>
      <c r="Q27" s="924"/>
      <c r="R27" s="924" t="s">
        <v>1128</v>
      </c>
      <c r="S27" s="924">
        <v>2018</v>
      </c>
      <c r="T27" s="924"/>
      <c r="U27" s="924"/>
      <c r="V27" s="924" t="s">
        <v>286</v>
      </c>
      <c r="W27" s="924"/>
      <c r="X27" s="927"/>
      <c r="Y27" s="927"/>
      <c r="Z27" s="930">
        <f t="shared" ca="1" si="1"/>
        <v>22.25</v>
      </c>
    </row>
    <row r="28" spans="1:26" ht="15.5" x14ac:dyDescent="0.35">
      <c r="A28" s="924">
        <f>+SUBTOTAL(3,$C$5:C28)</f>
        <v>24</v>
      </c>
      <c r="B28" s="925" t="s">
        <v>1129</v>
      </c>
      <c r="C28" s="924" t="s">
        <v>660</v>
      </c>
      <c r="D28" s="925" t="s">
        <v>1130</v>
      </c>
      <c r="E28" s="926" t="s">
        <v>144</v>
      </c>
      <c r="F28" s="924">
        <f t="shared" si="0"/>
        <v>1989</v>
      </c>
      <c r="G28" s="927">
        <v>32649</v>
      </c>
      <c r="H28" s="924" t="s">
        <v>978</v>
      </c>
      <c r="I28" s="924" t="s">
        <v>284</v>
      </c>
      <c r="J28" s="924"/>
      <c r="K28" s="931" t="s">
        <v>1038</v>
      </c>
      <c r="L28" s="925" t="s">
        <v>1038</v>
      </c>
      <c r="M28" s="925"/>
      <c r="N28" s="925">
        <v>0</v>
      </c>
      <c r="O28" s="929"/>
      <c r="P28" s="925" t="s">
        <v>992</v>
      </c>
      <c r="Q28" s="927" t="s">
        <v>1001</v>
      </c>
      <c r="R28" s="924" t="s">
        <v>1128</v>
      </c>
      <c r="S28" s="924">
        <v>2018</v>
      </c>
      <c r="T28" s="924"/>
      <c r="U28" s="924"/>
      <c r="V28" s="924">
        <v>0</v>
      </c>
      <c r="W28" s="924"/>
      <c r="X28" s="927"/>
      <c r="Y28" s="927"/>
      <c r="Z28" s="930">
        <f t="shared" ca="1" si="1"/>
        <v>18.833333333333332</v>
      </c>
    </row>
    <row r="29" spans="1:26" ht="15.5" x14ac:dyDescent="0.35">
      <c r="A29" s="924">
        <f>+SUBTOTAL(3,$C$5:C29)</f>
        <v>25</v>
      </c>
      <c r="B29" s="925" t="s">
        <v>1131</v>
      </c>
      <c r="C29" s="924" t="s">
        <v>660</v>
      </c>
      <c r="D29" s="925" t="s">
        <v>1130</v>
      </c>
      <c r="E29" s="924" t="s">
        <v>144</v>
      </c>
      <c r="F29" s="924">
        <f t="shared" si="0"/>
        <v>1980</v>
      </c>
      <c r="G29" s="927">
        <v>29326</v>
      </c>
      <c r="H29" s="924" t="s">
        <v>978</v>
      </c>
      <c r="I29" s="924" t="s">
        <v>285</v>
      </c>
      <c r="J29" s="924">
        <v>0</v>
      </c>
      <c r="K29" s="925" t="s">
        <v>1050</v>
      </c>
      <c r="L29" s="925" t="s">
        <v>1132</v>
      </c>
      <c r="M29" s="925"/>
      <c r="N29" s="925" t="s">
        <v>1133</v>
      </c>
      <c r="O29" s="929">
        <v>44593</v>
      </c>
      <c r="P29" s="925" t="s">
        <v>992</v>
      </c>
      <c r="Q29" s="924" t="s">
        <v>990</v>
      </c>
      <c r="R29" s="924"/>
      <c r="S29" s="924" t="s">
        <v>286</v>
      </c>
      <c r="T29" s="924" t="s">
        <v>994</v>
      </c>
      <c r="U29" s="924"/>
      <c r="V29" s="930" t="s">
        <v>1015</v>
      </c>
      <c r="W29" s="924"/>
      <c r="X29" s="927">
        <v>40369</v>
      </c>
      <c r="Y29" s="927">
        <v>40734</v>
      </c>
      <c r="Z29" s="930">
        <f t="shared" ca="1" si="1"/>
        <v>9.75</v>
      </c>
    </row>
    <row r="30" spans="1:26" ht="15.5" x14ac:dyDescent="0.35">
      <c r="A30" s="924">
        <f>+SUBTOTAL(3,$C$5:C30)</f>
        <v>26</v>
      </c>
      <c r="B30" s="925" t="s">
        <v>1134</v>
      </c>
      <c r="C30" s="924" t="s">
        <v>660</v>
      </c>
      <c r="D30" s="925" t="s">
        <v>1130</v>
      </c>
      <c r="E30" s="926" t="s">
        <v>144</v>
      </c>
      <c r="F30" s="924">
        <f t="shared" si="0"/>
        <v>1980</v>
      </c>
      <c r="G30" s="927">
        <v>29369</v>
      </c>
      <c r="H30" s="924" t="s">
        <v>978</v>
      </c>
      <c r="I30" s="924" t="s">
        <v>285</v>
      </c>
      <c r="J30" s="927"/>
      <c r="K30" s="925" t="s">
        <v>1044</v>
      </c>
      <c r="L30" s="925" t="s">
        <v>1135</v>
      </c>
      <c r="M30" s="925"/>
      <c r="N30" s="925" t="s">
        <v>1048</v>
      </c>
      <c r="O30" s="929">
        <v>44559</v>
      </c>
      <c r="P30" s="925" t="s">
        <v>992</v>
      </c>
      <c r="Q30" s="927" t="s">
        <v>990</v>
      </c>
      <c r="R30" s="924" t="s">
        <v>993</v>
      </c>
      <c r="S30" s="924">
        <v>0</v>
      </c>
      <c r="T30" s="924" t="s">
        <v>994</v>
      </c>
      <c r="U30" s="924"/>
      <c r="V30" s="930" t="s">
        <v>981</v>
      </c>
      <c r="W30" s="924"/>
      <c r="X30" s="927">
        <v>37731</v>
      </c>
      <c r="Y30" s="927">
        <v>38066</v>
      </c>
      <c r="Z30" s="930">
        <f t="shared" ca="1" si="1"/>
        <v>9.8333333333333339</v>
      </c>
    </row>
    <row r="31" spans="1:26" ht="15.5" x14ac:dyDescent="0.35">
      <c r="A31" s="924">
        <f>+SUBTOTAL(3,$C$5:C31)</f>
        <v>27</v>
      </c>
      <c r="B31" s="925" t="s">
        <v>1136</v>
      </c>
      <c r="C31" s="924" t="s">
        <v>660</v>
      </c>
      <c r="D31" s="925" t="s">
        <v>1130</v>
      </c>
      <c r="E31" s="924" t="s">
        <v>143</v>
      </c>
      <c r="F31" s="924">
        <f t="shared" si="0"/>
        <v>1982</v>
      </c>
      <c r="G31" s="927">
        <v>30238</v>
      </c>
      <c r="H31" s="924" t="s">
        <v>978</v>
      </c>
      <c r="I31" s="924" t="s">
        <v>284</v>
      </c>
      <c r="J31" s="924"/>
      <c r="K31" s="925" t="s">
        <v>1137</v>
      </c>
      <c r="L31" s="925">
        <v>0</v>
      </c>
      <c r="M31" s="925"/>
      <c r="N31" s="925">
        <v>0</v>
      </c>
      <c r="O31" s="929"/>
      <c r="P31" s="925" t="s">
        <v>992</v>
      </c>
      <c r="Q31" s="924"/>
      <c r="R31" s="924"/>
      <c r="S31" s="924">
        <v>2018</v>
      </c>
      <c r="T31" s="924"/>
      <c r="U31" s="924"/>
      <c r="V31" s="924"/>
      <c r="W31" s="924"/>
      <c r="X31" s="927">
        <v>39268</v>
      </c>
      <c r="Y31" s="927">
        <v>39634</v>
      </c>
      <c r="Z31" s="930">
        <f t="shared" ca="1" si="1"/>
        <v>17.25</v>
      </c>
    </row>
    <row r="32" spans="1:26" ht="15.5" x14ac:dyDescent="0.35">
      <c r="A32" s="924">
        <f>+SUBTOTAL(3,$C$5:C32)</f>
        <v>28</v>
      </c>
      <c r="B32" s="925" t="s">
        <v>1138</v>
      </c>
      <c r="C32" s="924" t="s">
        <v>660</v>
      </c>
      <c r="D32" s="925" t="s">
        <v>1130</v>
      </c>
      <c r="E32" s="924" t="s">
        <v>144</v>
      </c>
      <c r="F32" s="924">
        <f t="shared" si="0"/>
        <v>1996</v>
      </c>
      <c r="G32" s="927">
        <v>35376</v>
      </c>
      <c r="H32" s="924" t="s">
        <v>978</v>
      </c>
      <c r="I32" s="924" t="s">
        <v>284</v>
      </c>
      <c r="J32" s="924"/>
      <c r="K32" s="925" t="s">
        <v>1034</v>
      </c>
      <c r="L32" s="925" t="s">
        <v>1034</v>
      </c>
      <c r="M32" s="925"/>
      <c r="N32" s="925">
        <v>0</v>
      </c>
      <c r="O32" s="929"/>
      <c r="P32" s="925"/>
      <c r="Q32" s="924" t="s">
        <v>995</v>
      </c>
      <c r="R32" s="924"/>
      <c r="S32" s="924">
        <v>0</v>
      </c>
      <c r="T32" s="924"/>
      <c r="U32" s="924"/>
      <c r="V32" s="924" t="s">
        <v>989</v>
      </c>
      <c r="W32" s="924"/>
      <c r="X32" s="927">
        <v>42515</v>
      </c>
      <c r="Y32" s="927">
        <v>42880</v>
      </c>
      <c r="Z32" s="930">
        <f t="shared" ca="1" si="1"/>
        <v>26.333333333333332</v>
      </c>
    </row>
    <row r="33" spans="1:26" ht="15.5" x14ac:dyDescent="0.35">
      <c r="A33" s="924">
        <f>+SUBTOTAL(3,$C$5:C33)</f>
        <v>29</v>
      </c>
      <c r="B33" s="925" t="s">
        <v>1139</v>
      </c>
      <c r="C33" s="924" t="s">
        <v>660</v>
      </c>
      <c r="D33" s="925" t="s">
        <v>1130</v>
      </c>
      <c r="E33" s="926" t="s">
        <v>144</v>
      </c>
      <c r="F33" s="924">
        <f t="shared" si="0"/>
        <v>1974</v>
      </c>
      <c r="G33" s="927">
        <v>27316</v>
      </c>
      <c r="H33" s="924" t="s">
        <v>974</v>
      </c>
      <c r="I33" s="924" t="s">
        <v>285</v>
      </c>
      <c r="J33" s="924">
        <v>0</v>
      </c>
      <c r="K33" s="925" t="s">
        <v>1140</v>
      </c>
      <c r="L33" s="925" t="s">
        <v>1141</v>
      </c>
      <c r="M33" s="925"/>
      <c r="N33" s="925" t="s">
        <v>1142</v>
      </c>
      <c r="O33" s="929"/>
      <c r="P33" s="925" t="s">
        <v>992</v>
      </c>
      <c r="Q33" s="927" t="s">
        <v>1009</v>
      </c>
      <c r="R33" s="924" t="s">
        <v>993</v>
      </c>
      <c r="S33" s="924" t="s">
        <v>286</v>
      </c>
      <c r="T33" s="924" t="s">
        <v>994</v>
      </c>
      <c r="U33" s="924"/>
      <c r="V33" s="924">
        <v>0</v>
      </c>
      <c r="W33" s="924" t="s">
        <v>977</v>
      </c>
      <c r="X33" s="927">
        <v>35717</v>
      </c>
      <c r="Y33" s="927">
        <v>36082</v>
      </c>
      <c r="Z33" s="930">
        <f t="shared" ca="1" si="1"/>
        <v>4.25</v>
      </c>
    </row>
    <row r="34" spans="1:26" ht="15.5" x14ac:dyDescent="0.35">
      <c r="A34" s="924">
        <f>+SUBTOTAL(3,$C$5:C34)</f>
        <v>30</v>
      </c>
      <c r="B34" s="925" t="s">
        <v>1143</v>
      </c>
      <c r="C34" s="924" t="s">
        <v>660</v>
      </c>
      <c r="D34" s="925" t="s">
        <v>1130</v>
      </c>
      <c r="E34" s="924" t="s">
        <v>144</v>
      </c>
      <c r="F34" s="924">
        <f t="shared" si="0"/>
        <v>1980</v>
      </c>
      <c r="G34" s="927">
        <v>29360</v>
      </c>
      <c r="H34" s="924" t="s">
        <v>978</v>
      </c>
      <c r="I34" s="924" t="s">
        <v>284</v>
      </c>
      <c r="J34" s="924">
        <v>0</v>
      </c>
      <c r="K34" s="925" t="s">
        <v>1050</v>
      </c>
      <c r="L34" s="925" t="s">
        <v>1144</v>
      </c>
      <c r="M34" s="925"/>
      <c r="N34" s="925" t="s">
        <v>161</v>
      </c>
      <c r="O34" s="929"/>
      <c r="P34" s="925" t="s">
        <v>992</v>
      </c>
      <c r="Q34" s="927" t="s">
        <v>979</v>
      </c>
      <c r="R34" s="924"/>
      <c r="S34" s="924" t="s">
        <v>286</v>
      </c>
      <c r="T34" s="924" t="s">
        <v>998</v>
      </c>
      <c r="U34" s="924"/>
      <c r="V34" s="930" t="s">
        <v>1015</v>
      </c>
      <c r="W34" s="924"/>
      <c r="X34" s="927">
        <v>41377</v>
      </c>
      <c r="Y34" s="927">
        <v>41742</v>
      </c>
      <c r="Z34" s="930">
        <f t="shared" ca="1" si="1"/>
        <v>9.8333333333333339</v>
      </c>
    </row>
    <row r="35" spans="1:26" ht="15.5" x14ac:dyDescent="0.35">
      <c r="A35" s="924">
        <f>+SUBTOTAL(3,$C$5:C35)</f>
        <v>31</v>
      </c>
      <c r="B35" s="925" t="s">
        <v>1145</v>
      </c>
      <c r="C35" s="924" t="s">
        <v>660</v>
      </c>
      <c r="D35" s="925" t="s">
        <v>1130</v>
      </c>
      <c r="E35" s="926" t="s">
        <v>143</v>
      </c>
      <c r="F35" s="924">
        <f t="shared" si="0"/>
        <v>1971</v>
      </c>
      <c r="G35" s="927">
        <v>26147</v>
      </c>
      <c r="H35" s="924" t="s">
        <v>978</v>
      </c>
      <c r="I35" s="924" t="s">
        <v>284</v>
      </c>
      <c r="J35" s="924">
        <v>0</v>
      </c>
      <c r="K35" s="925" t="s">
        <v>1146</v>
      </c>
      <c r="L35" s="925" t="s">
        <v>1075</v>
      </c>
      <c r="M35" s="925"/>
      <c r="N35" s="925" t="s">
        <v>161</v>
      </c>
      <c r="O35" s="929"/>
      <c r="P35" s="925" t="s">
        <v>992</v>
      </c>
      <c r="Q35" s="924" t="s">
        <v>1040</v>
      </c>
      <c r="R35" s="924"/>
      <c r="S35" s="924" t="s">
        <v>286</v>
      </c>
      <c r="T35" s="924" t="s">
        <v>998</v>
      </c>
      <c r="U35" s="924"/>
      <c r="V35" s="924" t="s">
        <v>989</v>
      </c>
      <c r="W35" s="924"/>
      <c r="X35" s="927">
        <v>37623</v>
      </c>
      <c r="Y35" s="927">
        <v>37988</v>
      </c>
      <c r="Z35" s="930">
        <f t="shared" ca="1" si="1"/>
        <v>6</v>
      </c>
    </row>
    <row r="36" spans="1:26" ht="15.5" x14ac:dyDescent="0.35">
      <c r="A36" s="924">
        <f>+SUBTOTAL(3,$C$5:C36)</f>
        <v>32</v>
      </c>
      <c r="B36" s="925" t="s">
        <v>1147</v>
      </c>
      <c r="C36" s="924" t="s">
        <v>660</v>
      </c>
      <c r="D36" s="925" t="s">
        <v>1148</v>
      </c>
      <c r="E36" s="924" t="s">
        <v>144</v>
      </c>
      <c r="F36" s="924">
        <f t="shared" si="0"/>
        <v>1973</v>
      </c>
      <c r="G36" s="927">
        <v>26967</v>
      </c>
      <c r="H36" s="924" t="s">
        <v>974</v>
      </c>
      <c r="I36" s="924" t="s">
        <v>285</v>
      </c>
      <c r="J36" s="924">
        <v>0</v>
      </c>
      <c r="K36" s="925" t="s">
        <v>1140</v>
      </c>
      <c r="L36" s="925" t="s">
        <v>1149</v>
      </c>
      <c r="M36" s="925"/>
      <c r="N36" s="925" t="s">
        <v>1029</v>
      </c>
      <c r="O36" s="929"/>
      <c r="P36" s="925" t="s">
        <v>1005</v>
      </c>
      <c r="Q36" s="924"/>
      <c r="R36" s="924" t="s">
        <v>993</v>
      </c>
      <c r="S36" s="924" t="s">
        <v>286</v>
      </c>
      <c r="T36" s="924" t="s">
        <v>975</v>
      </c>
      <c r="U36" s="924"/>
      <c r="V36" s="924">
        <v>0</v>
      </c>
      <c r="W36" s="924" t="s">
        <v>977</v>
      </c>
      <c r="X36" s="927">
        <v>37328</v>
      </c>
      <c r="Y36" s="927">
        <v>37693</v>
      </c>
      <c r="Z36" s="930">
        <f t="shared" ca="1" si="1"/>
        <v>3.25</v>
      </c>
    </row>
    <row r="37" spans="1:26" ht="15.5" x14ac:dyDescent="0.35">
      <c r="A37" s="924">
        <f>+SUBTOTAL(3,$C$5:C37)</f>
        <v>33</v>
      </c>
      <c r="B37" s="925" t="s">
        <v>1150</v>
      </c>
      <c r="C37" s="924" t="s">
        <v>660</v>
      </c>
      <c r="D37" s="925" t="s">
        <v>1148</v>
      </c>
      <c r="E37" s="926" t="s">
        <v>144</v>
      </c>
      <c r="F37" s="924">
        <f t="shared" si="0"/>
        <v>1970</v>
      </c>
      <c r="G37" s="927">
        <v>25769</v>
      </c>
      <c r="H37" s="924" t="s">
        <v>1012</v>
      </c>
      <c r="I37" s="924" t="s">
        <v>285</v>
      </c>
      <c r="J37" s="924" t="s">
        <v>290</v>
      </c>
      <c r="K37" s="925" t="s">
        <v>1151</v>
      </c>
      <c r="L37" s="925" t="s">
        <v>1152</v>
      </c>
      <c r="M37" s="925"/>
      <c r="N37" s="925" t="s">
        <v>1153</v>
      </c>
      <c r="O37" s="929"/>
      <c r="P37" s="925" t="s">
        <v>1005</v>
      </c>
      <c r="Q37" s="924" t="s">
        <v>1154</v>
      </c>
      <c r="R37" s="927" t="s">
        <v>1155</v>
      </c>
      <c r="S37" s="924" t="s">
        <v>286</v>
      </c>
      <c r="T37" s="924" t="s">
        <v>1014</v>
      </c>
      <c r="U37" s="924"/>
      <c r="V37" s="924" t="s">
        <v>991</v>
      </c>
      <c r="W37" s="924" t="s">
        <v>977</v>
      </c>
      <c r="X37" s="927">
        <v>36960</v>
      </c>
      <c r="Y37" s="927">
        <v>37325</v>
      </c>
      <c r="Z37" s="930">
        <f t="shared" ca="1" si="1"/>
        <v>0</v>
      </c>
    </row>
    <row r="38" spans="1:26" ht="15.5" x14ac:dyDescent="0.35">
      <c r="A38" s="924">
        <f>+SUBTOTAL(3,$C$5:C38)</f>
        <v>34</v>
      </c>
      <c r="B38" s="925" t="s">
        <v>1156</v>
      </c>
      <c r="C38" s="924" t="s">
        <v>660</v>
      </c>
      <c r="D38" s="925" t="s">
        <v>1148</v>
      </c>
      <c r="E38" s="924" t="s">
        <v>144</v>
      </c>
      <c r="F38" s="924">
        <f t="shared" si="0"/>
        <v>1976</v>
      </c>
      <c r="G38" s="927">
        <v>28057</v>
      </c>
      <c r="H38" s="924" t="s">
        <v>974</v>
      </c>
      <c r="I38" s="924" t="s">
        <v>285</v>
      </c>
      <c r="J38" s="924">
        <v>0</v>
      </c>
      <c r="K38" s="925" t="s">
        <v>1044</v>
      </c>
      <c r="L38" s="925" t="s">
        <v>1066</v>
      </c>
      <c r="M38" s="925"/>
      <c r="N38" s="925" t="s">
        <v>1048</v>
      </c>
      <c r="O38" s="929"/>
      <c r="P38" s="925" t="s">
        <v>1005</v>
      </c>
      <c r="Q38" s="924" t="s">
        <v>995</v>
      </c>
      <c r="R38" s="924" t="s">
        <v>993</v>
      </c>
      <c r="S38" s="924" t="s">
        <v>286</v>
      </c>
      <c r="T38" s="924" t="s">
        <v>994</v>
      </c>
      <c r="U38" s="924"/>
      <c r="V38" s="930" t="s">
        <v>983</v>
      </c>
      <c r="W38" s="924" t="s">
        <v>977</v>
      </c>
      <c r="X38" s="927">
        <v>36960</v>
      </c>
      <c r="Y38" s="927">
        <v>37325</v>
      </c>
      <c r="Z38" s="930">
        <f t="shared" ca="1" si="1"/>
        <v>6.25</v>
      </c>
    </row>
    <row r="39" spans="1:26" ht="15.5" x14ac:dyDescent="0.35">
      <c r="A39" s="924">
        <f>+SUBTOTAL(3,$C$5:C39)</f>
        <v>35</v>
      </c>
      <c r="B39" s="925" t="s">
        <v>1157</v>
      </c>
      <c r="C39" s="924" t="s">
        <v>660</v>
      </c>
      <c r="D39" s="925" t="s">
        <v>1148</v>
      </c>
      <c r="E39" s="926" t="s">
        <v>144</v>
      </c>
      <c r="F39" s="924">
        <f t="shared" si="0"/>
        <v>1981</v>
      </c>
      <c r="G39" s="927">
        <v>29673</v>
      </c>
      <c r="H39" s="924" t="s">
        <v>974</v>
      </c>
      <c r="I39" s="924" t="s">
        <v>285</v>
      </c>
      <c r="J39" s="924">
        <v>0</v>
      </c>
      <c r="K39" s="925" t="s">
        <v>1029</v>
      </c>
      <c r="L39" s="925" t="s">
        <v>1158</v>
      </c>
      <c r="M39" s="925"/>
      <c r="N39" s="925" t="s">
        <v>287</v>
      </c>
      <c r="O39" s="929"/>
      <c r="P39" s="925" t="s">
        <v>1005</v>
      </c>
      <c r="Q39" s="927" t="s">
        <v>995</v>
      </c>
      <c r="R39" s="924" t="s">
        <v>993</v>
      </c>
      <c r="S39" s="924" t="s">
        <v>286</v>
      </c>
      <c r="T39" s="924" t="s">
        <v>975</v>
      </c>
      <c r="U39" s="924"/>
      <c r="V39" s="924">
        <v>0</v>
      </c>
      <c r="W39" s="924"/>
      <c r="X39" s="927">
        <v>37996</v>
      </c>
      <c r="Y39" s="927">
        <v>38362</v>
      </c>
      <c r="Z39" s="930">
        <f t="shared" ca="1" si="1"/>
        <v>10.666666666666666</v>
      </c>
    </row>
    <row r="40" spans="1:26" ht="15.5" x14ac:dyDescent="0.35">
      <c r="A40" s="924">
        <f>+SUBTOTAL(3,$C$5:C40)</f>
        <v>36</v>
      </c>
      <c r="B40" s="925" t="s">
        <v>1159</v>
      </c>
      <c r="C40" s="924" t="s">
        <v>660</v>
      </c>
      <c r="D40" s="925" t="s">
        <v>1148</v>
      </c>
      <c r="E40" s="924" t="s">
        <v>144</v>
      </c>
      <c r="F40" s="924">
        <f t="shared" si="0"/>
        <v>1984</v>
      </c>
      <c r="G40" s="927">
        <v>31020</v>
      </c>
      <c r="H40" s="924" t="s">
        <v>978</v>
      </c>
      <c r="I40" s="924" t="s">
        <v>285</v>
      </c>
      <c r="J40" s="924">
        <v>0</v>
      </c>
      <c r="K40" s="925" t="s">
        <v>1044</v>
      </c>
      <c r="L40" s="925" t="s">
        <v>1160</v>
      </c>
      <c r="M40" s="925"/>
      <c r="N40" s="925" t="s">
        <v>1161</v>
      </c>
      <c r="O40" s="929">
        <v>44317</v>
      </c>
      <c r="P40" s="925" t="s">
        <v>992</v>
      </c>
      <c r="Q40" s="927" t="s">
        <v>995</v>
      </c>
      <c r="R40" s="924" t="s">
        <v>993</v>
      </c>
      <c r="S40" s="924"/>
      <c r="T40" s="924" t="s">
        <v>998</v>
      </c>
      <c r="U40" s="924"/>
      <c r="V40" s="924">
        <v>0</v>
      </c>
      <c r="W40" s="924"/>
      <c r="X40" s="927">
        <v>37996</v>
      </c>
      <c r="Y40" s="927">
        <v>38362</v>
      </c>
      <c r="Z40" s="930">
        <f t="shared" ca="1" si="1"/>
        <v>14.416666666666666</v>
      </c>
    </row>
    <row r="41" spans="1:26" ht="15.5" x14ac:dyDescent="0.35">
      <c r="A41" s="924">
        <f>+SUBTOTAL(3,$C$5:C41)</f>
        <v>37</v>
      </c>
      <c r="B41" s="925" t="s">
        <v>1162</v>
      </c>
      <c r="C41" s="924" t="s">
        <v>660</v>
      </c>
      <c r="D41" s="925" t="s">
        <v>1148</v>
      </c>
      <c r="E41" s="926" t="s">
        <v>144</v>
      </c>
      <c r="F41" s="924">
        <f t="shared" si="0"/>
        <v>1970</v>
      </c>
      <c r="G41" s="927">
        <v>25713</v>
      </c>
      <c r="H41" s="924" t="s">
        <v>1163</v>
      </c>
      <c r="I41" s="924" t="s">
        <v>284</v>
      </c>
      <c r="J41" s="924">
        <v>0</v>
      </c>
      <c r="K41" s="925" t="s">
        <v>1164</v>
      </c>
      <c r="L41" s="925" t="s">
        <v>1165</v>
      </c>
      <c r="M41" s="925"/>
      <c r="N41" s="925" t="s">
        <v>161</v>
      </c>
      <c r="O41" s="929"/>
      <c r="P41" s="925" t="s">
        <v>992</v>
      </c>
      <c r="Q41" s="924" t="s">
        <v>997</v>
      </c>
      <c r="R41" s="924"/>
      <c r="S41" s="924" t="s">
        <v>286</v>
      </c>
      <c r="T41" s="924" t="s">
        <v>998</v>
      </c>
      <c r="U41" s="924"/>
      <c r="V41" s="924" t="s">
        <v>1102</v>
      </c>
      <c r="W41" s="924"/>
      <c r="X41" s="927"/>
      <c r="Y41" s="927"/>
      <c r="Z41" s="930">
        <f t="shared" ca="1" si="1"/>
        <v>-0.16666666666666666</v>
      </c>
    </row>
    <row r="42" spans="1:26" ht="15.5" x14ac:dyDescent="0.35">
      <c r="A42" s="924">
        <f>+SUBTOTAL(3,$C$5:C42)</f>
        <v>38</v>
      </c>
      <c r="B42" s="925" t="s">
        <v>1166</v>
      </c>
      <c r="C42" s="924" t="s">
        <v>660</v>
      </c>
      <c r="D42" s="925" t="s">
        <v>1148</v>
      </c>
      <c r="E42" s="924" t="s">
        <v>143</v>
      </c>
      <c r="F42" s="924">
        <f t="shared" si="0"/>
        <v>1981</v>
      </c>
      <c r="G42" s="927">
        <v>29903</v>
      </c>
      <c r="H42" s="924" t="s">
        <v>978</v>
      </c>
      <c r="I42" s="924" t="s">
        <v>285</v>
      </c>
      <c r="J42" s="924">
        <v>0</v>
      </c>
      <c r="K42" s="925" t="s">
        <v>1044</v>
      </c>
      <c r="L42" s="925" t="s">
        <v>1160</v>
      </c>
      <c r="M42" s="925"/>
      <c r="N42" s="925" t="s">
        <v>1066</v>
      </c>
      <c r="O42" s="929"/>
      <c r="P42" s="925" t="s">
        <v>1005</v>
      </c>
      <c r="Q42" s="927" t="s">
        <v>1002</v>
      </c>
      <c r="R42" s="924" t="s">
        <v>993</v>
      </c>
      <c r="S42" s="924">
        <v>0</v>
      </c>
      <c r="T42" s="924" t="s">
        <v>975</v>
      </c>
      <c r="U42" s="924"/>
      <c r="V42" s="930" t="s">
        <v>983</v>
      </c>
      <c r="W42" s="924"/>
      <c r="X42" s="927">
        <v>42324</v>
      </c>
      <c r="Y42" s="927">
        <v>42690</v>
      </c>
      <c r="Z42" s="930">
        <f t="shared" ca="1" si="1"/>
        <v>16.333333333333332</v>
      </c>
    </row>
    <row r="43" spans="1:26" ht="15.5" x14ac:dyDescent="0.35">
      <c r="A43" s="924">
        <f>+SUBTOTAL(3,$C$5:C43)</f>
        <v>39</v>
      </c>
      <c r="B43" s="925" t="s">
        <v>1167</v>
      </c>
      <c r="C43" s="924" t="s">
        <v>660</v>
      </c>
      <c r="D43" s="925" t="s">
        <v>1148</v>
      </c>
      <c r="E43" s="926" t="s">
        <v>143</v>
      </c>
      <c r="F43" s="924">
        <f t="shared" si="0"/>
        <v>1990</v>
      </c>
      <c r="G43" s="927">
        <v>33162</v>
      </c>
      <c r="H43" s="924" t="s">
        <v>978</v>
      </c>
      <c r="I43" s="924" t="s">
        <v>284</v>
      </c>
      <c r="J43" s="924">
        <v>0</v>
      </c>
      <c r="K43" s="925" t="s">
        <v>1036</v>
      </c>
      <c r="L43" s="925">
        <v>0</v>
      </c>
      <c r="M43" s="925"/>
      <c r="N43" s="925" t="s">
        <v>161</v>
      </c>
      <c r="O43" s="929"/>
      <c r="P43" s="925" t="s">
        <v>992</v>
      </c>
      <c r="Q43" s="927" t="s">
        <v>1168</v>
      </c>
      <c r="R43" s="924"/>
      <c r="S43" s="924" t="s">
        <v>286</v>
      </c>
      <c r="T43" s="924" t="s">
        <v>998</v>
      </c>
      <c r="U43" s="924"/>
      <c r="V43" s="924" t="s">
        <v>286</v>
      </c>
      <c r="W43" s="924"/>
      <c r="X43" s="927"/>
      <c r="Y43" s="927" t="s">
        <v>286</v>
      </c>
      <c r="Z43" s="930">
        <f t="shared" ca="1" si="1"/>
        <v>25.25</v>
      </c>
    </row>
    <row r="44" spans="1:26" ht="15.5" x14ac:dyDescent="0.35">
      <c r="A44" s="924">
        <f>+SUBTOTAL(3,$C$5:C44)</f>
        <v>40</v>
      </c>
      <c r="B44" s="925" t="s">
        <v>1169</v>
      </c>
      <c r="C44" s="924" t="s">
        <v>660</v>
      </c>
      <c r="D44" s="925" t="s">
        <v>1148</v>
      </c>
      <c r="E44" s="926" t="s">
        <v>143</v>
      </c>
      <c r="F44" s="924">
        <f t="shared" si="0"/>
        <v>1985</v>
      </c>
      <c r="G44" s="927">
        <v>31340</v>
      </c>
      <c r="H44" s="924" t="s">
        <v>980</v>
      </c>
      <c r="I44" s="924" t="s">
        <v>178</v>
      </c>
      <c r="J44" s="924">
        <v>0</v>
      </c>
      <c r="K44" s="925" t="s">
        <v>1053</v>
      </c>
      <c r="L44" s="925">
        <v>0</v>
      </c>
      <c r="M44" s="925"/>
      <c r="N44" s="925" t="s">
        <v>161</v>
      </c>
      <c r="O44" s="929"/>
      <c r="P44" s="925"/>
      <c r="Q44" s="924"/>
      <c r="R44" s="924" t="s">
        <v>1004</v>
      </c>
      <c r="S44" s="924"/>
      <c r="T44" s="924"/>
      <c r="U44" s="924"/>
      <c r="V44" s="930" t="s">
        <v>983</v>
      </c>
      <c r="W44" s="924"/>
      <c r="X44" s="927">
        <v>43239</v>
      </c>
      <c r="Y44" s="927">
        <v>43604</v>
      </c>
      <c r="Z44" s="930">
        <f t="shared" ca="1" si="1"/>
        <v>20.25</v>
      </c>
    </row>
    <row r="45" spans="1:26" ht="15.5" x14ac:dyDescent="0.35">
      <c r="A45" s="924">
        <f>+SUBTOTAL(3,$C$5:C45)</f>
        <v>41</v>
      </c>
      <c r="B45" s="925" t="s">
        <v>1170</v>
      </c>
      <c r="C45" s="924" t="s">
        <v>660</v>
      </c>
      <c r="D45" s="925" t="s">
        <v>1148</v>
      </c>
      <c r="E45" s="924" t="s">
        <v>143</v>
      </c>
      <c r="F45" s="924">
        <f t="shared" si="0"/>
        <v>1978</v>
      </c>
      <c r="G45" s="927">
        <v>28763</v>
      </c>
      <c r="H45" s="924" t="s">
        <v>978</v>
      </c>
      <c r="I45" s="924" t="s">
        <v>284</v>
      </c>
      <c r="J45" s="924">
        <v>0</v>
      </c>
      <c r="K45" s="925" t="s">
        <v>1146</v>
      </c>
      <c r="L45" s="925" t="s">
        <v>1171</v>
      </c>
      <c r="M45" s="925"/>
      <c r="N45" s="925" t="s">
        <v>161</v>
      </c>
      <c r="O45" s="929"/>
      <c r="P45" s="925" t="s">
        <v>992</v>
      </c>
      <c r="Q45" s="924" t="s">
        <v>990</v>
      </c>
      <c r="R45" s="924"/>
      <c r="S45" s="924" t="s">
        <v>286</v>
      </c>
      <c r="T45" s="924" t="s">
        <v>998</v>
      </c>
      <c r="U45" s="924"/>
      <c r="V45" s="930" t="s">
        <v>983</v>
      </c>
      <c r="W45" s="924"/>
      <c r="X45" s="927"/>
      <c r="Y45" s="927"/>
      <c r="Z45" s="930">
        <f t="shared" ca="1" si="1"/>
        <v>13.166666666666666</v>
      </c>
    </row>
    <row r="46" spans="1:26" ht="15.5" x14ac:dyDescent="0.35">
      <c r="A46" s="924">
        <f>+SUBTOTAL(3,$C$5:C46)</f>
        <v>42</v>
      </c>
      <c r="B46" s="925" t="s">
        <v>1172</v>
      </c>
      <c r="C46" s="924" t="s">
        <v>660</v>
      </c>
      <c r="D46" s="925" t="s">
        <v>1148</v>
      </c>
      <c r="E46" s="926" t="s">
        <v>144</v>
      </c>
      <c r="F46" s="924">
        <f t="shared" si="0"/>
        <v>1983</v>
      </c>
      <c r="G46" s="927">
        <v>30644</v>
      </c>
      <c r="H46" s="926" t="s">
        <v>974</v>
      </c>
      <c r="I46" s="924" t="s">
        <v>284</v>
      </c>
      <c r="J46" s="924"/>
      <c r="K46" s="931" t="s">
        <v>294</v>
      </c>
      <c r="L46" s="925" t="s">
        <v>294</v>
      </c>
      <c r="M46" s="925"/>
      <c r="N46" s="925"/>
      <c r="O46" s="929"/>
      <c r="P46" s="925"/>
      <c r="Q46" s="924"/>
      <c r="R46" s="924"/>
      <c r="S46" s="924"/>
      <c r="T46" s="924"/>
      <c r="U46" s="924"/>
      <c r="V46" s="924"/>
      <c r="W46" s="924"/>
      <c r="X46" s="927">
        <v>0</v>
      </c>
      <c r="Y46" s="927">
        <v>0</v>
      </c>
      <c r="Z46" s="932"/>
    </row>
    <row r="47" spans="1:26" ht="15.5" x14ac:dyDescent="0.35">
      <c r="A47" s="924">
        <f>+SUBTOTAL(3,$C$5:C47)</f>
        <v>43</v>
      </c>
      <c r="B47" s="925" t="s">
        <v>1173</v>
      </c>
      <c r="C47" s="924" t="s">
        <v>660</v>
      </c>
      <c r="D47" s="925" t="s">
        <v>1056</v>
      </c>
      <c r="E47" s="926" t="s">
        <v>143</v>
      </c>
      <c r="F47" s="924">
        <f t="shared" si="0"/>
        <v>1974</v>
      </c>
      <c r="G47" s="927">
        <v>27148</v>
      </c>
      <c r="H47" s="924" t="s">
        <v>1012</v>
      </c>
      <c r="I47" s="924" t="s">
        <v>285</v>
      </c>
      <c r="J47" s="924" t="s">
        <v>290</v>
      </c>
      <c r="K47" s="925" t="s">
        <v>1057</v>
      </c>
      <c r="L47" s="925" t="s">
        <v>1064</v>
      </c>
      <c r="M47" s="925"/>
      <c r="N47" s="925" t="s">
        <v>1064</v>
      </c>
      <c r="O47" s="929"/>
      <c r="P47" s="925" t="s">
        <v>1005</v>
      </c>
      <c r="Q47" s="927" t="s">
        <v>1051</v>
      </c>
      <c r="R47" s="924" t="s">
        <v>993</v>
      </c>
      <c r="S47" s="924" t="s">
        <v>286</v>
      </c>
      <c r="T47" s="924" t="s">
        <v>1014</v>
      </c>
      <c r="U47" s="924"/>
      <c r="V47" s="924">
        <v>0</v>
      </c>
      <c r="W47" s="924"/>
      <c r="X47" s="927">
        <v>37807</v>
      </c>
      <c r="Y47" s="927">
        <v>38173</v>
      </c>
      <c r="Z47" s="930">
        <f t="shared" ref="Z47:Z53" ca="1" si="2">IF(E47="nữ",660-DATEDIF(G47,TODAY(),"m"),720-DATEDIF(G47,TODAY(),"m"))/12</f>
        <v>8.75</v>
      </c>
    </row>
    <row r="48" spans="1:26" ht="15.5" x14ac:dyDescent="0.35">
      <c r="A48" s="924">
        <f>+SUBTOTAL(3,$C$5:C48)</f>
        <v>44</v>
      </c>
      <c r="B48" s="925" t="s">
        <v>1174</v>
      </c>
      <c r="C48" s="924" t="s">
        <v>660</v>
      </c>
      <c r="D48" s="925" t="s">
        <v>1056</v>
      </c>
      <c r="E48" s="926" t="s">
        <v>143</v>
      </c>
      <c r="F48" s="924">
        <f t="shared" si="0"/>
        <v>1980</v>
      </c>
      <c r="G48" s="927">
        <v>29361</v>
      </c>
      <c r="H48" s="924" t="s">
        <v>974</v>
      </c>
      <c r="I48" s="924" t="s">
        <v>285</v>
      </c>
      <c r="J48" s="924">
        <v>0</v>
      </c>
      <c r="K48" s="925" t="s">
        <v>1057</v>
      </c>
      <c r="L48" s="925" t="s">
        <v>1080</v>
      </c>
      <c r="M48" s="925"/>
      <c r="N48" s="925" t="s">
        <v>1175</v>
      </c>
      <c r="O48" s="929"/>
      <c r="P48" s="925" t="s">
        <v>992</v>
      </c>
      <c r="Q48" s="927" t="s">
        <v>1016</v>
      </c>
      <c r="R48" s="924" t="s">
        <v>993</v>
      </c>
      <c r="S48" s="924" t="s">
        <v>286</v>
      </c>
      <c r="T48" s="924" t="s">
        <v>975</v>
      </c>
      <c r="U48" s="924"/>
      <c r="V48" s="930" t="s">
        <v>983</v>
      </c>
      <c r="W48" s="924"/>
      <c r="X48" s="927">
        <v>38184</v>
      </c>
      <c r="Y48" s="927">
        <v>38549</v>
      </c>
      <c r="Z48" s="930">
        <f t="shared" ca="1" si="2"/>
        <v>14.833333333333334</v>
      </c>
    </row>
    <row r="49" spans="1:26" ht="15.5" x14ac:dyDescent="0.35">
      <c r="A49" s="924">
        <f>+SUBTOTAL(3,$C$5:C49)</f>
        <v>45</v>
      </c>
      <c r="B49" s="925" t="s">
        <v>1176</v>
      </c>
      <c r="C49" s="924" t="s">
        <v>660</v>
      </c>
      <c r="D49" s="925" t="s">
        <v>1056</v>
      </c>
      <c r="E49" s="926" t="s">
        <v>144</v>
      </c>
      <c r="F49" s="924">
        <f t="shared" si="0"/>
        <v>1987</v>
      </c>
      <c r="G49" s="927">
        <v>31945</v>
      </c>
      <c r="H49" s="924" t="s">
        <v>978</v>
      </c>
      <c r="I49" s="924" t="s">
        <v>284</v>
      </c>
      <c r="J49" s="924">
        <v>0</v>
      </c>
      <c r="K49" s="925" t="s">
        <v>1057</v>
      </c>
      <c r="L49" s="925" t="s">
        <v>1079</v>
      </c>
      <c r="M49" s="925"/>
      <c r="N49" s="925" t="s">
        <v>161</v>
      </c>
      <c r="O49" s="929"/>
      <c r="P49" s="925" t="s">
        <v>992</v>
      </c>
      <c r="Q49" s="927" t="s">
        <v>990</v>
      </c>
      <c r="R49" s="924" t="s">
        <v>993</v>
      </c>
      <c r="S49" s="924" t="s">
        <v>286</v>
      </c>
      <c r="T49" s="924" t="s">
        <v>998</v>
      </c>
      <c r="U49" s="924"/>
      <c r="V49" s="924">
        <v>0</v>
      </c>
      <c r="W49" s="924"/>
      <c r="X49" s="927">
        <v>39240</v>
      </c>
      <c r="Y49" s="927">
        <v>39606</v>
      </c>
      <c r="Z49" s="930">
        <f t="shared" ca="1" si="2"/>
        <v>16.916666666666668</v>
      </c>
    </row>
    <row r="50" spans="1:26" ht="15.5" x14ac:dyDescent="0.35">
      <c r="A50" s="924">
        <f>+SUBTOTAL(3,$C$5:C50)</f>
        <v>46</v>
      </c>
      <c r="B50" s="925" t="s">
        <v>1177</v>
      </c>
      <c r="C50" s="924" t="s">
        <v>660</v>
      </c>
      <c r="D50" s="925" t="s">
        <v>1056</v>
      </c>
      <c r="E50" s="924" t="s">
        <v>144</v>
      </c>
      <c r="F50" s="924">
        <f t="shared" si="0"/>
        <v>1976</v>
      </c>
      <c r="G50" s="927">
        <v>28064</v>
      </c>
      <c r="H50" s="924" t="s">
        <v>1012</v>
      </c>
      <c r="I50" s="924" t="s">
        <v>285</v>
      </c>
      <c r="J50" s="924" t="s">
        <v>290</v>
      </c>
      <c r="K50" s="925" t="s">
        <v>1057</v>
      </c>
      <c r="L50" s="925" t="s">
        <v>1079</v>
      </c>
      <c r="M50" s="925"/>
      <c r="N50" s="925" t="s">
        <v>1079</v>
      </c>
      <c r="O50" s="929"/>
      <c r="P50" s="925" t="s">
        <v>992</v>
      </c>
      <c r="Q50" s="927" t="s">
        <v>997</v>
      </c>
      <c r="R50" s="924" t="s">
        <v>993</v>
      </c>
      <c r="S50" s="924">
        <v>0</v>
      </c>
      <c r="T50" s="924" t="s">
        <v>1060</v>
      </c>
      <c r="U50" s="924"/>
      <c r="V50" s="930" t="s">
        <v>983</v>
      </c>
      <c r="W50" s="924"/>
      <c r="X50" s="927">
        <v>38874</v>
      </c>
      <c r="Y50" s="927">
        <v>39239</v>
      </c>
      <c r="Z50" s="930">
        <f t="shared" ca="1" si="2"/>
        <v>6.25</v>
      </c>
    </row>
    <row r="51" spans="1:26" ht="15.5" x14ac:dyDescent="0.35">
      <c r="A51" s="924">
        <f>+SUBTOTAL(3,$C$5:C51)</f>
        <v>47</v>
      </c>
      <c r="B51" s="925" t="s">
        <v>1178</v>
      </c>
      <c r="C51" s="924" t="s">
        <v>660</v>
      </c>
      <c r="D51" s="925" t="s">
        <v>1056</v>
      </c>
      <c r="E51" s="924" t="s">
        <v>143</v>
      </c>
      <c r="F51" s="924">
        <f t="shared" si="0"/>
        <v>1976</v>
      </c>
      <c r="G51" s="927">
        <v>27929</v>
      </c>
      <c r="H51" s="924" t="s">
        <v>1012</v>
      </c>
      <c r="I51" s="924" t="s">
        <v>285</v>
      </c>
      <c r="J51" s="924" t="s">
        <v>290</v>
      </c>
      <c r="K51" s="925" t="s">
        <v>1057</v>
      </c>
      <c r="L51" s="925" t="s">
        <v>1080</v>
      </c>
      <c r="M51" s="925"/>
      <c r="N51" s="925" t="s">
        <v>1175</v>
      </c>
      <c r="O51" s="929"/>
      <c r="P51" s="925" t="s">
        <v>1005</v>
      </c>
      <c r="Q51" s="924"/>
      <c r="R51" s="924" t="s">
        <v>993</v>
      </c>
      <c r="S51" s="924" t="s">
        <v>286</v>
      </c>
      <c r="T51" s="924" t="s">
        <v>1014</v>
      </c>
      <c r="U51" s="924"/>
      <c r="V51" s="924" t="s">
        <v>991</v>
      </c>
      <c r="W51" s="924" t="s">
        <v>977</v>
      </c>
      <c r="X51" s="927">
        <v>37807</v>
      </c>
      <c r="Y51" s="927">
        <v>38173</v>
      </c>
      <c r="Z51" s="930">
        <f t="shared" ca="1" si="2"/>
        <v>10.916666666666666</v>
      </c>
    </row>
    <row r="52" spans="1:26" ht="15.5" x14ac:dyDescent="0.35">
      <c r="A52" s="924">
        <f>+SUBTOTAL(3,$C$5:C52)</f>
        <v>48</v>
      </c>
      <c r="B52" s="925" t="s">
        <v>1179</v>
      </c>
      <c r="C52" s="924" t="s">
        <v>660</v>
      </c>
      <c r="D52" s="925" t="s">
        <v>1056</v>
      </c>
      <c r="E52" s="926" t="s">
        <v>143</v>
      </c>
      <c r="F52" s="924">
        <f t="shared" si="0"/>
        <v>1984</v>
      </c>
      <c r="G52" s="927">
        <v>30776</v>
      </c>
      <c r="H52" s="924" t="s">
        <v>978</v>
      </c>
      <c r="I52" s="924" t="s">
        <v>285</v>
      </c>
      <c r="J52" s="924">
        <v>0</v>
      </c>
      <c r="K52" s="925" t="s">
        <v>1057</v>
      </c>
      <c r="L52" s="925" t="s">
        <v>1180</v>
      </c>
      <c r="M52" s="925"/>
      <c r="N52" s="925" t="s">
        <v>1043</v>
      </c>
      <c r="O52" s="929"/>
      <c r="P52" s="925" t="s">
        <v>992</v>
      </c>
      <c r="Q52" s="927" t="s">
        <v>997</v>
      </c>
      <c r="R52" s="924" t="s">
        <v>993</v>
      </c>
      <c r="S52" s="924" t="s">
        <v>286</v>
      </c>
      <c r="T52" s="924" t="s">
        <v>975</v>
      </c>
      <c r="U52" s="924"/>
      <c r="V52" s="930" t="s">
        <v>983</v>
      </c>
      <c r="W52" s="924"/>
      <c r="X52" s="927">
        <v>38872</v>
      </c>
      <c r="Y52" s="927">
        <v>39237</v>
      </c>
      <c r="Z52" s="930">
        <f t="shared" ca="1" si="2"/>
        <v>18.75</v>
      </c>
    </row>
    <row r="53" spans="1:26" ht="15.5" x14ac:dyDescent="0.35">
      <c r="A53" s="924">
        <f>+SUBTOTAL(3,$C$5:C53)</f>
        <v>49</v>
      </c>
      <c r="B53" s="925" t="s">
        <v>1181</v>
      </c>
      <c r="C53" s="924" t="s">
        <v>660</v>
      </c>
      <c r="D53" s="925" t="s">
        <v>1056</v>
      </c>
      <c r="E53" s="926" t="s">
        <v>144</v>
      </c>
      <c r="F53" s="924">
        <f t="shared" si="0"/>
        <v>1975</v>
      </c>
      <c r="G53" s="927">
        <v>27508</v>
      </c>
      <c r="H53" s="924" t="s">
        <v>974</v>
      </c>
      <c r="I53" s="924" t="s">
        <v>284</v>
      </c>
      <c r="J53" s="924">
        <v>0</v>
      </c>
      <c r="K53" s="925" t="s">
        <v>1057</v>
      </c>
      <c r="L53" s="925" t="s">
        <v>1080</v>
      </c>
      <c r="M53" s="925"/>
      <c r="N53" s="925" t="s">
        <v>161</v>
      </c>
      <c r="O53" s="929"/>
      <c r="P53" s="925" t="s">
        <v>992</v>
      </c>
      <c r="Q53" s="927" t="s">
        <v>997</v>
      </c>
      <c r="R53" s="924" t="s">
        <v>993</v>
      </c>
      <c r="S53" s="924" t="s">
        <v>286</v>
      </c>
      <c r="T53" s="924" t="s">
        <v>975</v>
      </c>
      <c r="U53" s="924"/>
      <c r="V53" s="924" t="s">
        <v>286</v>
      </c>
      <c r="W53" s="924"/>
      <c r="X53" s="927">
        <v>39506</v>
      </c>
      <c r="Y53" s="927">
        <v>39872</v>
      </c>
      <c r="Z53" s="930">
        <f t="shared" ca="1" si="2"/>
        <v>4.75</v>
      </c>
    </row>
    <row r="54" spans="1:26" ht="15.5" x14ac:dyDescent="0.35">
      <c r="A54" s="924">
        <f>+SUBTOTAL(3,$C$5:C54)</f>
        <v>50</v>
      </c>
      <c r="B54" s="925" t="s">
        <v>1182</v>
      </c>
      <c r="C54" s="924" t="s">
        <v>660</v>
      </c>
      <c r="D54" s="925" t="s">
        <v>1056</v>
      </c>
      <c r="E54" s="926" t="s">
        <v>1083</v>
      </c>
      <c r="F54" s="924">
        <f t="shared" si="0"/>
        <v>1980</v>
      </c>
      <c r="G54" s="927">
        <v>29246</v>
      </c>
      <c r="H54" s="926" t="s">
        <v>978</v>
      </c>
      <c r="I54" s="924" t="s">
        <v>285</v>
      </c>
      <c r="J54" s="924"/>
      <c r="K54" s="931" t="s">
        <v>1043</v>
      </c>
      <c r="L54" s="925" t="s">
        <v>1043</v>
      </c>
      <c r="M54" s="925"/>
      <c r="N54" s="925" t="s">
        <v>1064</v>
      </c>
      <c r="O54" s="929">
        <v>44561</v>
      </c>
      <c r="P54" s="925" t="s">
        <v>992</v>
      </c>
      <c r="Q54" s="924"/>
      <c r="R54" s="924"/>
      <c r="S54" s="924"/>
      <c r="T54" s="924"/>
      <c r="U54" s="924"/>
      <c r="V54" s="924"/>
      <c r="W54" s="924"/>
      <c r="X54" s="924"/>
      <c r="Y54" s="927"/>
      <c r="Z54" s="932"/>
    </row>
    <row r="55" spans="1:26" ht="15.5" x14ac:dyDescent="0.35">
      <c r="A55" s="924">
        <f>+SUBTOTAL(3,$C$5:C55)</f>
        <v>51</v>
      </c>
      <c r="B55" s="925" t="s">
        <v>1183</v>
      </c>
      <c r="C55" s="924" t="s">
        <v>660</v>
      </c>
      <c r="D55" s="925" t="s">
        <v>1056</v>
      </c>
      <c r="E55" s="926" t="s">
        <v>144</v>
      </c>
      <c r="F55" s="924">
        <f t="shared" si="0"/>
        <v>1997</v>
      </c>
      <c r="G55" s="927">
        <v>35726</v>
      </c>
      <c r="H55" s="926" t="s">
        <v>978</v>
      </c>
      <c r="I55" s="924" t="s">
        <v>178</v>
      </c>
      <c r="J55" s="924"/>
      <c r="K55" s="931"/>
      <c r="L55" s="925"/>
      <c r="M55" s="925"/>
      <c r="N55" s="925"/>
      <c r="O55" s="929"/>
      <c r="P55" s="925"/>
      <c r="Q55" s="924"/>
      <c r="R55" s="924"/>
      <c r="S55" s="924"/>
      <c r="T55" s="924"/>
      <c r="U55" s="924"/>
      <c r="V55" s="924"/>
      <c r="W55" s="924"/>
      <c r="X55" s="927">
        <v>0</v>
      </c>
      <c r="Y55" s="927">
        <v>0</v>
      </c>
      <c r="Z55" s="932"/>
    </row>
    <row r="56" spans="1:26" ht="15.5" x14ac:dyDescent="0.35">
      <c r="A56" s="924">
        <f>+SUBTOTAL(3,$C$5:C56)</f>
        <v>52</v>
      </c>
      <c r="B56" s="925" t="s">
        <v>1184</v>
      </c>
      <c r="C56" s="924" t="s">
        <v>660</v>
      </c>
      <c r="D56" s="925" t="s">
        <v>1056</v>
      </c>
      <c r="E56" s="926" t="s">
        <v>144</v>
      </c>
      <c r="F56" s="924">
        <f t="shared" si="0"/>
        <v>1971</v>
      </c>
      <c r="G56" s="927">
        <v>26041</v>
      </c>
      <c r="H56" s="924" t="s">
        <v>1012</v>
      </c>
      <c r="I56" s="924" t="s">
        <v>285</v>
      </c>
      <c r="J56" s="924" t="s">
        <v>290</v>
      </c>
      <c r="K56" s="925" t="s">
        <v>1057</v>
      </c>
      <c r="L56" s="925" t="s">
        <v>1185</v>
      </c>
      <c r="M56" s="925"/>
      <c r="N56" s="925" t="s">
        <v>1186</v>
      </c>
      <c r="O56" s="929"/>
      <c r="P56" s="925" t="s">
        <v>1005</v>
      </c>
      <c r="Q56" s="924" t="s">
        <v>990</v>
      </c>
      <c r="R56" s="924" t="s">
        <v>993</v>
      </c>
      <c r="S56" s="924" t="s">
        <v>286</v>
      </c>
      <c r="T56" s="924" t="s">
        <v>1014</v>
      </c>
      <c r="U56" s="924"/>
      <c r="V56" s="924">
        <v>0</v>
      </c>
      <c r="W56" s="924"/>
      <c r="X56" s="927">
        <v>35803</v>
      </c>
      <c r="Y56" s="927">
        <v>36168</v>
      </c>
      <c r="Z56" s="930">
        <f t="shared" ref="Z56:Z88" ca="1" si="3">IF(E56="nữ",660-DATEDIF(G56,TODAY(),"m"),720-DATEDIF(G56,TODAY(),"m"))/12</f>
        <v>0.75</v>
      </c>
    </row>
    <row r="57" spans="1:26" ht="15.5" x14ac:dyDescent="0.35">
      <c r="A57" s="924">
        <f>+SUBTOTAL(3,$C$5:C57)</f>
        <v>53</v>
      </c>
      <c r="B57" s="925" t="s">
        <v>1187</v>
      </c>
      <c r="C57" s="924" t="s">
        <v>660</v>
      </c>
      <c r="D57" s="925" t="s">
        <v>1056</v>
      </c>
      <c r="E57" s="924" t="s">
        <v>144</v>
      </c>
      <c r="F57" s="924">
        <f t="shared" si="0"/>
        <v>1980</v>
      </c>
      <c r="G57" s="927">
        <v>29494</v>
      </c>
      <c r="H57" s="924" t="s">
        <v>978</v>
      </c>
      <c r="I57" s="924" t="s">
        <v>284</v>
      </c>
      <c r="J57" s="924">
        <v>0</v>
      </c>
      <c r="K57" s="925" t="s">
        <v>1057</v>
      </c>
      <c r="L57" s="925" t="s">
        <v>1058</v>
      </c>
      <c r="M57" s="925"/>
      <c r="N57" s="925" t="s">
        <v>161</v>
      </c>
      <c r="O57" s="929"/>
      <c r="P57" s="925" t="s">
        <v>992</v>
      </c>
      <c r="Q57" s="927" t="s">
        <v>997</v>
      </c>
      <c r="R57" s="924"/>
      <c r="S57" s="924" t="s">
        <v>286</v>
      </c>
      <c r="T57" s="924" t="s">
        <v>975</v>
      </c>
      <c r="U57" s="924"/>
      <c r="V57" s="924" t="s">
        <v>989</v>
      </c>
      <c r="W57" s="924"/>
      <c r="X57" s="927">
        <v>37645</v>
      </c>
      <c r="Y57" s="927">
        <v>38010</v>
      </c>
      <c r="Z57" s="930">
        <f t="shared" ca="1" si="3"/>
        <v>10.166666666666666</v>
      </c>
    </row>
    <row r="58" spans="1:26" ht="15.5" x14ac:dyDescent="0.35">
      <c r="A58" s="924">
        <f>+SUBTOTAL(3,$C$5:C58)</f>
        <v>54</v>
      </c>
      <c r="B58" s="925" t="s">
        <v>1188</v>
      </c>
      <c r="C58" s="924" t="s">
        <v>660</v>
      </c>
      <c r="D58" s="925" t="s">
        <v>1056</v>
      </c>
      <c r="E58" s="926" t="s">
        <v>144</v>
      </c>
      <c r="F58" s="924">
        <f t="shared" si="0"/>
        <v>1987</v>
      </c>
      <c r="G58" s="927">
        <v>31837</v>
      </c>
      <c r="H58" s="924" t="s">
        <v>978</v>
      </c>
      <c r="I58" s="924" t="s">
        <v>285</v>
      </c>
      <c r="J58" s="924">
        <v>0</v>
      </c>
      <c r="K58" s="925" t="s">
        <v>1057</v>
      </c>
      <c r="L58" s="925" t="s">
        <v>1180</v>
      </c>
      <c r="M58" s="925"/>
      <c r="N58" s="925" t="s">
        <v>1043</v>
      </c>
      <c r="O58" s="929"/>
      <c r="P58" s="925" t="s">
        <v>992</v>
      </c>
      <c r="Q58" s="927" t="s">
        <v>1072</v>
      </c>
      <c r="R58" s="924" t="s">
        <v>993</v>
      </c>
      <c r="S58" s="924" t="s">
        <v>286</v>
      </c>
      <c r="T58" s="924" t="s">
        <v>975</v>
      </c>
      <c r="U58" s="924"/>
      <c r="V58" s="930" t="s">
        <v>981</v>
      </c>
      <c r="W58" s="924"/>
      <c r="X58" s="927">
        <v>39240</v>
      </c>
      <c r="Y58" s="927">
        <v>39606</v>
      </c>
      <c r="Z58" s="930">
        <f t="shared" ca="1" si="3"/>
        <v>16.583333333333332</v>
      </c>
    </row>
    <row r="59" spans="1:26" ht="15.5" x14ac:dyDescent="0.35">
      <c r="A59" s="924">
        <f>+SUBTOTAL(3,$C$5:C59)</f>
        <v>55</v>
      </c>
      <c r="B59" s="925" t="s">
        <v>1189</v>
      </c>
      <c r="C59" s="924" t="s">
        <v>660</v>
      </c>
      <c r="D59" s="925" t="s">
        <v>1056</v>
      </c>
      <c r="E59" s="924" t="s">
        <v>144</v>
      </c>
      <c r="F59" s="924">
        <f t="shared" si="0"/>
        <v>1987</v>
      </c>
      <c r="G59" s="927">
        <v>32130</v>
      </c>
      <c r="H59" s="924" t="s">
        <v>978</v>
      </c>
      <c r="I59" s="924" t="s">
        <v>284</v>
      </c>
      <c r="J59" s="924">
        <v>0</v>
      </c>
      <c r="K59" s="925" t="s">
        <v>1057</v>
      </c>
      <c r="L59" s="925" t="s">
        <v>1079</v>
      </c>
      <c r="M59" s="925"/>
      <c r="N59" s="925" t="s">
        <v>161</v>
      </c>
      <c r="O59" s="929"/>
      <c r="P59" s="925" t="s">
        <v>992</v>
      </c>
      <c r="Q59" s="927" t="s">
        <v>990</v>
      </c>
      <c r="R59" s="924" t="s">
        <v>993</v>
      </c>
      <c r="S59" s="924" t="s">
        <v>286</v>
      </c>
      <c r="T59" s="924" t="s">
        <v>998</v>
      </c>
      <c r="U59" s="924"/>
      <c r="V59" s="924">
        <v>0</v>
      </c>
      <c r="W59" s="924"/>
      <c r="X59" s="927">
        <v>39506</v>
      </c>
      <c r="Y59" s="927">
        <v>39872</v>
      </c>
      <c r="Z59" s="930">
        <f t="shared" ca="1" si="3"/>
        <v>17.416666666666668</v>
      </c>
    </row>
    <row r="60" spans="1:26" ht="15.5" x14ac:dyDescent="0.35">
      <c r="A60" s="924">
        <f>+SUBTOTAL(3,$C$5:C60)</f>
        <v>56</v>
      </c>
      <c r="B60" s="925" t="s">
        <v>1190</v>
      </c>
      <c r="C60" s="924" t="s">
        <v>660</v>
      </c>
      <c r="D60" s="925" t="s">
        <v>1046</v>
      </c>
      <c r="E60" s="924" t="s">
        <v>144</v>
      </c>
      <c r="F60" s="924">
        <f t="shared" si="0"/>
        <v>1980</v>
      </c>
      <c r="G60" s="927">
        <v>29567</v>
      </c>
      <c r="H60" s="924" t="s">
        <v>974</v>
      </c>
      <c r="I60" s="924" t="s">
        <v>285</v>
      </c>
      <c r="J60" s="924">
        <v>0</v>
      </c>
      <c r="K60" s="925" t="s">
        <v>1023</v>
      </c>
      <c r="L60" s="925" t="s">
        <v>1024</v>
      </c>
      <c r="M60" s="925"/>
      <c r="N60" s="925" t="s">
        <v>1024</v>
      </c>
      <c r="O60" s="929"/>
      <c r="P60" s="925" t="s">
        <v>992</v>
      </c>
      <c r="Q60" s="927" t="s">
        <v>293</v>
      </c>
      <c r="R60" s="924" t="s">
        <v>993</v>
      </c>
      <c r="S60" s="924" t="s">
        <v>286</v>
      </c>
      <c r="T60" s="924" t="s">
        <v>975</v>
      </c>
      <c r="U60" s="924"/>
      <c r="V60" s="924">
        <v>0</v>
      </c>
      <c r="W60" s="924"/>
      <c r="X60" s="927">
        <v>37778</v>
      </c>
      <c r="Y60" s="927">
        <v>38144</v>
      </c>
      <c r="Z60" s="930">
        <f t="shared" ca="1" si="3"/>
        <v>10.416666666666666</v>
      </c>
    </row>
    <row r="61" spans="1:26" ht="15.5" x14ac:dyDescent="0.35">
      <c r="A61" s="924">
        <f>+SUBTOTAL(3,$C$5:C61)</f>
        <v>57</v>
      </c>
      <c r="B61" s="925" t="s">
        <v>1191</v>
      </c>
      <c r="C61" s="924" t="s">
        <v>660</v>
      </c>
      <c r="D61" s="925" t="s">
        <v>1046</v>
      </c>
      <c r="E61" s="924" t="s">
        <v>144</v>
      </c>
      <c r="F61" s="924">
        <f t="shared" si="0"/>
        <v>1978</v>
      </c>
      <c r="G61" s="927">
        <v>28730</v>
      </c>
      <c r="H61" s="924" t="s">
        <v>974</v>
      </c>
      <c r="I61" s="924" t="s">
        <v>285</v>
      </c>
      <c r="J61" s="924">
        <v>0</v>
      </c>
      <c r="K61" s="925" t="s">
        <v>1023</v>
      </c>
      <c r="L61" s="925" t="s">
        <v>1024</v>
      </c>
      <c r="M61" s="925"/>
      <c r="N61" s="925" t="s">
        <v>1024</v>
      </c>
      <c r="O61" s="929"/>
      <c r="P61" s="925" t="s">
        <v>992</v>
      </c>
      <c r="Q61" s="927" t="s">
        <v>293</v>
      </c>
      <c r="R61" s="924" t="s">
        <v>993</v>
      </c>
      <c r="S61" s="924" t="s">
        <v>286</v>
      </c>
      <c r="T61" s="924" t="s">
        <v>975</v>
      </c>
      <c r="U61" s="924"/>
      <c r="V61" s="924">
        <v>0</v>
      </c>
      <c r="W61" s="924" t="s">
        <v>977</v>
      </c>
      <c r="X61" s="927">
        <v>40189</v>
      </c>
      <c r="Y61" s="927">
        <v>40554</v>
      </c>
      <c r="Z61" s="930">
        <f t="shared" ca="1" si="3"/>
        <v>8.0833333333333339</v>
      </c>
    </row>
    <row r="62" spans="1:26" ht="15.5" x14ac:dyDescent="0.35">
      <c r="A62" s="924">
        <f>+SUBTOTAL(3,$C$5:C62)</f>
        <v>58</v>
      </c>
      <c r="B62" s="925" t="s">
        <v>1192</v>
      </c>
      <c r="C62" s="924" t="s">
        <v>660</v>
      </c>
      <c r="D62" s="925" t="s">
        <v>1046</v>
      </c>
      <c r="E62" s="926" t="s">
        <v>144</v>
      </c>
      <c r="F62" s="924">
        <f t="shared" si="0"/>
        <v>1979</v>
      </c>
      <c r="G62" s="927">
        <v>29160</v>
      </c>
      <c r="H62" s="924" t="s">
        <v>974</v>
      </c>
      <c r="I62" s="924" t="s">
        <v>285</v>
      </c>
      <c r="J62" s="924">
        <v>0</v>
      </c>
      <c r="K62" s="925" t="s">
        <v>1023</v>
      </c>
      <c r="L62" s="925" t="s">
        <v>984</v>
      </c>
      <c r="M62" s="925"/>
      <c r="N62" s="925" t="s">
        <v>984</v>
      </c>
      <c r="O62" s="929"/>
      <c r="P62" s="925" t="s">
        <v>992</v>
      </c>
      <c r="Q62" s="927" t="s">
        <v>1072</v>
      </c>
      <c r="R62" s="924" t="s">
        <v>993</v>
      </c>
      <c r="S62" s="924" t="s">
        <v>286</v>
      </c>
      <c r="T62" s="924" t="s">
        <v>975</v>
      </c>
      <c r="U62" s="924"/>
      <c r="V62" s="924">
        <v>0</v>
      </c>
      <c r="W62" s="924"/>
      <c r="X62" s="927">
        <v>37287</v>
      </c>
      <c r="Y62" s="927">
        <v>37652</v>
      </c>
      <c r="Z62" s="930">
        <f t="shared" ca="1" si="3"/>
        <v>9.25</v>
      </c>
    </row>
    <row r="63" spans="1:26" ht="15.5" x14ac:dyDescent="0.35">
      <c r="A63" s="924">
        <f>+SUBTOTAL(3,$C$5:C63)</f>
        <v>59</v>
      </c>
      <c r="B63" s="925" t="s">
        <v>1193</v>
      </c>
      <c r="C63" s="924" t="s">
        <v>660</v>
      </c>
      <c r="D63" s="925" t="s">
        <v>1046</v>
      </c>
      <c r="E63" s="926" t="s">
        <v>143</v>
      </c>
      <c r="F63" s="924">
        <f t="shared" si="0"/>
        <v>1979</v>
      </c>
      <c r="G63" s="927">
        <v>29140</v>
      </c>
      <c r="H63" s="924" t="s">
        <v>974</v>
      </c>
      <c r="I63" s="924" t="s">
        <v>285</v>
      </c>
      <c r="J63" s="924">
        <v>0</v>
      </c>
      <c r="K63" s="925" t="s">
        <v>1082</v>
      </c>
      <c r="L63" s="925" t="s">
        <v>984</v>
      </c>
      <c r="M63" s="925"/>
      <c r="N63" s="925" t="s">
        <v>1194</v>
      </c>
      <c r="O63" s="929"/>
      <c r="P63" s="925" t="s">
        <v>1005</v>
      </c>
      <c r="Q63" s="927" t="s">
        <v>997</v>
      </c>
      <c r="R63" s="924"/>
      <c r="S63" s="924" t="s">
        <v>286</v>
      </c>
      <c r="T63" s="924" t="s">
        <v>994</v>
      </c>
      <c r="U63" s="924"/>
      <c r="V63" s="924">
        <v>0</v>
      </c>
      <c r="W63" s="924" t="s">
        <v>1398</v>
      </c>
      <c r="X63" s="927">
        <v>36968</v>
      </c>
      <c r="Y63" s="927">
        <v>37333</v>
      </c>
      <c r="Z63" s="930">
        <f t="shared" ca="1" si="3"/>
        <v>14.25</v>
      </c>
    </row>
    <row r="64" spans="1:26" ht="15.5" x14ac:dyDescent="0.35">
      <c r="A64" s="924">
        <f>+SUBTOTAL(3,$C$5:C64)</f>
        <v>60</v>
      </c>
      <c r="B64" s="925" t="s">
        <v>1195</v>
      </c>
      <c r="C64" s="924" t="s">
        <v>660</v>
      </c>
      <c r="D64" s="925" t="s">
        <v>1046</v>
      </c>
      <c r="E64" s="926" t="s">
        <v>144</v>
      </c>
      <c r="F64" s="924">
        <f t="shared" si="0"/>
        <v>1984</v>
      </c>
      <c r="G64" s="927">
        <v>30950</v>
      </c>
      <c r="H64" s="924" t="s">
        <v>974</v>
      </c>
      <c r="I64" s="924" t="s">
        <v>285</v>
      </c>
      <c r="J64" s="924">
        <v>0</v>
      </c>
      <c r="K64" s="925" t="s">
        <v>1023</v>
      </c>
      <c r="L64" s="925" t="s">
        <v>1024</v>
      </c>
      <c r="M64" s="925"/>
      <c r="N64" s="925" t="s">
        <v>1024</v>
      </c>
      <c r="O64" s="929"/>
      <c r="P64" s="925" t="s">
        <v>1005</v>
      </c>
      <c r="Q64" s="927" t="s">
        <v>1089</v>
      </c>
      <c r="R64" s="924" t="s">
        <v>993</v>
      </c>
      <c r="S64" s="924" t="s">
        <v>286</v>
      </c>
      <c r="T64" s="924" t="s">
        <v>975</v>
      </c>
      <c r="U64" s="924"/>
      <c r="V64" s="930" t="s">
        <v>983</v>
      </c>
      <c r="W64" s="924" t="s">
        <v>977</v>
      </c>
      <c r="X64" s="927">
        <v>37508</v>
      </c>
      <c r="Y64" s="927">
        <v>37873</v>
      </c>
      <c r="Z64" s="930">
        <f t="shared" ca="1" si="3"/>
        <v>14.166666666666666</v>
      </c>
    </row>
    <row r="65" spans="1:26" ht="15.5" x14ac:dyDescent="0.35">
      <c r="A65" s="924">
        <f>+SUBTOTAL(3,$C$5:C65)</f>
        <v>61</v>
      </c>
      <c r="B65" s="925" t="s">
        <v>1196</v>
      </c>
      <c r="C65" s="924" t="s">
        <v>660</v>
      </c>
      <c r="D65" s="925" t="s">
        <v>1046</v>
      </c>
      <c r="E65" s="924" t="s">
        <v>144</v>
      </c>
      <c r="F65" s="924">
        <f t="shared" si="0"/>
        <v>1979</v>
      </c>
      <c r="G65" s="927">
        <v>29149</v>
      </c>
      <c r="H65" s="924" t="s">
        <v>974</v>
      </c>
      <c r="I65" s="924" t="s">
        <v>285</v>
      </c>
      <c r="J65" s="924">
        <v>0</v>
      </c>
      <c r="K65" s="925" t="s">
        <v>1023</v>
      </c>
      <c r="L65" s="925" t="s">
        <v>1024</v>
      </c>
      <c r="M65" s="925"/>
      <c r="N65" s="925" t="s">
        <v>1024</v>
      </c>
      <c r="O65" s="929"/>
      <c r="P65" s="925" t="s">
        <v>992</v>
      </c>
      <c r="Q65" s="927" t="s">
        <v>1197</v>
      </c>
      <c r="R65" s="924" t="s">
        <v>993</v>
      </c>
      <c r="S65" s="924" t="s">
        <v>286</v>
      </c>
      <c r="T65" s="924" t="s">
        <v>975</v>
      </c>
      <c r="U65" s="924"/>
      <c r="V65" s="924">
        <v>0</v>
      </c>
      <c r="W65" s="924"/>
      <c r="X65" s="927">
        <v>36968</v>
      </c>
      <c r="Y65" s="927">
        <v>37333</v>
      </c>
      <c r="Z65" s="930">
        <f t="shared" ca="1" si="3"/>
        <v>9.25</v>
      </c>
    </row>
    <row r="66" spans="1:26" ht="15.5" x14ac:dyDescent="0.35">
      <c r="A66" s="924">
        <f>+SUBTOTAL(3,$C$5:C66)</f>
        <v>62</v>
      </c>
      <c r="B66" s="925" t="s">
        <v>1198</v>
      </c>
      <c r="C66" s="924" t="s">
        <v>660</v>
      </c>
      <c r="D66" s="925" t="s">
        <v>1046</v>
      </c>
      <c r="E66" s="926" t="s">
        <v>143</v>
      </c>
      <c r="F66" s="924">
        <f t="shared" si="0"/>
        <v>1964</v>
      </c>
      <c r="G66" s="927">
        <v>23540</v>
      </c>
      <c r="H66" s="924" t="s">
        <v>1012</v>
      </c>
      <c r="I66" s="924" t="s">
        <v>285</v>
      </c>
      <c r="J66" s="924" t="s">
        <v>290</v>
      </c>
      <c r="K66" s="925" t="s">
        <v>1023</v>
      </c>
      <c r="L66" s="925" t="s">
        <v>1024</v>
      </c>
      <c r="M66" s="925"/>
      <c r="N66" s="925" t="s">
        <v>1024</v>
      </c>
      <c r="O66" s="929"/>
      <c r="P66" s="925" t="s">
        <v>992</v>
      </c>
      <c r="Q66" s="924" t="s">
        <v>997</v>
      </c>
      <c r="R66" s="924"/>
      <c r="S66" s="924" t="s">
        <v>286</v>
      </c>
      <c r="T66" s="924" t="s">
        <v>1014</v>
      </c>
      <c r="U66" s="924"/>
      <c r="V66" s="924">
        <v>0</v>
      </c>
      <c r="W66" s="924"/>
      <c r="X66" s="927"/>
      <c r="Y66" s="927"/>
      <c r="Z66" s="930">
        <f t="shared" ca="1" si="3"/>
        <v>-1.0833333333333333</v>
      </c>
    </row>
    <row r="67" spans="1:26" ht="15.5" x14ac:dyDescent="0.35">
      <c r="A67" s="924">
        <f>+SUBTOTAL(3,$C$5:C67)</f>
        <v>63</v>
      </c>
      <c r="B67" s="925" t="s">
        <v>1199</v>
      </c>
      <c r="C67" s="924" t="s">
        <v>660</v>
      </c>
      <c r="D67" s="925" t="s">
        <v>1046</v>
      </c>
      <c r="E67" s="924" t="s">
        <v>144</v>
      </c>
      <c r="F67" s="924">
        <f t="shared" si="0"/>
        <v>1975</v>
      </c>
      <c r="G67" s="927">
        <v>27743</v>
      </c>
      <c r="H67" s="924" t="s">
        <v>974</v>
      </c>
      <c r="I67" s="924" t="s">
        <v>285</v>
      </c>
      <c r="J67" s="924">
        <v>0</v>
      </c>
      <c r="K67" s="925" t="s">
        <v>1023</v>
      </c>
      <c r="L67" s="925" t="s">
        <v>1200</v>
      </c>
      <c r="M67" s="925"/>
      <c r="N67" s="925" t="s">
        <v>1023</v>
      </c>
      <c r="O67" s="929">
        <v>43862</v>
      </c>
      <c r="P67" s="925" t="s">
        <v>992</v>
      </c>
      <c r="Q67" s="927" t="s">
        <v>1018</v>
      </c>
      <c r="R67" s="924"/>
      <c r="S67" s="924">
        <v>2016</v>
      </c>
      <c r="T67" s="924" t="s">
        <v>994</v>
      </c>
      <c r="U67" s="924"/>
      <c r="V67" s="924">
        <v>0</v>
      </c>
      <c r="W67" s="924"/>
      <c r="X67" s="927">
        <v>40881</v>
      </c>
      <c r="Y67" s="927">
        <v>41247</v>
      </c>
      <c r="Z67" s="930">
        <f t="shared" ca="1" si="3"/>
        <v>5.416666666666667</v>
      </c>
    </row>
    <row r="68" spans="1:26" ht="15.5" x14ac:dyDescent="0.35">
      <c r="A68" s="924">
        <f>+SUBTOTAL(3,$C$5:C68)</f>
        <v>64</v>
      </c>
      <c r="B68" s="925" t="s">
        <v>1201</v>
      </c>
      <c r="C68" s="924" t="s">
        <v>660</v>
      </c>
      <c r="D68" s="925" t="s">
        <v>1046</v>
      </c>
      <c r="E68" s="926" t="s">
        <v>144</v>
      </c>
      <c r="F68" s="924">
        <f t="shared" si="0"/>
        <v>1969</v>
      </c>
      <c r="G68" s="927">
        <v>25505</v>
      </c>
      <c r="H68" s="924" t="s">
        <v>974</v>
      </c>
      <c r="I68" s="924" t="s">
        <v>284</v>
      </c>
      <c r="J68" s="924">
        <v>0</v>
      </c>
      <c r="K68" s="925" t="s">
        <v>1023</v>
      </c>
      <c r="L68" s="925" t="s">
        <v>1202</v>
      </c>
      <c r="M68" s="925"/>
      <c r="N68" s="925" t="s">
        <v>161</v>
      </c>
      <c r="O68" s="929"/>
      <c r="P68" s="925" t="s">
        <v>992</v>
      </c>
      <c r="Q68" s="927" t="s">
        <v>995</v>
      </c>
      <c r="R68" s="924"/>
      <c r="S68" s="924" t="s">
        <v>286</v>
      </c>
      <c r="T68" s="924" t="s">
        <v>975</v>
      </c>
      <c r="U68" s="924"/>
      <c r="V68" s="924" t="s">
        <v>989</v>
      </c>
      <c r="W68" s="924"/>
      <c r="X68" s="927">
        <v>38299</v>
      </c>
      <c r="Y68" s="927">
        <v>38664</v>
      </c>
      <c r="Z68" s="930">
        <f t="shared" ca="1" si="3"/>
        <v>-0.75</v>
      </c>
    </row>
    <row r="69" spans="1:26" ht="15.5" x14ac:dyDescent="0.35">
      <c r="A69" s="924">
        <f>+SUBTOTAL(3,$C$5:C69)</f>
        <v>65</v>
      </c>
      <c r="B69" s="925" t="s">
        <v>1203</v>
      </c>
      <c r="C69" s="924" t="s">
        <v>660</v>
      </c>
      <c r="D69" s="925" t="s">
        <v>1046</v>
      </c>
      <c r="E69" s="924" t="s">
        <v>143</v>
      </c>
      <c r="F69" s="924">
        <f t="shared" si="0"/>
        <v>1981</v>
      </c>
      <c r="G69" s="927">
        <v>29743</v>
      </c>
      <c r="H69" s="924" t="s">
        <v>974</v>
      </c>
      <c r="I69" s="924" t="s">
        <v>285</v>
      </c>
      <c r="J69" s="924">
        <v>0</v>
      </c>
      <c r="K69" s="925" t="s">
        <v>1023</v>
      </c>
      <c r="L69" s="925" t="s">
        <v>984</v>
      </c>
      <c r="M69" s="925"/>
      <c r="N69" s="925" t="s">
        <v>984</v>
      </c>
      <c r="O69" s="929"/>
      <c r="P69" s="925" t="s">
        <v>1005</v>
      </c>
      <c r="Q69" s="927" t="s">
        <v>996</v>
      </c>
      <c r="R69" s="924"/>
      <c r="S69" s="924" t="s">
        <v>286</v>
      </c>
      <c r="T69" s="924" t="s">
        <v>994</v>
      </c>
      <c r="U69" s="924"/>
      <c r="V69" s="930" t="s">
        <v>983</v>
      </c>
      <c r="W69" s="924" t="s">
        <v>977</v>
      </c>
      <c r="X69" s="927">
        <v>37892</v>
      </c>
      <c r="Y69" s="927">
        <v>38258</v>
      </c>
      <c r="Z69" s="930">
        <f t="shared" ca="1" si="3"/>
        <v>15.916666666666666</v>
      </c>
    </row>
    <row r="70" spans="1:26" ht="15.5" x14ac:dyDescent="0.35">
      <c r="A70" s="924">
        <f>+SUBTOTAL(3,$C$5:C70)</f>
        <v>66</v>
      </c>
      <c r="B70" s="925" t="s">
        <v>1204</v>
      </c>
      <c r="C70" s="924" t="s">
        <v>660</v>
      </c>
      <c r="D70" s="925" t="s">
        <v>1046</v>
      </c>
      <c r="E70" s="926" t="s">
        <v>144</v>
      </c>
      <c r="F70" s="924">
        <f t="shared" si="0"/>
        <v>1981</v>
      </c>
      <c r="G70" s="927">
        <v>29633</v>
      </c>
      <c r="H70" s="924" t="s">
        <v>974</v>
      </c>
      <c r="I70" s="924" t="s">
        <v>285</v>
      </c>
      <c r="J70" s="924">
        <v>0</v>
      </c>
      <c r="K70" s="925" t="s">
        <v>1023</v>
      </c>
      <c r="L70" s="925" t="s">
        <v>984</v>
      </c>
      <c r="M70" s="925"/>
      <c r="N70" s="925" t="s">
        <v>1023</v>
      </c>
      <c r="O70" s="929"/>
      <c r="P70" s="925" t="s">
        <v>992</v>
      </c>
      <c r="Q70" s="927" t="s">
        <v>1018</v>
      </c>
      <c r="R70" s="924"/>
      <c r="S70" s="924" t="s">
        <v>286</v>
      </c>
      <c r="T70" s="924" t="s">
        <v>975</v>
      </c>
      <c r="U70" s="924"/>
      <c r="V70" s="924" t="s">
        <v>286</v>
      </c>
      <c r="W70" s="924"/>
      <c r="X70" s="927">
        <v>37413</v>
      </c>
      <c r="Y70" s="927">
        <v>37778</v>
      </c>
      <c r="Z70" s="930">
        <f t="shared" ca="1" si="3"/>
        <v>10.583333333333334</v>
      </c>
    </row>
    <row r="71" spans="1:26" ht="15.5" x14ac:dyDescent="0.35">
      <c r="A71" s="924">
        <f>+SUBTOTAL(3,$C$5:C71)</f>
        <v>67</v>
      </c>
      <c r="B71" s="925" t="s">
        <v>1205</v>
      </c>
      <c r="C71" s="924" t="s">
        <v>660</v>
      </c>
      <c r="D71" s="925" t="s">
        <v>1046</v>
      </c>
      <c r="E71" s="926" t="s">
        <v>143</v>
      </c>
      <c r="F71" s="924">
        <f t="shared" si="0"/>
        <v>1975</v>
      </c>
      <c r="G71" s="927">
        <v>27604</v>
      </c>
      <c r="H71" s="924" t="s">
        <v>1012</v>
      </c>
      <c r="I71" s="924" t="s">
        <v>285</v>
      </c>
      <c r="J71" s="924" t="s">
        <v>290</v>
      </c>
      <c r="K71" s="925" t="s">
        <v>1082</v>
      </c>
      <c r="L71" s="925" t="s">
        <v>1024</v>
      </c>
      <c r="M71" s="925"/>
      <c r="N71" s="925" t="s">
        <v>1024</v>
      </c>
      <c r="O71" s="929"/>
      <c r="P71" s="925" t="s">
        <v>1005</v>
      </c>
      <c r="Q71" s="927" t="s">
        <v>1051</v>
      </c>
      <c r="R71" s="924"/>
      <c r="S71" s="924" t="s">
        <v>286</v>
      </c>
      <c r="T71" s="924" t="s">
        <v>1014</v>
      </c>
      <c r="U71" s="924"/>
      <c r="V71" s="930" t="s">
        <v>976</v>
      </c>
      <c r="W71" s="924" t="s">
        <v>1399</v>
      </c>
      <c r="X71" s="927">
        <v>38346</v>
      </c>
      <c r="Y71" s="927">
        <v>38711</v>
      </c>
      <c r="Z71" s="930">
        <f t="shared" ca="1" si="3"/>
        <v>10</v>
      </c>
    </row>
    <row r="72" spans="1:26" ht="15.5" x14ac:dyDescent="0.35">
      <c r="A72" s="924">
        <f>+SUBTOTAL(3,$C$5:C72)</f>
        <v>68</v>
      </c>
      <c r="B72" s="925" t="s">
        <v>1206</v>
      </c>
      <c r="C72" s="924" t="s">
        <v>660</v>
      </c>
      <c r="D72" s="925" t="s">
        <v>1030</v>
      </c>
      <c r="E72" s="924" t="s">
        <v>144</v>
      </c>
      <c r="F72" s="924">
        <f t="shared" si="0"/>
        <v>1984</v>
      </c>
      <c r="G72" s="927">
        <v>30906</v>
      </c>
      <c r="H72" s="924" t="s">
        <v>978</v>
      </c>
      <c r="I72" s="924" t="s">
        <v>285</v>
      </c>
      <c r="J72" s="924">
        <v>0</v>
      </c>
      <c r="K72" s="925" t="s">
        <v>1140</v>
      </c>
      <c r="L72" s="925" t="s">
        <v>1207</v>
      </c>
      <c r="M72" s="925"/>
      <c r="N72" s="925" t="s">
        <v>1028</v>
      </c>
      <c r="O72" s="929"/>
      <c r="P72" s="925" t="s">
        <v>992</v>
      </c>
      <c r="Q72" s="927" t="s">
        <v>997</v>
      </c>
      <c r="R72" s="924" t="s">
        <v>993</v>
      </c>
      <c r="S72" s="924" t="s">
        <v>286</v>
      </c>
      <c r="T72" s="924" t="s">
        <v>998</v>
      </c>
      <c r="U72" s="924"/>
      <c r="V72" s="924"/>
      <c r="W72" s="924"/>
      <c r="X72" s="927">
        <v>38145</v>
      </c>
      <c r="Y72" s="927">
        <v>38510</v>
      </c>
      <c r="Z72" s="930">
        <f t="shared" ca="1" si="3"/>
        <v>14.083333333333334</v>
      </c>
    </row>
    <row r="73" spans="1:26" ht="15.5" x14ac:dyDescent="0.35">
      <c r="A73" s="924">
        <f>+SUBTOTAL(3,$C$5:C73)</f>
        <v>69</v>
      </c>
      <c r="B73" s="925" t="s">
        <v>1208</v>
      </c>
      <c r="C73" s="924" t="s">
        <v>660</v>
      </c>
      <c r="D73" s="925" t="s">
        <v>1030</v>
      </c>
      <c r="E73" s="926" t="s">
        <v>143</v>
      </c>
      <c r="F73" s="924">
        <f t="shared" si="0"/>
        <v>1957</v>
      </c>
      <c r="G73" s="927">
        <v>20952</v>
      </c>
      <c r="H73" s="924" t="s">
        <v>1012</v>
      </c>
      <c r="I73" s="924" t="s">
        <v>285</v>
      </c>
      <c r="J73" s="924" t="s">
        <v>290</v>
      </c>
      <c r="K73" s="925" t="s">
        <v>1140</v>
      </c>
      <c r="L73" s="925" t="s">
        <v>1209</v>
      </c>
      <c r="M73" s="925"/>
      <c r="N73" s="925" t="s">
        <v>1207</v>
      </c>
      <c r="O73" s="929"/>
      <c r="P73" s="925" t="s">
        <v>992</v>
      </c>
      <c r="Q73" s="924" t="s">
        <v>997</v>
      </c>
      <c r="R73" s="924"/>
      <c r="S73" s="924" t="s">
        <v>286</v>
      </c>
      <c r="T73" s="924" t="s">
        <v>1014</v>
      </c>
      <c r="U73" s="924"/>
      <c r="V73" s="924">
        <v>0</v>
      </c>
      <c r="W73" s="924"/>
      <c r="X73" s="927">
        <v>32381</v>
      </c>
      <c r="Y73" s="927">
        <v>32746</v>
      </c>
      <c r="Z73" s="930">
        <f t="shared" ca="1" si="3"/>
        <v>-8.1666666666666661</v>
      </c>
    </row>
    <row r="74" spans="1:26" ht="15.5" x14ac:dyDescent="0.35">
      <c r="A74" s="924">
        <f>+SUBTOTAL(3,$C$5:C74)</f>
        <v>70</v>
      </c>
      <c r="B74" s="925" t="s">
        <v>1210</v>
      </c>
      <c r="C74" s="924" t="s">
        <v>660</v>
      </c>
      <c r="D74" s="925" t="s">
        <v>1030</v>
      </c>
      <c r="E74" s="924" t="s">
        <v>144</v>
      </c>
      <c r="F74" s="924">
        <f t="shared" si="0"/>
        <v>1986</v>
      </c>
      <c r="G74" s="927">
        <v>31557</v>
      </c>
      <c r="H74" s="924" t="s">
        <v>978</v>
      </c>
      <c r="I74" s="924" t="s">
        <v>284</v>
      </c>
      <c r="J74" s="924">
        <v>0</v>
      </c>
      <c r="K74" s="925" t="s">
        <v>1140</v>
      </c>
      <c r="L74" s="925" t="s">
        <v>1211</v>
      </c>
      <c r="M74" s="925"/>
      <c r="N74" s="925" t="s">
        <v>161</v>
      </c>
      <c r="O74" s="929"/>
      <c r="P74" s="925" t="s">
        <v>992</v>
      </c>
      <c r="Q74" s="927" t="s">
        <v>1040</v>
      </c>
      <c r="R74" s="924" t="s">
        <v>993</v>
      </c>
      <c r="S74" s="924" t="s">
        <v>286</v>
      </c>
      <c r="T74" s="924" t="s">
        <v>998</v>
      </c>
      <c r="U74" s="924"/>
      <c r="V74" s="924">
        <v>0</v>
      </c>
      <c r="W74" s="924"/>
      <c r="X74" s="927"/>
      <c r="Y74" s="927"/>
      <c r="Z74" s="930">
        <f t="shared" ca="1" si="3"/>
        <v>15.833333333333334</v>
      </c>
    </row>
    <row r="75" spans="1:26" ht="15.5" x14ac:dyDescent="0.35">
      <c r="A75" s="924">
        <f>+SUBTOTAL(3,$C$5:C75)</f>
        <v>71</v>
      </c>
      <c r="B75" s="925" t="s">
        <v>1212</v>
      </c>
      <c r="C75" s="924" t="s">
        <v>660</v>
      </c>
      <c r="D75" s="925" t="s">
        <v>1030</v>
      </c>
      <c r="E75" s="924" t="s">
        <v>144</v>
      </c>
      <c r="F75" s="924">
        <f t="shared" si="0"/>
        <v>1986</v>
      </c>
      <c r="G75" s="927">
        <v>31729</v>
      </c>
      <c r="H75" s="924" t="s">
        <v>978</v>
      </c>
      <c r="I75" s="924" t="s">
        <v>284</v>
      </c>
      <c r="J75" s="924">
        <v>0</v>
      </c>
      <c r="K75" s="925" t="s">
        <v>1140</v>
      </c>
      <c r="L75" s="925" t="s">
        <v>1213</v>
      </c>
      <c r="M75" s="925"/>
      <c r="N75" s="925" t="s">
        <v>161</v>
      </c>
      <c r="O75" s="929"/>
      <c r="P75" s="925" t="s">
        <v>992</v>
      </c>
      <c r="Q75" s="924"/>
      <c r="R75" s="924" t="s">
        <v>993</v>
      </c>
      <c r="S75" s="924" t="s">
        <v>286</v>
      </c>
      <c r="T75" s="924" t="s">
        <v>998</v>
      </c>
      <c r="U75" s="924"/>
      <c r="V75" s="930" t="s">
        <v>983</v>
      </c>
      <c r="W75" s="924" t="s">
        <v>977</v>
      </c>
      <c r="X75" s="927">
        <v>39207</v>
      </c>
      <c r="Y75" s="927">
        <v>39573</v>
      </c>
      <c r="Z75" s="930">
        <f t="shared" ca="1" si="3"/>
        <v>16.333333333333332</v>
      </c>
    </row>
    <row r="76" spans="1:26" ht="15.5" x14ac:dyDescent="0.35">
      <c r="A76" s="924">
        <f>+SUBTOTAL(3,$C$5:C76)</f>
        <v>72</v>
      </c>
      <c r="B76" s="925" t="s">
        <v>1214</v>
      </c>
      <c r="C76" s="924" t="s">
        <v>660</v>
      </c>
      <c r="D76" s="925" t="s">
        <v>1030</v>
      </c>
      <c r="E76" s="926" t="s">
        <v>143</v>
      </c>
      <c r="F76" s="924">
        <f t="shared" si="0"/>
        <v>1957</v>
      </c>
      <c r="G76" s="927">
        <v>21064</v>
      </c>
      <c r="H76" s="924" t="s">
        <v>1012</v>
      </c>
      <c r="I76" s="924" t="s">
        <v>285</v>
      </c>
      <c r="J76" s="924" t="s">
        <v>290</v>
      </c>
      <c r="K76" s="925" t="s">
        <v>1140</v>
      </c>
      <c r="L76" s="925" t="s">
        <v>1215</v>
      </c>
      <c r="M76" s="925"/>
      <c r="N76" s="925" t="s">
        <v>1216</v>
      </c>
      <c r="O76" s="929"/>
      <c r="P76" s="925" t="s">
        <v>992</v>
      </c>
      <c r="Q76" s="924" t="s">
        <v>990</v>
      </c>
      <c r="R76" s="924"/>
      <c r="S76" s="924" t="s">
        <v>286</v>
      </c>
      <c r="T76" s="924" t="s">
        <v>1014</v>
      </c>
      <c r="U76" s="924"/>
      <c r="V76" s="924" t="s">
        <v>286</v>
      </c>
      <c r="W76" s="924"/>
      <c r="X76" s="927">
        <v>30944</v>
      </c>
      <c r="Y76" s="927">
        <v>31309</v>
      </c>
      <c r="Z76" s="930">
        <f t="shared" ca="1" si="3"/>
        <v>-7.916666666666667</v>
      </c>
    </row>
    <row r="77" spans="1:26" ht="15.5" x14ac:dyDescent="0.35">
      <c r="A77" s="924">
        <f>+SUBTOTAL(3,$C$5:C77)</f>
        <v>73</v>
      </c>
      <c r="B77" s="925" t="s">
        <v>1217</v>
      </c>
      <c r="C77" s="924" t="s">
        <v>660</v>
      </c>
      <c r="D77" s="925" t="s">
        <v>1030</v>
      </c>
      <c r="E77" s="924" t="s">
        <v>143</v>
      </c>
      <c r="F77" s="924">
        <f t="shared" si="0"/>
        <v>1976</v>
      </c>
      <c r="G77" s="927">
        <v>28009</v>
      </c>
      <c r="H77" s="924" t="s">
        <v>974</v>
      </c>
      <c r="I77" s="924" t="s">
        <v>285</v>
      </c>
      <c r="J77" s="924">
        <v>0</v>
      </c>
      <c r="K77" s="925" t="s">
        <v>1140</v>
      </c>
      <c r="L77" s="925" t="s">
        <v>1028</v>
      </c>
      <c r="M77" s="925"/>
      <c r="N77" s="925" t="s">
        <v>1028</v>
      </c>
      <c r="O77" s="929"/>
      <c r="P77" s="925" t="s">
        <v>992</v>
      </c>
      <c r="Q77" s="924"/>
      <c r="R77" s="924" t="s">
        <v>993</v>
      </c>
      <c r="S77" s="924" t="s">
        <v>286</v>
      </c>
      <c r="T77" s="924" t="s">
        <v>975</v>
      </c>
      <c r="U77" s="924"/>
      <c r="V77" s="930" t="s">
        <v>981</v>
      </c>
      <c r="W77" s="924"/>
      <c r="X77" s="927"/>
      <c r="Y77" s="927"/>
      <c r="Z77" s="930">
        <f t="shared" ca="1" si="3"/>
        <v>11.166666666666666</v>
      </c>
    </row>
    <row r="78" spans="1:26" ht="15.5" x14ac:dyDescent="0.35">
      <c r="A78" s="924">
        <f>+SUBTOTAL(3,$C$5:C78)</f>
        <v>74</v>
      </c>
      <c r="B78" s="925" t="s">
        <v>1218</v>
      </c>
      <c r="C78" s="924" t="s">
        <v>660</v>
      </c>
      <c r="D78" s="925" t="s">
        <v>1030</v>
      </c>
      <c r="E78" s="924" t="s">
        <v>144</v>
      </c>
      <c r="F78" s="924">
        <f t="shared" si="0"/>
        <v>1974</v>
      </c>
      <c r="G78" s="927">
        <v>27376</v>
      </c>
      <c r="H78" s="924" t="s">
        <v>974</v>
      </c>
      <c r="I78" s="924" t="s">
        <v>285</v>
      </c>
      <c r="J78" s="924">
        <v>0</v>
      </c>
      <c r="K78" s="925" t="s">
        <v>1029</v>
      </c>
      <c r="L78" s="925" t="s">
        <v>1219</v>
      </c>
      <c r="M78" s="925"/>
      <c r="N78" s="925" t="s">
        <v>1029</v>
      </c>
      <c r="O78" s="929"/>
      <c r="P78" s="925" t="s">
        <v>1005</v>
      </c>
      <c r="Q78" s="927" t="s">
        <v>990</v>
      </c>
      <c r="R78" s="924" t="s">
        <v>993</v>
      </c>
      <c r="S78" s="924" t="s">
        <v>286</v>
      </c>
      <c r="T78" s="924" t="s">
        <v>975</v>
      </c>
      <c r="U78" s="924"/>
      <c r="V78" s="924" t="s">
        <v>1021</v>
      </c>
      <c r="W78" s="924"/>
      <c r="X78" s="927">
        <v>38921</v>
      </c>
      <c r="Y78" s="927">
        <v>39286</v>
      </c>
      <c r="Z78" s="930">
        <f t="shared" ca="1" si="3"/>
        <v>4.416666666666667</v>
      </c>
    </row>
    <row r="79" spans="1:26" ht="15.5" x14ac:dyDescent="0.35">
      <c r="A79" s="924">
        <f>+SUBTOTAL(3,$C$5:C79)</f>
        <v>75</v>
      </c>
      <c r="B79" s="925" t="s">
        <v>1220</v>
      </c>
      <c r="C79" s="924" t="s">
        <v>660</v>
      </c>
      <c r="D79" s="925" t="s">
        <v>1030</v>
      </c>
      <c r="E79" s="924" t="s">
        <v>144</v>
      </c>
      <c r="F79" s="924">
        <f t="shared" si="0"/>
        <v>1976</v>
      </c>
      <c r="G79" s="927">
        <v>27886</v>
      </c>
      <c r="H79" s="924" t="s">
        <v>974</v>
      </c>
      <c r="I79" s="924" t="s">
        <v>285</v>
      </c>
      <c r="J79" s="924">
        <v>0</v>
      </c>
      <c r="K79" s="925" t="s">
        <v>1140</v>
      </c>
      <c r="L79" s="925" t="s">
        <v>1216</v>
      </c>
      <c r="M79" s="925"/>
      <c r="N79" s="925" t="s">
        <v>1216</v>
      </c>
      <c r="O79" s="929"/>
      <c r="P79" s="925" t="s">
        <v>1005</v>
      </c>
      <c r="Q79" s="927" t="s">
        <v>995</v>
      </c>
      <c r="R79" s="924" t="s">
        <v>993</v>
      </c>
      <c r="S79" s="924" t="s">
        <v>286</v>
      </c>
      <c r="T79" s="924" t="s">
        <v>994</v>
      </c>
      <c r="U79" s="924"/>
      <c r="V79" s="930" t="s">
        <v>976</v>
      </c>
      <c r="W79" s="924" t="s">
        <v>977</v>
      </c>
      <c r="X79" s="927">
        <v>35972</v>
      </c>
      <c r="Y79" s="927">
        <v>36337</v>
      </c>
      <c r="Z79" s="930">
        <f t="shared" ca="1" si="3"/>
        <v>5.833333333333333</v>
      </c>
    </row>
    <row r="80" spans="1:26" ht="15.5" x14ac:dyDescent="0.35">
      <c r="A80" s="924">
        <f>+SUBTOTAL(3,$C$5:C80)</f>
        <v>76</v>
      </c>
      <c r="B80" s="925" t="s">
        <v>1221</v>
      </c>
      <c r="C80" s="924" t="s">
        <v>660</v>
      </c>
      <c r="D80" s="925" t="s">
        <v>1030</v>
      </c>
      <c r="E80" s="924" t="s">
        <v>144</v>
      </c>
      <c r="F80" s="924">
        <f t="shared" si="0"/>
        <v>1981</v>
      </c>
      <c r="G80" s="927">
        <v>29778</v>
      </c>
      <c r="H80" s="924" t="s">
        <v>978</v>
      </c>
      <c r="I80" s="924" t="s">
        <v>285</v>
      </c>
      <c r="J80" s="924"/>
      <c r="K80" s="931" t="s">
        <v>1077</v>
      </c>
      <c r="L80" s="925">
        <v>0</v>
      </c>
      <c r="M80" s="925"/>
      <c r="N80" s="925" t="s">
        <v>1077</v>
      </c>
      <c r="O80" s="929"/>
      <c r="P80" s="925" t="s">
        <v>992</v>
      </c>
      <c r="Q80" s="924"/>
      <c r="R80" s="924"/>
      <c r="S80" s="924"/>
      <c r="T80" s="924"/>
      <c r="U80" s="924"/>
      <c r="V80" s="924"/>
      <c r="W80" s="924"/>
      <c r="X80" s="924"/>
      <c r="Y80" s="927"/>
      <c r="Z80" s="930">
        <f t="shared" ca="1" si="3"/>
        <v>11</v>
      </c>
    </row>
    <row r="81" spans="1:26" ht="15.5" x14ac:dyDescent="0.35">
      <c r="A81" s="924">
        <f>+SUBTOTAL(3,$C$5:C81)</f>
        <v>77</v>
      </c>
      <c r="B81" s="925" t="s">
        <v>1222</v>
      </c>
      <c r="C81" s="924" t="s">
        <v>660</v>
      </c>
      <c r="D81" s="925" t="s">
        <v>1030</v>
      </c>
      <c r="E81" s="926" t="s">
        <v>144</v>
      </c>
      <c r="F81" s="924">
        <f t="shared" si="0"/>
        <v>1983</v>
      </c>
      <c r="G81" s="927">
        <v>30346</v>
      </c>
      <c r="H81" s="924" t="s">
        <v>978</v>
      </c>
      <c r="I81" s="924" t="s">
        <v>285</v>
      </c>
      <c r="J81" s="924">
        <v>0</v>
      </c>
      <c r="K81" s="925" t="s">
        <v>1140</v>
      </c>
      <c r="L81" s="925" t="s">
        <v>1207</v>
      </c>
      <c r="M81" s="925"/>
      <c r="N81" s="925" t="s">
        <v>1028</v>
      </c>
      <c r="O81" s="929"/>
      <c r="P81" s="925" t="s">
        <v>992</v>
      </c>
      <c r="Q81" s="927" t="s">
        <v>1040</v>
      </c>
      <c r="R81" s="924" t="s">
        <v>993</v>
      </c>
      <c r="S81" s="924" t="s">
        <v>286</v>
      </c>
      <c r="T81" s="924" t="s">
        <v>994</v>
      </c>
      <c r="U81" s="924"/>
      <c r="V81" s="924">
        <v>0</v>
      </c>
      <c r="W81" s="924"/>
      <c r="X81" s="927">
        <v>37961</v>
      </c>
      <c r="Y81" s="927">
        <v>38327</v>
      </c>
      <c r="Z81" s="930">
        <f t="shared" ca="1" si="3"/>
        <v>12.5</v>
      </c>
    </row>
    <row r="82" spans="1:26" ht="15.5" x14ac:dyDescent="0.35">
      <c r="A82" s="924">
        <f>+SUBTOTAL(3,$C$5:C82)</f>
        <v>78</v>
      </c>
      <c r="B82" s="925" t="s">
        <v>1223</v>
      </c>
      <c r="C82" s="924" t="s">
        <v>660</v>
      </c>
      <c r="D82" s="925" t="s">
        <v>1030</v>
      </c>
      <c r="E82" s="926" t="s">
        <v>144</v>
      </c>
      <c r="F82" s="924">
        <f t="shared" si="0"/>
        <v>1976</v>
      </c>
      <c r="G82" s="927">
        <v>27933</v>
      </c>
      <c r="H82" s="924" t="s">
        <v>978</v>
      </c>
      <c r="I82" s="924" t="s">
        <v>285</v>
      </c>
      <c r="J82" s="924">
        <v>0</v>
      </c>
      <c r="K82" s="925" t="s">
        <v>1224</v>
      </c>
      <c r="L82" s="925" t="s">
        <v>1224</v>
      </c>
      <c r="M82" s="925"/>
      <c r="N82" s="925" t="s">
        <v>1224</v>
      </c>
      <c r="O82" s="929">
        <v>44673</v>
      </c>
      <c r="P82" s="925" t="s">
        <v>992</v>
      </c>
      <c r="Q82" s="927" t="s">
        <v>1040</v>
      </c>
      <c r="R82" s="924" t="s">
        <v>993</v>
      </c>
      <c r="S82" s="924" t="s">
        <v>286</v>
      </c>
      <c r="T82" s="924" t="s">
        <v>998</v>
      </c>
      <c r="U82" s="924"/>
      <c r="V82" s="924">
        <v>0</v>
      </c>
      <c r="W82" s="924"/>
      <c r="X82" s="927">
        <v>41567</v>
      </c>
      <c r="Y82" s="927">
        <v>41932</v>
      </c>
      <c r="Z82" s="930">
        <f t="shared" ca="1" si="3"/>
        <v>5.916666666666667</v>
      </c>
    </row>
    <row r="83" spans="1:26" ht="15.5" x14ac:dyDescent="0.35">
      <c r="A83" s="924">
        <f>+SUBTOTAL(3,$C$5:C83)</f>
        <v>79</v>
      </c>
      <c r="B83" s="925" t="s">
        <v>1225</v>
      </c>
      <c r="C83" s="924" t="s">
        <v>660</v>
      </c>
      <c r="D83" s="925" t="s">
        <v>1030</v>
      </c>
      <c r="E83" s="924" t="s">
        <v>144</v>
      </c>
      <c r="F83" s="924">
        <f t="shared" si="0"/>
        <v>1987</v>
      </c>
      <c r="G83" s="927">
        <v>32087</v>
      </c>
      <c r="H83" s="924" t="s">
        <v>978</v>
      </c>
      <c r="I83" s="924" t="s">
        <v>285</v>
      </c>
      <c r="J83" s="924">
        <v>0</v>
      </c>
      <c r="K83" s="925" t="s">
        <v>1054</v>
      </c>
      <c r="L83" s="925" t="s">
        <v>1029</v>
      </c>
      <c r="M83" s="925"/>
      <c r="N83" s="925" t="s">
        <v>1029</v>
      </c>
      <c r="O83" s="929">
        <v>44409</v>
      </c>
      <c r="P83" s="925" t="s">
        <v>992</v>
      </c>
      <c r="Q83" s="924" t="s">
        <v>990</v>
      </c>
      <c r="R83" s="924" t="s">
        <v>993</v>
      </c>
      <c r="S83" s="924" t="s">
        <v>286</v>
      </c>
      <c r="T83" s="924" t="s">
        <v>998</v>
      </c>
      <c r="U83" s="924"/>
      <c r="V83" s="924">
        <v>0</v>
      </c>
      <c r="W83" s="924"/>
      <c r="X83" s="927">
        <v>39955</v>
      </c>
      <c r="Y83" s="927">
        <v>40320</v>
      </c>
      <c r="Z83" s="930">
        <f t="shared" ca="1" si="3"/>
        <v>17.333333333333332</v>
      </c>
    </row>
    <row r="84" spans="1:26" ht="15.5" x14ac:dyDescent="0.35">
      <c r="A84" s="924">
        <f>+SUBTOTAL(3,$C$5:C84)</f>
        <v>80</v>
      </c>
      <c r="B84" s="925" t="s">
        <v>1226</v>
      </c>
      <c r="C84" s="924" t="s">
        <v>660</v>
      </c>
      <c r="D84" s="925" t="s">
        <v>1030</v>
      </c>
      <c r="E84" s="926" t="s">
        <v>144</v>
      </c>
      <c r="F84" s="924">
        <f t="shared" si="0"/>
        <v>1984</v>
      </c>
      <c r="G84" s="927">
        <v>30934</v>
      </c>
      <c r="H84" s="924" t="s">
        <v>978</v>
      </c>
      <c r="I84" s="924" t="s">
        <v>285</v>
      </c>
      <c r="J84" s="924">
        <v>0</v>
      </c>
      <c r="K84" s="925" t="s">
        <v>1140</v>
      </c>
      <c r="L84" s="925" t="s">
        <v>1227</v>
      </c>
      <c r="M84" s="925"/>
      <c r="N84" s="925" t="s">
        <v>1077</v>
      </c>
      <c r="O84" s="929"/>
      <c r="P84" s="925" t="s">
        <v>992</v>
      </c>
      <c r="Q84" s="927" t="s">
        <v>990</v>
      </c>
      <c r="R84" s="924" t="s">
        <v>993</v>
      </c>
      <c r="S84" s="924" t="s">
        <v>286</v>
      </c>
      <c r="T84" s="924" t="s">
        <v>998</v>
      </c>
      <c r="U84" s="924"/>
      <c r="V84" s="930" t="s">
        <v>981</v>
      </c>
      <c r="W84" s="924"/>
      <c r="X84" s="927">
        <v>38788</v>
      </c>
      <c r="Y84" s="927">
        <v>39153</v>
      </c>
      <c r="Z84" s="930">
        <f t="shared" ca="1" si="3"/>
        <v>14.166666666666666</v>
      </c>
    </row>
    <row r="85" spans="1:26" ht="15.5" x14ac:dyDescent="0.35">
      <c r="A85" s="924">
        <f>+SUBTOTAL(3,$C$5:C85)</f>
        <v>81</v>
      </c>
      <c r="B85" s="925" t="s">
        <v>1228</v>
      </c>
      <c r="C85" s="924" t="s">
        <v>660</v>
      </c>
      <c r="D85" s="925" t="s">
        <v>1030</v>
      </c>
      <c r="E85" s="926" t="s">
        <v>144</v>
      </c>
      <c r="F85" s="924">
        <f t="shared" si="0"/>
        <v>1979</v>
      </c>
      <c r="G85" s="927">
        <v>29089</v>
      </c>
      <c r="H85" s="924" t="s">
        <v>974</v>
      </c>
      <c r="I85" s="924" t="s">
        <v>285</v>
      </c>
      <c r="J85" s="924">
        <v>0</v>
      </c>
      <c r="K85" s="925" t="s">
        <v>1140</v>
      </c>
      <c r="L85" s="925" t="s">
        <v>1229</v>
      </c>
      <c r="M85" s="925"/>
      <c r="N85" s="925" t="s">
        <v>1230</v>
      </c>
      <c r="O85" s="929"/>
      <c r="P85" s="925" t="s">
        <v>992</v>
      </c>
      <c r="Q85" s="924" t="s">
        <v>995</v>
      </c>
      <c r="R85" s="924" t="s">
        <v>993</v>
      </c>
      <c r="S85" s="924" t="s">
        <v>286</v>
      </c>
      <c r="T85" s="924" t="s">
        <v>994</v>
      </c>
      <c r="U85" s="924"/>
      <c r="V85" s="930" t="s">
        <v>981</v>
      </c>
      <c r="W85" s="924"/>
      <c r="X85" s="927">
        <v>42556</v>
      </c>
      <c r="Y85" s="927">
        <v>42921</v>
      </c>
      <c r="Z85" s="930">
        <f t="shared" ca="1" si="3"/>
        <v>9.0833333333333339</v>
      </c>
    </row>
    <row r="86" spans="1:26" ht="15.5" x14ac:dyDescent="0.35">
      <c r="A86" s="924">
        <f>+SUBTOTAL(3,$C$5:C86)</f>
        <v>82</v>
      </c>
      <c r="B86" s="925" t="s">
        <v>1231</v>
      </c>
      <c r="C86" s="924" t="s">
        <v>660</v>
      </c>
      <c r="D86" s="925" t="s">
        <v>1030</v>
      </c>
      <c r="E86" s="924" t="s">
        <v>144</v>
      </c>
      <c r="F86" s="924">
        <f t="shared" si="0"/>
        <v>1982</v>
      </c>
      <c r="G86" s="927">
        <v>30145</v>
      </c>
      <c r="H86" s="924" t="s">
        <v>974</v>
      </c>
      <c r="I86" s="924" t="s">
        <v>285</v>
      </c>
      <c r="J86" s="924">
        <v>0</v>
      </c>
      <c r="K86" s="925" t="s">
        <v>1232</v>
      </c>
      <c r="L86" s="925" t="s">
        <v>1213</v>
      </c>
      <c r="M86" s="925"/>
      <c r="N86" s="925" t="s">
        <v>1233</v>
      </c>
      <c r="O86" s="929"/>
      <c r="P86" s="925" t="s">
        <v>1005</v>
      </c>
      <c r="Q86" s="927" t="s">
        <v>1072</v>
      </c>
      <c r="R86" s="924" t="s">
        <v>993</v>
      </c>
      <c r="S86" s="924" t="s">
        <v>286</v>
      </c>
      <c r="T86" s="924" t="s">
        <v>994</v>
      </c>
      <c r="U86" s="924"/>
      <c r="V86" s="930" t="s">
        <v>1234</v>
      </c>
      <c r="W86" s="924" t="s">
        <v>1006</v>
      </c>
      <c r="X86" s="927">
        <v>38116</v>
      </c>
      <c r="Y86" s="927">
        <v>38481</v>
      </c>
      <c r="Z86" s="930">
        <f t="shared" ca="1" si="3"/>
        <v>12</v>
      </c>
    </row>
    <row r="87" spans="1:26" ht="15.5" x14ac:dyDescent="0.35">
      <c r="A87" s="924">
        <f>+SUBTOTAL(3,$C$5:C87)</f>
        <v>83</v>
      </c>
      <c r="B87" s="925" t="s">
        <v>1235</v>
      </c>
      <c r="C87" s="924" t="s">
        <v>660</v>
      </c>
      <c r="D87" s="925" t="s">
        <v>1030</v>
      </c>
      <c r="E87" s="926" t="s">
        <v>144</v>
      </c>
      <c r="F87" s="924">
        <f t="shared" si="0"/>
        <v>1982</v>
      </c>
      <c r="G87" s="927">
        <v>30224</v>
      </c>
      <c r="H87" s="924" t="s">
        <v>974</v>
      </c>
      <c r="I87" s="924" t="s">
        <v>285</v>
      </c>
      <c r="J87" s="924">
        <v>0</v>
      </c>
      <c r="K87" s="925" t="s">
        <v>1140</v>
      </c>
      <c r="L87" s="925" t="s">
        <v>1207</v>
      </c>
      <c r="M87" s="925"/>
      <c r="N87" s="925" t="s">
        <v>1236</v>
      </c>
      <c r="O87" s="929"/>
      <c r="P87" s="925" t="s">
        <v>992</v>
      </c>
      <c r="Q87" s="927" t="s">
        <v>990</v>
      </c>
      <c r="R87" s="924" t="s">
        <v>993</v>
      </c>
      <c r="S87" s="924" t="s">
        <v>286</v>
      </c>
      <c r="T87" s="924" t="s">
        <v>994</v>
      </c>
      <c r="U87" s="924"/>
      <c r="V87" s="924" t="s">
        <v>1052</v>
      </c>
      <c r="W87" s="924"/>
      <c r="X87" s="927">
        <v>42556</v>
      </c>
      <c r="Y87" s="927">
        <v>42921</v>
      </c>
      <c r="Z87" s="930">
        <f t="shared" ca="1" si="3"/>
        <v>12.166666666666666</v>
      </c>
    </row>
    <row r="88" spans="1:26" ht="15.5" x14ac:dyDescent="0.35">
      <c r="A88" s="924">
        <f>+SUBTOTAL(3,$C$5:C88)</f>
        <v>84</v>
      </c>
      <c r="B88" s="925" t="s">
        <v>1237</v>
      </c>
      <c r="C88" s="924" t="s">
        <v>660</v>
      </c>
      <c r="D88" s="925" t="s">
        <v>1030</v>
      </c>
      <c r="E88" s="924" t="s">
        <v>144</v>
      </c>
      <c r="F88" s="924">
        <f t="shared" si="0"/>
        <v>1987</v>
      </c>
      <c r="G88" s="927">
        <v>32126</v>
      </c>
      <c r="H88" s="924" t="s">
        <v>978</v>
      </c>
      <c r="I88" s="924" t="s">
        <v>284</v>
      </c>
      <c r="J88" s="924">
        <v>0</v>
      </c>
      <c r="K88" s="925" t="s">
        <v>1140</v>
      </c>
      <c r="L88" s="925" t="s">
        <v>1238</v>
      </c>
      <c r="M88" s="925"/>
      <c r="N88" s="925" t="s">
        <v>161</v>
      </c>
      <c r="O88" s="929"/>
      <c r="P88" s="925" t="s">
        <v>992</v>
      </c>
      <c r="Q88" s="927" t="s">
        <v>1239</v>
      </c>
      <c r="R88" s="924" t="s">
        <v>993</v>
      </c>
      <c r="S88" s="924"/>
      <c r="T88" s="924" t="s">
        <v>998</v>
      </c>
      <c r="U88" s="924"/>
      <c r="V88" s="924"/>
      <c r="W88" s="924"/>
      <c r="X88" s="927">
        <v>39955</v>
      </c>
      <c r="Y88" s="927">
        <v>40320</v>
      </c>
      <c r="Z88" s="930">
        <f t="shared" ca="1" si="3"/>
        <v>17.416666666666668</v>
      </c>
    </row>
    <row r="89" spans="1:26" ht="15.5" x14ac:dyDescent="0.35">
      <c r="A89" s="924">
        <f>+SUBTOTAL(3,$C$5:C89)</f>
        <v>85</v>
      </c>
      <c r="B89" s="925" t="s">
        <v>1240</v>
      </c>
      <c r="C89" s="924" t="s">
        <v>660</v>
      </c>
      <c r="D89" s="925" t="s">
        <v>1030</v>
      </c>
      <c r="E89" s="926" t="s">
        <v>144</v>
      </c>
      <c r="F89" s="924">
        <f t="shared" si="0"/>
        <v>1985</v>
      </c>
      <c r="G89" s="927">
        <v>31140</v>
      </c>
      <c r="H89" s="926" t="s">
        <v>978</v>
      </c>
      <c r="I89" s="924" t="s">
        <v>285</v>
      </c>
      <c r="J89" s="924"/>
      <c r="K89" s="931" t="s">
        <v>1029</v>
      </c>
      <c r="L89" s="925" t="s">
        <v>1029</v>
      </c>
      <c r="M89" s="925"/>
      <c r="N89" s="925" t="s">
        <v>1241</v>
      </c>
      <c r="O89" s="929">
        <v>44166</v>
      </c>
      <c r="P89" s="925" t="s">
        <v>992</v>
      </c>
      <c r="Q89" s="924"/>
      <c r="R89" s="924"/>
      <c r="S89" s="924"/>
      <c r="T89" s="924" t="s">
        <v>998</v>
      </c>
      <c r="U89" s="924"/>
      <c r="V89" s="924"/>
      <c r="W89" s="924"/>
      <c r="X89" s="927">
        <v>41792</v>
      </c>
      <c r="Y89" s="927">
        <v>42157</v>
      </c>
      <c r="Z89" s="932"/>
    </row>
    <row r="90" spans="1:26" ht="15.5" x14ac:dyDescent="0.35">
      <c r="A90" s="924">
        <f>+SUBTOTAL(3,$C$5:C90)</f>
        <v>86</v>
      </c>
      <c r="B90" s="925" t="s">
        <v>1242</v>
      </c>
      <c r="C90" s="924" t="s">
        <v>660</v>
      </c>
      <c r="D90" s="925" t="s">
        <v>1059</v>
      </c>
      <c r="E90" s="926" t="s">
        <v>144</v>
      </c>
      <c r="F90" s="924">
        <f t="shared" si="0"/>
        <v>1975</v>
      </c>
      <c r="G90" s="927">
        <v>27572</v>
      </c>
      <c r="H90" s="924" t="s">
        <v>974</v>
      </c>
      <c r="I90" s="924" t="s">
        <v>285</v>
      </c>
      <c r="J90" s="924">
        <v>0</v>
      </c>
      <c r="K90" s="925" t="s">
        <v>1038</v>
      </c>
      <c r="L90" s="925" t="s">
        <v>1039</v>
      </c>
      <c r="M90" s="925"/>
      <c r="N90" s="925" t="s">
        <v>1039</v>
      </c>
      <c r="O90" s="929"/>
      <c r="P90" s="925" t="s">
        <v>992</v>
      </c>
      <c r="Q90" s="927" t="s">
        <v>1086</v>
      </c>
      <c r="R90" s="924"/>
      <c r="S90" s="924" t="s">
        <v>286</v>
      </c>
      <c r="T90" s="924" t="s">
        <v>994</v>
      </c>
      <c r="U90" s="924"/>
      <c r="V90" s="924" t="s">
        <v>286</v>
      </c>
      <c r="W90" s="924"/>
      <c r="X90" s="927">
        <v>41048</v>
      </c>
      <c r="Y90" s="927">
        <v>41413</v>
      </c>
      <c r="Z90" s="930">
        <f t="shared" ref="Z90:Z104" ca="1" si="4">IF(E90="nữ",660-DATEDIF(G90,TODAY(),"m"),720-DATEDIF(G90,TODAY(),"m"))/12</f>
        <v>4.916666666666667</v>
      </c>
    </row>
    <row r="91" spans="1:26" ht="15.5" x14ac:dyDescent="0.35">
      <c r="A91" s="924">
        <f>+SUBTOTAL(3,$C$5:C91)</f>
        <v>87</v>
      </c>
      <c r="B91" s="925" t="s">
        <v>1243</v>
      </c>
      <c r="C91" s="924" t="s">
        <v>660</v>
      </c>
      <c r="D91" s="925" t="s">
        <v>1059</v>
      </c>
      <c r="E91" s="924" t="s">
        <v>143</v>
      </c>
      <c r="F91" s="924">
        <f t="shared" ref="F91:F173" si="5">YEAR(G91)</f>
        <v>1976</v>
      </c>
      <c r="G91" s="927">
        <v>28004</v>
      </c>
      <c r="H91" s="924" t="s">
        <v>974</v>
      </c>
      <c r="I91" s="924" t="s">
        <v>285</v>
      </c>
      <c r="J91" s="924">
        <v>0</v>
      </c>
      <c r="K91" s="925" t="s">
        <v>1038</v>
      </c>
      <c r="L91" s="925" t="s">
        <v>1067</v>
      </c>
      <c r="M91" s="925"/>
      <c r="N91" s="925" t="s">
        <v>1244</v>
      </c>
      <c r="O91" s="929"/>
      <c r="P91" s="925" t="s">
        <v>992</v>
      </c>
      <c r="Q91" s="927" t="s">
        <v>1245</v>
      </c>
      <c r="R91" s="924" t="s">
        <v>993</v>
      </c>
      <c r="S91" s="924" t="s">
        <v>286</v>
      </c>
      <c r="T91" s="924" t="s">
        <v>975</v>
      </c>
      <c r="U91" s="924"/>
      <c r="V91" s="930" t="s">
        <v>983</v>
      </c>
      <c r="W91" s="924"/>
      <c r="X91" s="927">
        <v>38958</v>
      </c>
      <c r="Y91" s="927">
        <v>39323</v>
      </c>
      <c r="Z91" s="930">
        <f t="shared" ca="1" si="4"/>
        <v>11.083333333333334</v>
      </c>
    </row>
    <row r="92" spans="1:26" ht="15.5" x14ac:dyDescent="0.35">
      <c r="A92" s="924">
        <f>+SUBTOTAL(3,$C$5:C92)</f>
        <v>88</v>
      </c>
      <c r="B92" s="925" t="s">
        <v>1246</v>
      </c>
      <c r="C92" s="924" t="s">
        <v>660</v>
      </c>
      <c r="D92" s="925" t="s">
        <v>1059</v>
      </c>
      <c r="E92" s="924" t="s">
        <v>143</v>
      </c>
      <c r="F92" s="924">
        <f t="shared" si="5"/>
        <v>1973</v>
      </c>
      <c r="G92" s="927">
        <v>26988</v>
      </c>
      <c r="H92" s="924" t="s">
        <v>978</v>
      </c>
      <c r="I92" s="924" t="s">
        <v>285</v>
      </c>
      <c r="J92" s="924">
        <v>0</v>
      </c>
      <c r="K92" s="925" t="s">
        <v>1038</v>
      </c>
      <c r="L92" s="925" t="s">
        <v>1247</v>
      </c>
      <c r="M92" s="925"/>
      <c r="N92" s="925" t="s">
        <v>1038</v>
      </c>
      <c r="O92" s="929"/>
      <c r="P92" s="925"/>
      <c r="Q92" s="927" t="s">
        <v>1248</v>
      </c>
      <c r="R92" s="924"/>
      <c r="S92" s="924">
        <v>2018</v>
      </c>
      <c r="T92" s="924" t="s">
        <v>1007</v>
      </c>
      <c r="U92" s="933"/>
      <c r="V92" s="924">
        <v>0</v>
      </c>
      <c r="W92" s="924" t="s">
        <v>977</v>
      </c>
      <c r="X92" s="927">
        <v>34884</v>
      </c>
      <c r="Y92" s="927">
        <v>35250</v>
      </c>
      <c r="Z92" s="930">
        <f t="shared" ca="1" si="4"/>
        <v>8.3333333333333339</v>
      </c>
    </row>
    <row r="93" spans="1:26" ht="15.5" x14ac:dyDescent="0.35">
      <c r="A93" s="924">
        <f>+SUBTOTAL(3,$C$5:C93)</f>
        <v>89</v>
      </c>
      <c r="B93" s="925" t="s">
        <v>1249</v>
      </c>
      <c r="C93" s="924" t="s">
        <v>660</v>
      </c>
      <c r="D93" s="925" t="s">
        <v>1059</v>
      </c>
      <c r="E93" s="926" t="s">
        <v>144</v>
      </c>
      <c r="F93" s="924">
        <f t="shared" si="5"/>
        <v>1986</v>
      </c>
      <c r="G93" s="927">
        <v>31413</v>
      </c>
      <c r="H93" s="924" t="s">
        <v>1012</v>
      </c>
      <c r="I93" s="924" t="s">
        <v>285</v>
      </c>
      <c r="J93" s="924" t="s">
        <v>290</v>
      </c>
      <c r="K93" s="925" t="s">
        <v>1038</v>
      </c>
      <c r="L93" s="925" t="s">
        <v>1039</v>
      </c>
      <c r="M93" s="925"/>
      <c r="N93" s="925" t="s">
        <v>1038</v>
      </c>
      <c r="O93" s="929"/>
      <c r="P93" s="925" t="s">
        <v>992</v>
      </c>
      <c r="Q93" s="924" t="s">
        <v>990</v>
      </c>
      <c r="R93" s="924" t="s">
        <v>993</v>
      </c>
      <c r="S93" s="924" t="s">
        <v>286</v>
      </c>
      <c r="T93" s="924" t="s">
        <v>975</v>
      </c>
      <c r="U93" s="924"/>
      <c r="V93" s="930" t="s">
        <v>981</v>
      </c>
      <c r="W93" s="924"/>
      <c r="X93" s="927">
        <v>39583</v>
      </c>
      <c r="Y93" s="927">
        <v>39948</v>
      </c>
      <c r="Z93" s="930">
        <f t="shared" ca="1" si="4"/>
        <v>15.416666666666666</v>
      </c>
    </row>
    <row r="94" spans="1:26" ht="15.5" x14ac:dyDescent="0.35">
      <c r="A94" s="924">
        <f>+SUBTOTAL(3,$C$5:C94)</f>
        <v>90</v>
      </c>
      <c r="B94" s="925" t="s">
        <v>1250</v>
      </c>
      <c r="C94" s="924" t="s">
        <v>660</v>
      </c>
      <c r="D94" s="925" t="s">
        <v>1059</v>
      </c>
      <c r="E94" s="924" t="s">
        <v>144</v>
      </c>
      <c r="F94" s="924">
        <f t="shared" si="5"/>
        <v>1970</v>
      </c>
      <c r="G94" s="927">
        <v>25847</v>
      </c>
      <c r="H94" s="924" t="s">
        <v>974</v>
      </c>
      <c r="I94" s="924" t="s">
        <v>285</v>
      </c>
      <c r="J94" s="924">
        <v>0</v>
      </c>
      <c r="K94" s="925" t="s">
        <v>1038</v>
      </c>
      <c r="L94" s="925" t="s">
        <v>1049</v>
      </c>
      <c r="M94" s="925"/>
      <c r="N94" s="925" t="s">
        <v>1038</v>
      </c>
      <c r="O94" s="929"/>
      <c r="P94" s="925" t="s">
        <v>992</v>
      </c>
      <c r="Q94" s="927" t="s">
        <v>1001</v>
      </c>
      <c r="R94" s="924" t="s">
        <v>993</v>
      </c>
      <c r="S94" s="924" t="s">
        <v>286</v>
      </c>
      <c r="T94" s="924" t="s">
        <v>975</v>
      </c>
      <c r="U94" s="924"/>
      <c r="V94" s="924">
        <v>0</v>
      </c>
      <c r="W94" s="924" t="s">
        <v>977</v>
      </c>
      <c r="X94" s="927">
        <v>42323</v>
      </c>
      <c r="Y94" s="927">
        <v>42689</v>
      </c>
      <c r="Z94" s="930">
        <f t="shared" ca="1" si="4"/>
        <v>0.25</v>
      </c>
    </row>
    <row r="95" spans="1:26" ht="15.5" x14ac:dyDescent="0.35">
      <c r="A95" s="924">
        <f>+SUBTOTAL(3,$C$5:C95)</f>
        <v>91</v>
      </c>
      <c r="B95" s="925" t="s">
        <v>1251</v>
      </c>
      <c r="C95" s="924" t="s">
        <v>660</v>
      </c>
      <c r="D95" s="925" t="s">
        <v>1059</v>
      </c>
      <c r="E95" s="924" t="s">
        <v>143</v>
      </c>
      <c r="F95" s="924">
        <f t="shared" si="5"/>
        <v>1959</v>
      </c>
      <c r="G95" s="927">
        <v>21596</v>
      </c>
      <c r="H95" s="924" t="s">
        <v>1012</v>
      </c>
      <c r="I95" s="924" t="s">
        <v>285</v>
      </c>
      <c r="J95" s="924" t="s">
        <v>290</v>
      </c>
      <c r="K95" s="925" t="s">
        <v>1038</v>
      </c>
      <c r="L95" s="925" t="s">
        <v>1038</v>
      </c>
      <c r="M95" s="925"/>
      <c r="N95" s="925" t="s">
        <v>1252</v>
      </c>
      <c r="O95" s="929"/>
      <c r="P95" s="925" t="s">
        <v>992</v>
      </c>
      <c r="Q95" s="924" t="s">
        <v>979</v>
      </c>
      <c r="R95" s="924" t="s">
        <v>1031</v>
      </c>
      <c r="S95" s="924" t="s">
        <v>286</v>
      </c>
      <c r="T95" s="924" t="s">
        <v>1014</v>
      </c>
      <c r="U95" s="924"/>
      <c r="V95" s="924" t="s">
        <v>986</v>
      </c>
      <c r="W95" s="924"/>
      <c r="X95" s="927">
        <v>37286</v>
      </c>
      <c r="Y95" s="927">
        <v>37651</v>
      </c>
      <c r="Z95" s="930">
        <f t="shared" ca="1" si="4"/>
        <v>-6.416666666666667</v>
      </c>
    </row>
    <row r="96" spans="1:26" ht="15.5" x14ac:dyDescent="0.35">
      <c r="A96" s="924">
        <f>+SUBTOTAL(3,$C$5:C96)</f>
        <v>92</v>
      </c>
      <c r="B96" s="925" t="s">
        <v>1253</v>
      </c>
      <c r="C96" s="924" t="s">
        <v>660</v>
      </c>
      <c r="D96" s="925" t="s">
        <v>1059</v>
      </c>
      <c r="E96" s="924" t="s">
        <v>144</v>
      </c>
      <c r="F96" s="924">
        <f t="shared" si="5"/>
        <v>1970</v>
      </c>
      <c r="G96" s="927">
        <v>25613</v>
      </c>
      <c r="H96" s="924" t="s">
        <v>974</v>
      </c>
      <c r="I96" s="924" t="s">
        <v>285</v>
      </c>
      <c r="J96" s="924">
        <v>0</v>
      </c>
      <c r="K96" s="925" t="s">
        <v>1038</v>
      </c>
      <c r="L96" s="925" t="s">
        <v>1254</v>
      </c>
      <c r="M96" s="925"/>
      <c r="N96" s="925" t="s">
        <v>1255</v>
      </c>
      <c r="O96" s="929"/>
      <c r="P96" s="925" t="s">
        <v>1005</v>
      </c>
      <c r="Q96" s="927" t="s">
        <v>990</v>
      </c>
      <c r="R96" s="924" t="s">
        <v>993</v>
      </c>
      <c r="S96" s="924" t="s">
        <v>286</v>
      </c>
      <c r="T96" s="924" t="s">
        <v>994</v>
      </c>
      <c r="U96" s="924"/>
      <c r="V96" s="924">
        <v>0</v>
      </c>
      <c r="W96" s="924" t="s">
        <v>977</v>
      </c>
      <c r="X96" s="927">
        <v>37518</v>
      </c>
      <c r="Y96" s="927">
        <v>37883</v>
      </c>
      <c r="Z96" s="930">
        <f t="shared" ca="1" si="4"/>
        <v>-0.41666666666666669</v>
      </c>
    </row>
    <row r="97" spans="1:26" ht="15.5" x14ac:dyDescent="0.35">
      <c r="A97" s="924">
        <f>+SUBTOTAL(3,$C$5:C97)</f>
        <v>93</v>
      </c>
      <c r="B97" s="925" t="s">
        <v>1256</v>
      </c>
      <c r="C97" s="924" t="s">
        <v>660</v>
      </c>
      <c r="D97" s="925" t="s">
        <v>1059</v>
      </c>
      <c r="E97" s="926" t="s">
        <v>144</v>
      </c>
      <c r="F97" s="924">
        <f t="shared" si="5"/>
        <v>1980</v>
      </c>
      <c r="G97" s="927">
        <v>29323</v>
      </c>
      <c r="H97" s="924" t="s">
        <v>974</v>
      </c>
      <c r="I97" s="924" t="s">
        <v>285</v>
      </c>
      <c r="J97" s="924">
        <v>0</v>
      </c>
      <c r="K97" s="925" t="s">
        <v>1038</v>
      </c>
      <c r="L97" s="925" t="s">
        <v>1257</v>
      </c>
      <c r="M97" s="925"/>
      <c r="N97" s="925" t="s">
        <v>1257</v>
      </c>
      <c r="O97" s="929"/>
      <c r="P97" s="925" t="s">
        <v>992</v>
      </c>
      <c r="Q97" s="927" t="s">
        <v>1258</v>
      </c>
      <c r="R97" s="924" t="s">
        <v>993</v>
      </c>
      <c r="S97" s="924">
        <v>2016</v>
      </c>
      <c r="T97" s="924" t="s">
        <v>975</v>
      </c>
      <c r="U97" s="924"/>
      <c r="V97" s="924">
        <v>0</v>
      </c>
      <c r="W97" s="924"/>
      <c r="X97" s="927">
        <v>43099</v>
      </c>
      <c r="Y97" s="927">
        <v>43464</v>
      </c>
      <c r="Z97" s="930">
        <f t="shared" ca="1" si="4"/>
        <v>9.75</v>
      </c>
    </row>
    <row r="98" spans="1:26" ht="15.5" x14ac:dyDescent="0.35">
      <c r="A98" s="924">
        <f>+SUBTOTAL(3,$C$5:C98)</f>
        <v>94</v>
      </c>
      <c r="B98" s="925" t="s">
        <v>1259</v>
      </c>
      <c r="C98" s="924" t="s">
        <v>660</v>
      </c>
      <c r="D98" s="925" t="s">
        <v>1059</v>
      </c>
      <c r="E98" s="926" t="s">
        <v>144</v>
      </c>
      <c r="F98" s="924">
        <f t="shared" si="5"/>
        <v>1985</v>
      </c>
      <c r="G98" s="927">
        <v>31291</v>
      </c>
      <c r="H98" s="924" t="s">
        <v>978</v>
      </c>
      <c r="I98" s="924" t="s">
        <v>285</v>
      </c>
      <c r="J98" s="924">
        <v>0</v>
      </c>
      <c r="K98" s="925" t="s">
        <v>1038</v>
      </c>
      <c r="L98" s="925" t="s">
        <v>1067</v>
      </c>
      <c r="M98" s="925"/>
      <c r="N98" s="925" t="s">
        <v>1260</v>
      </c>
      <c r="O98" s="929"/>
      <c r="P98" s="925" t="s">
        <v>992</v>
      </c>
      <c r="Q98" s="927" t="s">
        <v>997</v>
      </c>
      <c r="R98" s="924" t="s">
        <v>993</v>
      </c>
      <c r="S98" s="924">
        <v>0</v>
      </c>
      <c r="T98" s="924" t="s">
        <v>975</v>
      </c>
      <c r="U98" s="924"/>
      <c r="V98" s="924">
        <v>0</v>
      </c>
      <c r="W98" s="924"/>
      <c r="X98" s="927">
        <v>39231</v>
      </c>
      <c r="Y98" s="927">
        <v>39597</v>
      </c>
      <c r="Z98" s="930">
        <f t="shared" ca="1" si="4"/>
        <v>15.083333333333334</v>
      </c>
    </row>
    <row r="99" spans="1:26" ht="15.5" x14ac:dyDescent="0.35">
      <c r="A99" s="924">
        <f>+SUBTOTAL(3,$C$5:C99)</f>
        <v>95</v>
      </c>
      <c r="B99" s="925" t="s">
        <v>1261</v>
      </c>
      <c r="C99" s="924" t="s">
        <v>660</v>
      </c>
      <c r="D99" s="925" t="s">
        <v>1059</v>
      </c>
      <c r="E99" s="924" t="s">
        <v>143</v>
      </c>
      <c r="F99" s="924">
        <f t="shared" si="5"/>
        <v>1969</v>
      </c>
      <c r="G99" s="927">
        <v>25322</v>
      </c>
      <c r="H99" s="924" t="s">
        <v>978</v>
      </c>
      <c r="I99" s="924" t="s">
        <v>285</v>
      </c>
      <c r="J99" s="924">
        <v>0</v>
      </c>
      <c r="K99" s="925" t="s">
        <v>1038</v>
      </c>
      <c r="L99" s="925" t="s">
        <v>1255</v>
      </c>
      <c r="M99" s="925"/>
      <c r="N99" s="925" t="s">
        <v>1255</v>
      </c>
      <c r="O99" s="929"/>
      <c r="P99" s="925" t="s">
        <v>992</v>
      </c>
      <c r="Q99" s="924" t="s">
        <v>1020</v>
      </c>
      <c r="R99" s="924" t="s">
        <v>993</v>
      </c>
      <c r="S99" s="924">
        <v>0</v>
      </c>
      <c r="T99" s="924" t="s">
        <v>975</v>
      </c>
      <c r="U99" s="924"/>
      <c r="V99" s="930" t="s">
        <v>983</v>
      </c>
      <c r="W99" s="924"/>
      <c r="X99" s="927"/>
      <c r="Y99" s="927"/>
      <c r="Z99" s="930">
        <f t="shared" ca="1" si="4"/>
        <v>3.75</v>
      </c>
    </row>
    <row r="100" spans="1:26" ht="15.5" x14ac:dyDescent="0.35">
      <c r="A100" s="924">
        <f>+SUBTOTAL(3,$C$5:C100)</f>
        <v>96</v>
      </c>
      <c r="B100" s="925" t="s">
        <v>1262</v>
      </c>
      <c r="C100" s="924" t="s">
        <v>660</v>
      </c>
      <c r="D100" s="925" t="s">
        <v>1059</v>
      </c>
      <c r="E100" s="926" t="s">
        <v>144</v>
      </c>
      <c r="F100" s="924">
        <f t="shared" si="5"/>
        <v>1979</v>
      </c>
      <c r="G100" s="927">
        <v>29209</v>
      </c>
      <c r="H100" s="924" t="s">
        <v>978</v>
      </c>
      <c r="I100" s="924" t="s">
        <v>284</v>
      </c>
      <c r="J100" s="924">
        <v>0</v>
      </c>
      <c r="K100" s="925" t="s">
        <v>1038</v>
      </c>
      <c r="L100" s="925" t="s">
        <v>1263</v>
      </c>
      <c r="M100" s="925"/>
      <c r="N100" s="925" t="s">
        <v>161</v>
      </c>
      <c r="O100" s="929"/>
      <c r="P100" s="925" t="s">
        <v>992</v>
      </c>
      <c r="Q100" s="927" t="s">
        <v>1072</v>
      </c>
      <c r="R100" s="924" t="s">
        <v>993</v>
      </c>
      <c r="S100" s="924" t="s">
        <v>286</v>
      </c>
      <c r="T100" s="924"/>
      <c r="U100" s="924"/>
      <c r="V100" s="924">
        <v>0</v>
      </c>
      <c r="W100" s="924"/>
      <c r="X100" s="927">
        <v>38184</v>
      </c>
      <c r="Y100" s="927">
        <v>38549</v>
      </c>
      <c r="Z100" s="930">
        <f t="shared" ca="1" si="4"/>
        <v>9.4166666666666661</v>
      </c>
    </row>
    <row r="101" spans="1:26" ht="15.5" x14ac:dyDescent="0.35">
      <c r="A101" s="924">
        <f>+SUBTOTAL(3,$C$5:C101)</f>
        <v>97</v>
      </c>
      <c r="B101" s="925" t="s">
        <v>1264</v>
      </c>
      <c r="C101" s="924" t="s">
        <v>660</v>
      </c>
      <c r="D101" s="925" t="s">
        <v>1059</v>
      </c>
      <c r="E101" s="924" t="s">
        <v>143</v>
      </c>
      <c r="F101" s="924">
        <f t="shared" si="5"/>
        <v>1977</v>
      </c>
      <c r="G101" s="927">
        <v>28150</v>
      </c>
      <c r="H101" s="924" t="s">
        <v>978</v>
      </c>
      <c r="I101" s="924" t="s">
        <v>285</v>
      </c>
      <c r="J101" s="924">
        <v>0</v>
      </c>
      <c r="K101" s="925" t="s">
        <v>1038</v>
      </c>
      <c r="L101" s="925" t="s">
        <v>1265</v>
      </c>
      <c r="M101" s="925"/>
      <c r="N101" s="925" t="s">
        <v>1265</v>
      </c>
      <c r="O101" s="929"/>
      <c r="P101" s="925"/>
      <c r="Q101" s="927" t="s">
        <v>1266</v>
      </c>
      <c r="R101" s="924"/>
      <c r="S101" s="924" t="s">
        <v>286</v>
      </c>
      <c r="T101" s="924"/>
      <c r="U101" s="924"/>
      <c r="V101" s="924" t="s">
        <v>986</v>
      </c>
      <c r="W101" s="924"/>
      <c r="X101" s="927"/>
      <c r="Y101" s="927" t="s">
        <v>286</v>
      </c>
      <c r="Z101" s="930">
        <f t="shared" ca="1" si="4"/>
        <v>11.5</v>
      </c>
    </row>
    <row r="102" spans="1:26" ht="15.5" x14ac:dyDescent="0.35">
      <c r="A102" s="924">
        <f>+SUBTOTAL(3,$C$5:C102)</f>
        <v>98</v>
      </c>
      <c r="B102" s="925" t="s">
        <v>1267</v>
      </c>
      <c r="C102" s="924" t="s">
        <v>660</v>
      </c>
      <c r="D102" s="925" t="s">
        <v>1059</v>
      </c>
      <c r="E102" s="926" t="s">
        <v>144</v>
      </c>
      <c r="F102" s="924">
        <f t="shared" si="5"/>
        <v>1980</v>
      </c>
      <c r="G102" s="927">
        <v>29412</v>
      </c>
      <c r="H102" s="924" t="s">
        <v>978</v>
      </c>
      <c r="I102" s="924" t="s">
        <v>285</v>
      </c>
      <c r="J102" s="924">
        <v>0</v>
      </c>
      <c r="K102" s="925" t="s">
        <v>1038</v>
      </c>
      <c r="L102" s="925" t="s">
        <v>1268</v>
      </c>
      <c r="M102" s="925"/>
      <c r="N102" s="925" t="s">
        <v>1268</v>
      </c>
      <c r="O102" s="929"/>
      <c r="P102" s="925"/>
      <c r="Q102" s="927" t="s">
        <v>1266</v>
      </c>
      <c r="R102" s="924"/>
      <c r="S102" s="924" t="s">
        <v>286</v>
      </c>
      <c r="T102" s="924"/>
      <c r="U102" s="924"/>
      <c r="V102" s="924">
        <v>0</v>
      </c>
      <c r="W102" s="924"/>
      <c r="X102" s="927"/>
      <c r="Y102" s="927" t="s">
        <v>286</v>
      </c>
      <c r="Z102" s="930">
        <f t="shared" ca="1" si="4"/>
        <v>10</v>
      </c>
    </row>
    <row r="103" spans="1:26" ht="15.5" x14ac:dyDescent="0.35">
      <c r="A103" s="924">
        <f>+SUBTOTAL(3,$C$5:C103)</f>
        <v>99</v>
      </c>
      <c r="B103" s="925" t="s">
        <v>1269</v>
      </c>
      <c r="C103" s="924" t="s">
        <v>660</v>
      </c>
      <c r="D103" s="925" t="s">
        <v>1059</v>
      </c>
      <c r="E103" s="924" t="s">
        <v>144</v>
      </c>
      <c r="F103" s="924">
        <f t="shared" si="5"/>
        <v>1986</v>
      </c>
      <c r="G103" s="927">
        <v>31596</v>
      </c>
      <c r="H103" s="924" t="s">
        <v>978</v>
      </c>
      <c r="I103" s="924" t="s">
        <v>285</v>
      </c>
      <c r="J103" s="924">
        <v>0</v>
      </c>
      <c r="K103" s="925" t="s">
        <v>1038</v>
      </c>
      <c r="L103" s="925" t="s">
        <v>1270</v>
      </c>
      <c r="M103" s="925"/>
      <c r="N103" s="925" t="s">
        <v>1044</v>
      </c>
      <c r="O103" s="929"/>
      <c r="P103" s="925" t="s">
        <v>992</v>
      </c>
      <c r="Q103" s="927" t="s">
        <v>1248</v>
      </c>
      <c r="R103" s="924"/>
      <c r="S103" s="924" t="s">
        <v>286</v>
      </c>
      <c r="T103" s="924"/>
      <c r="U103" s="924"/>
      <c r="V103" s="924" t="s">
        <v>989</v>
      </c>
      <c r="W103" s="924"/>
      <c r="X103" s="927">
        <v>0</v>
      </c>
      <c r="Y103" s="927">
        <v>0</v>
      </c>
      <c r="Z103" s="930">
        <f t="shared" ca="1" si="4"/>
        <v>16</v>
      </c>
    </row>
    <row r="104" spans="1:26" ht="15.5" x14ac:dyDescent="0.35">
      <c r="A104" s="924">
        <f>+SUBTOTAL(3,$C$5:C104)</f>
        <v>100</v>
      </c>
      <c r="B104" s="925" t="s">
        <v>1271</v>
      </c>
      <c r="C104" s="924" t="s">
        <v>660</v>
      </c>
      <c r="D104" s="928" t="s">
        <v>1059</v>
      </c>
      <c r="E104" s="926" t="s">
        <v>144</v>
      </c>
      <c r="F104" s="924">
        <f t="shared" si="5"/>
        <v>1986</v>
      </c>
      <c r="G104" s="927">
        <v>31683</v>
      </c>
      <c r="H104" s="924" t="s">
        <v>978</v>
      </c>
      <c r="I104" s="924" t="s">
        <v>285</v>
      </c>
      <c r="J104" s="924">
        <v>0</v>
      </c>
      <c r="K104" s="925" t="s">
        <v>1038</v>
      </c>
      <c r="L104" s="925" t="s">
        <v>1272</v>
      </c>
      <c r="M104" s="925"/>
      <c r="N104" s="925" t="s">
        <v>1038</v>
      </c>
      <c r="O104" s="929"/>
      <c r="P104" s="925" t="s">
        <v>992</v>
      </c>
      <c r="Q104" s="927" t="s">
        <v>997</v>
      </c>
      <c r="R104" s="924" t="s">
        <v>993</v>
      </c>
      <c r="S104" s="924"/>
      <c r="T104" s="924" t="s">
        <v>975</v>
      </c>
      <c r="U104" s="924"/>
      <c r="V104" s="924" t="s">
        <v>286</v>
      </c>
      <c r="W104" s="924"/>
      <c r="X104" s="927">
        <v>39465</v>
      </c>
      <c r="Y104" s="927">
        <v>39831</v>
      </c>
      <c r="Z104" s="930">
        <f t="shared" ca="1" si="4"/>
        <v>16.166666666666668</v>
      </c>
    </row>
    <row r="105" spans="1:26" ht="15.5" x14ac:dyDescent="0.35">
      <c r="A105" s="924">
        <f>+SUBTOTAL(3,$C$5:C105)</f>
        <v>101</v>
      </c>
      <c r="B105" s="925" t="s">
        <v>1273</v>
      </c>
      <c r="C105" s="924" t="s">
        <v>660</v>
      </c>
      <c r="D105" s="925" t="s">
        <v>1078</v>
      </c>
      <c r="E105" s="926" t="s">
        <v>144</v>
      </c>
      <c r="F105" s="924">
        <f t="shared" si="5"/>
        <v>1997</v>
      </c>
      <c r="G105" s="927">
        <v>35684</v>
      </c>
      <c r="H105" s="926" t="s">
        <v>978</v>
      </c>
      <c r="I105" s="924" t="s">
        <v>178</v>
      </c>
      <c r="J105" s="924"/>
      <c r="K105" s="931">
        <v>0</v>
      </c>
      <c r="L105" s="925"/>
      <c r="M105" s="925"/>
      <c r="N105" s="925"/>
      <c r="O105" s="929"/>
      <c r="P105" s="925"/>
      <c r="Q105" s="924"/>
      <c r="R105" s="924"/>
      <c r="S105" s="924"/>
      <c r="T105" s="924"/>
      <c r="U105" s="924"/>
      <c r="V105" s="924"/>
      <c r="W105" s="924"/>
      <c r="X105" s="924"/>
      <c r="Y105" s="927"/>
      <c r="Z105" s="932"/>
    </row>
    <row r="106" spans="1:26" ht="15.5" x14ac:dyDescent="0.35">
      <c r="A106" s="924">
        <f>+SUBTOTAL(3,$C$5:C106)</f>
        <v>102</v>
      </c>
      <c r="B106" s="925" t="s">
        <v>1274</v>
      </c>
      <c r="C106" s="924" t="s">
        <v>660</v>
      </c>
      <c r="D106" s="925" t="s">
        <v>1078</v>
      </c>
      <c r="E106" s="926" t="s">
        <v>143</v>
      </c>
      <c r="F106" s="924">
        <f t="shared" si="5"/>
        <v>1981</v>
      </c>
      <c r="G106" s="927">
        <v>29832</v>
      </c>
      <c r="H106" s="924" t="s">
        <v>978</v>
      </c>
      <c r="I106" s="924" t="s">
        <v>285</v>
      </c>
      <c r="J106" s="924">
        <v>0</v>
      </c>
      <c r="K106" s="925" t="s">
        <v>1158</v>
      </c>
      <c r="L106" s="925" t="s">
        <v>1275</v>
      </c>
      <c r="M106" s="925"/>
      <c r="N106" s="925" t="s">
        <v>1276</v>
      </c>
      <c r="O106" s="929"/>
      <c r="P106" s="925" t="s">
        <v>1277</v>
      </c>
      <c r="Q106" s="927" t="s">
        <v>1025</v>
      </c>
      <c r="R106" s="927" t="s">
        <v>1278</v>
      </c>
      <c r="S106" s="924" t="s">
        <v>286</v>
      </c>
      <c r="T106" s="924" t="s">
        <v>975</v>
      </c>
      <c r="U106" s="924"/>
      <c r="V106" s="930" t="s">
        <v>981</v>
      </c>
      <c r="W106" s="924" t="s">
        <v>977</v>
      </c>
      <c r="X106" s="927">
        <v>39522</v>
      </c>
      <c r="Y106" s="927">
        <v>39887</v>
      </c>
      <c r="Z106" s="930">
        <f t="shared" ref="Z106:Z120" ca="1" si="6">IF(E106="nữ",660-DATEDIF(G106,TODAY(),"m"),720-DATEDIF(G106,TODAY(),"m"))/12</f>
        <v>16.166666666666668</v>
      </c>
    </row>
    <row r="107" spans="1:26" ht="15.5" x14ac:dyDescent="0.35">
      <c r="A107" s="924">
        <f>+SUBTOTAL(3,$C$5:C107)</f>
        <v>103</v>
      </c>
      <c r="B107" s="925" t="s">
        <v>1279</v>
      </c>
      <c r="C107" s="924" t="s">
        <v>660</v>
      </c>
      <c r="D107" s="925" t="s">
        <v>1078</v>
      </c>
      <c r="E107" s="924" t="s">
        <v>144</v>
      </c>
      <c r="F107" s="924">
        <f t="shared" si="5"/>
        <v>1988</v>
      </c>
      <c r="G107" s="927">
        <v>32227</v>
      </c>
      <c r="H107" s="924" t="s">
        <v>978</v>
      </c>
      <c r="I107" s="924" t="s">
        <v>285</v>
      </c>
      <c r="J107" s="924">
        <v>0</v>
      </c>
      <c r="K107" s="925" t="s">
        <v>1034</v>
      </c>
      <c r="L107" s="925" t="s">
        <v>1065</v>
      </c>
      <c r="M107" s="925"/>
      <c r="N107" s="925" t="s">
        <v>1276</v>
      </c>
      <c r="O107" s="929">
        <v>43739</v>
      </c>
      <c r="P107" s="925" t="s">
        <v>1013</v>
      </c>
      <c r="Q107" s="924"/>
      <c r="R107" s="924"/>
      <c r="S107" s="924" t="s">
        <v>286</v>
      </c>
      <c r="T107" s="924" t="s">
        <v>998</v>
      </c>
      <c r="U107" s="924"/>
      <c r="V107" s="930" t="s">
        <v>981</v>
      </c>
      <c r="W107" s="924"/>
      <c r="X107" s="927">
        <v>42649</v>
      </c>
      <c r="Y107" s="927">
        <v>43014</v>
      </c>
      <c r="Z107" s="930">
        <f t="shared" ca="1" si="6"/>
        <v>17.666666666666668</v>
      </c>
    </row>
    <row r="108" spans="1:26" ht="15.5" x14ac:dyDescent="0.35">
      <c r="A108" s="924">
        <f>+SUBTOTAL(3,$C$5:C108)</f>
        <v>104</v>
      </c>
      <c r="B108" s="925" t="s">
        <v>1280</v>
      </c>
      <c r="C108" s="924" t="s">
        <v>660</v>
      </c>
      <c r="D108" s="925" t="s">
        <v>1078</v>
      </c>
      <c r="E108" s="926" t="s">
        <v>144</v>
      </c>
      <c r="F108" s="924">
        <f t="shared" si="5"/>
        <v>1975</v>
      </c>
      <c r="G108" s="927">
        <v>27413</v>
      </c>
      <c r="H108" s="924" t="s">
        <v>978</v>
      </c>
      <c r="I108" s="924" t="s">
        <v>284</v>
      </c>
      <c r="J108" s="924">
        <v>0</v>
      </c>
      <c r="K108" s="925" t="s">
        <v>1029</v>
      </c>
      <c r="L108" s="925" t="s">
        <v>1281</v>
      </c>
      <c r="M108" s="925"/>
      <c r="N108" s="925" t="s">
        <v>161</v>
      </c>
      <c r="O108" s="929"/>
      <c r="P108" s="925" t="s">
        <v>1013</v>
      </c>
      <c r="Q108" s="924"/>
      <c r="R108" s="924" t="s">
        <v>993</v>
      </c>
      <c r="S108" s="924" t="s">
        <v>286</v>
      </c>
      <c r="T108" s="924" t="s">
        <v>998</v>
      </c>
      <c r="U108" s="924" t="s">
        <v>286</v>
      </c>
      <c r="V108" s="924" t="s">
        <v>286</v>
      </c>
      <c r="W108" s="924"/>
      <c r="X108" s="927"/>
      <c r="Y108" s="927"/>
      <c r="Z108" s="930">
        <f t="shared" ca="1" si="6"/>
        <v>4.5</v>
      </c>
    </row>
    <row r="109" spans="1:26" ht="15.5" x14ac:dyDescent="0.35">
      <c r="A109" s="924">
        <f>+SUBTOTAL(3,$C$5:C109)</f>
        <v>105</v>
      </c>
      <c r="B109" s="925" t="s">
        <v>1282</v>
      </c>
      <c r="C109" s="924" t="s">
        <v>660</v>
      </c>
      <c r="D109" s="925" t="s">
        <v>1078</v>
      </c>
      <c r="E109" s="924" t="s">
        <v>144</v>
      </c>
      <c r="F109" s="924">
        <f t="shared" si="5"/>
        <v>1976</v>
      </c>
      <c r="G109" s="927">
        <v>28120</v>
      </c>
      <c r="H109" s="924" t="s">
        <v>974</v>
      </c>
      <c r="I109" s="924" t="s">
        <v>285</v>
      </c>
      <c r="J109" s="924">
        <v>0</v>
      </c>
      <c r="K109" s="925" t="s">
        <v>1044</v>
      </c>
      <c r="L109" s="925" t="s">
        <v>1283</v>
      </c>
      <c r="M109" s="925"/>
      <c r="N109" s="925" t="s">
        <v>1284</v>
      </c>
      <c r="O109" s="929"/>
      <c r="P109" s="925" t="s">
        <v>1277</v>
      </c>
      <c r="Q109" s="924"/>
      <c r="R109" s="924"/>
      <c r="S109" s="924" t="s">
        <v>286</v>
      </c>
      <c r="T109" s="924" t="s">
        <v>994</v>
      </c>
      <c r="U109" s="924"/>
      <c r="V109" s="924">
        <v>0</v>
      </c>
      <c r="W109" s="924" t="s">
        <v>977</v>
      </c>
      <c r="X109" s="927">
        <v>40527</v>
      </c>
      <c r="Y109" s="927">
        <v>40892</v>
      </c>
      <c r="Z109" s="930">
        <f t="shared" ca="1" si="6"/>
        <v>6.416666666666667</v>
      </c>
    </row>
    <row r="110" spans="1:26" ht="15.5" x14ac:dyDescent="0.35">
      <c r="A110" s="924">
        <f>+SUBTOTAL(3,$C$5:C110)</f>
        <v>106</v>
      </c>
      <c r="B110" s="925" t="s">
        <v>1285</v>
      </c>
      <c r="C110" s="924" t="s">
        <v>660</v>
      </c>
      <c r="D110" s="925" t="s">
        <v>1078</v>
      </c>
      <c r="E110" s="924" t="s">
        <v>144</v>
      </c>
      <c r="F110" s="924">
        <f t="shared" si="5"/>
        <v>1975</v>
      </c>
      <c r="G110" s="927">
        <v>27736</v>
      </c>
      <c r="H110" s="924" t="s">
        <v>974</v>
      </c>
      <c r="I110" s="924" t="s">
        <v>285</v>
      </c>
      <c r="J110" s="924">
        <v>0</v>
      </c>
      <c r="K110" s="925" t="s">
        <v>1029</v>
      </c>
      <c r="L110" s="925" t="s">
        <v>1281</v>
      </c>
      <c r="M110" s="925"/>
      <c r="N110" s="925" t="s">
        <v>1284</v>
      </c>
      <c r="O110" s="929"/>
      <c r="P110" s="925" t="s">
        <v>1013</v>
      </c>
      <c r="Q110" s="927" t="s">
        <v>990</v>
      </c>
      <c r="R110" s="924" t="s">
        <v>993</v>
      </c>
      <c r="S110" s="924" t="s">
        <v>286</v>
      </c>
      <c r="T110" s="924" t="s">
        <v>994</v>
      </c>
      <c r="U110" s="924"/>
      <c r="V110" s="930" t="s">
        <v>983</v>
      </c>
      <c r="W110" s="924"/>
      <c r="X110" s="927">
        <v>41558</v>
      </c>
      <c r="Y110" s="927">
        <v>41923</v>
      </c>
      <c r="Z110" s="930">
        <f t="shared" ca="1" si="6"/>
        <v>5.416666666666667</v>
      </c>
    </row>
    <row r="111" spans="1:26" ht="15.5" x14ac:dyDescent="0.35">
      <c r="A111" s="924">
        <f>+SUBTOTAL(3,$C$5:C111)</f>
        <v>107</v>
      </c>
      <c r="B111" s="925" t="s">
        <v>1286</v>
      </c>
      <c r="C111" s="924" t="s">
        <v>660</v>
      </c>
      <c r="D111" s="925" t="s">
        <v>1078</v>
      </c>
      <c r="E111" s="926" t="s">
        <v>143</v>
      </c>
      <c r="F111" s="924">
        <f t="shared" si="5"/>
        <v>1976</v>
      </c>
      <c r="G111" s="927">
        <v>27933</v>
      </c>
      <c r="H111" s="924" t="s">
        <v>1012</v>
      </c>
      <c r="I111" s="924" t="s">
        <v>285</v>
      </c>
      <c r="J111" s="924" t="s">
        <v>290</v>
      </c>
      <c r="K111" s="925" t="s">
        <v>1027</v>
      </c>
      <c r="L111" s="925" t="s">
        <v>1287</v>
      </c>
      <c r="M111" s="925"/>
      <c r="N111" s="925" t="s">
        <v>1288</v>
      </c>
      <c r="O111" s="929"/>
      <c r="P111" s="925" t="s">
        <v>1277</v>
      </c>
      <c r="Q111" s="927" t="s">
        <v>1025</v>
      </c>
      <c r="R111" s="927" t="s">
        <v>1289</v>
      </c>
      <c r="S111" s="924" t="s">
        <v>286</v>
      </c>
      <c r="T111" s="924" t="s">
        <v>1060</v>
      </c>
      <c r="U111" s="924"/>
      <c r="V111" s="924" t="s">
        <v>286</v>
      </c>
      <c r="W111" s="924" t="s">
        <v>977</v>
      </c>
      <c r="X111" s="927">
        <v>39629</v>
      </c>
      <c r="Y111" s="927">
        <v>39994</v>
      </c>
      <c r="Z111" s="930">
        <f t="shared" ca="1" si="6"/>
        <v>10.916666666666666</v>
      </c>
    </row>
    <row r="112" spans="1:26" ht="15.5" x14ac:dyDescent="0.35">
      <c r="A112" s="924">
        <f>+SUBTOTAL(3,$C$5:C112)</f>
        <v>108</v>
      </c>
      <c r="B112" s="925" t="s">
        <v>1290</v>
      </c>
      <c r="C112" s="924" t="s">
        <v>660</v>
      </c>
      <c r="D112" s="925" t="s">
        <v>1078</v>
      </c>
      <c r="E112" s="926" t="s">
        <v>144</v>
      </c>
      <c r="F112" s="924">
        <f t="shared" si="5"/>
        <v>1964</v>
      </c>
      <c r="G112" s="927">
        <v>23482</v>
      </c>
      <c r="H112" s="924" t="s">
        <v>1012</v>
      </c>
      <c r="I112" s="924" t="s">
        <v>285</v>
      </c>
      <c r="J112" s="924" t="s">
        <v>290</v>
      </c>
      <c r="K112" s="925" t="s">
        <v>1291</v>
      </c>
      <c r="L112" s="925" t="s">
        <v>1292</v>
      </c>
      <c r="M112" s="925"/>
      <c r="N112" s="925" t="s">
        <v>1158</v>
      </c>
      <c r="O112" s="929"/>
      <c r="P112" s="925" t="s">
        <v>1005</v>
      </c>
      <c r="Q112" s="924" t="s">
        <v>997</v>
      </c>
      <c r="R112" s="924"/>
      <c r="S112" s="924">
        <v>0</v>
      </c>
      <c r="T112" s="924" t="s">
        <v>1014</v>
      </c>
      <c r="U112" s="924"/>
      <c r="V112" s="924" t="s">
        <v>286</v>
      </c>
      <c r="W112" s="924" t="s">
        <v>1006</v>
      </c>
      <c r="X112" s="927">
        <v>35889</v>
      </c>
      <c r="Y112" s="927">
        <v>36254</v>
      </c>
      <c r="Z112" s="930">
        <f t="shared" ca="1" si="6"/>
        <v>-6.25</v>
      </c>
    </row>
    <row r="113" spans="1:26" ht="15.5" x14ac:dyDescent="0.35">
      <c r="A113" s="924">
        <f>+SUBTOTAL(3,$C$5:C113)</f>
        <v>109</v>
      </c>
      <c r="B113" s="925" t="s">
        <v>1293</v>
      </c>
      <c r="C113" s="924" t="s">
        <v>660</v>
      </c>
      <c r="D113" s="925" t="s">
        <v>1078</v>
      </c>
      <c r="E113" s="924" t="s">
        <v>144</v>
      </c>
      <c r="F113" s="924">
        <f t="shared" si="5"/>
        <v>1976</v>
      </c>
      <c r="G113" s="927">
        <v>27853</v>
      </c>
      <c r="H113" s="924" t="s">
        <v>974</v>
      </c>
      <c r="I113" s="924" t="s">
        <v>285</v>
      </c>
      <c r="J113" s="924">
        <v>0</v>
      </c>
      <c r="K113" s="925" t="s">
        <v>1044</v>
      </c>
      <c r="L113" s="925" t="s">
        <v>1275</v>
      </c>
      <c r="M113" s="925"/>
      <c r="N113" s="925" t="s">
        <v>1288</v>
      </c>
      <c r="O113" s="929"/>
      <c r="P113" s="925" t="s">
        <v>1013</v>
      </c>
      <c r="Q113" s="927" t="s">
        <v>997</v>
      </c>
      <c r="R113" s="924" t="s">
        <v>993</v>
      </c>
      <c r="S113" s="924">
        <v>0</v>
      </c>
      <c r="T113" s="924" t="s">
        <v>998</v>
      </c>
      <c r="U113" s="924"/>
      <c r="V113" s="924">
        <v>0</v>
      </c>
      <c r="W113" s="924"/>
      <c r="X113" s="927"/>
      <c r="Y113" s="927"/>
      <c r="Z113" s="930">
        <f t="shared" ca="1" si="6"/>
        <v>5.75</v>
      </c>
    </row>
    <row r="114" spans="1:26" ht="15.5" x14ac:dyDescent="0.35">
      <c r="A114" s="924">
        <f>+SUBTOTAL(3,$C$5:C114)</f>
        <v>110</v>
      </c>
      <c r="B114" s="925" t="s">
        <v>1294</v>
      </c>
      <c r="C114" s="924" t="s">
        <v>660</v>
      </c>
      <c r="D114" s="925" t="s">
        <v>1078</v>
      </c>
      <c r="E114" s="926" t="s">
        <v>144</v>
      </c>
      <c r="F114" s="924">
        <f t="shared" si="5"/>
        <v>1977</v>
      </c>
      <c r="G114" s="927">
        <v>28146</v>
      </c>
      <c r="H114" s="924" t="s">
        <v>974</v>
      </c>
      <c r="I114" s="924" t="s">
        <v>285</v>
      </c>
      <c r="J114" s="924">
        <v>0</v>
      </c>
      <c r="K114" s="925" t="s">
        <v>1140</v>
      </c>
      <c r="L114" s="925" t="s">
        <v>1295</v>
      </c>
      <c r="M114" s="925"/>
      <c r="N114" s="925" t="s">
        <v>287</v>
      </c>
      <c r="O114" s="929"/>
      <c r="P114" s="925" t="s">
        <v>1013</v>
      </c>
      <c r="Q114" s="927" t="s">
        <v>990</v>
      </c>
      <c r="R114" s="924"/>
      <c r="S114" s="924" t="s">
        <v>286</v>
      </c>
      <c r="T114" s="924" t="s">
        <v>994</v>
      </c>
      <c r="U114" s="924"/>
      <c r="V114" s="924">
        <v>0</v>
      </c>
      <c r="W114" s="924"/>
      <c r="X114" s="927">
        <v>41558</v>
      </c>
      <c r="Y114" s="927">
        <v>41923</v>
      </c>
      <c r="Z114" s="930">
        <f t="shared" ca="1" si="6"/>
        <v>6.5</v>
      </c>
    </row>
    <row r="115" spans="1:26" ht="15.5" x14ac:dyDescent="0.35">
      <c r="A115" s="924">
        <f>+SUBTOTAL(3,$C$5:C115)</f>
        <v>111</v>
      </c>
      <c r="B115" s="925" t="s">
        <v>1296</v>
      </c>
      <c r="C115" s="924" t="s">
        <v>660</v>
      </c>
      <c r="D115" s="925" t="s">
        <v>1078</v>
      </c>
      <c r="E115" s="924" t="s">
        <v>144</v>
      </c>
      <c r="F115" s="924">
        <f t="shared" si="5"/>
        <v>1981</v>
      </c>
      <c r="G115" s="927">
        <v>29688</v>
      </c>
      <c r="H115" s="924" t="s">
        <v>974</v>
      </c>
      <c r="I115" s="924" t="s">
        <v>285</v>
      </c>
      <c r="J115" s="924">
        <v>0</v>
      </c>
      <c r="K115" s="925" t="s">
        <v>1140</v>
      </c>
      <c r="L115" s="925" t="s">
        <v>1034</v>
      </c>
      <c r="M115" s="925"/>
      <c r="N115" s="925" t="s">
        <v>1276</v>
      </c>
      <c r="O115" s="929"/>
      <c r="P115" s="925" t="s">
        <v>1277</v>
      </c>
      <c r="Q115" s="927" t="s">
        <v>293</v>
      </c>
      <c r="R115" s="924"/>
      <c r="S115" s="924" t="s">
        <v>286</v>
      </c>
      <c r="T115" s="924" t="s">
        <v>975</v>
      </c>
      <c r="U115" s="924"/>
      <c r="V115" s="930" t="s">
        <v>981</v>
      </c>
      <c r="W115" s="924"/>
      <c r="X115" s="927">
        <v>37800</v>
      </c>
      <c r="Y115" s="927">
        <v>38166</v>
      </c>
      <c r="Z115" s="930">
        <f t="shared" ca="1" si="6"/>
        <v>10.75</v>
      </c>
    </row>
    <row r="116" spans="1:26" ht="15.5" x14ac:dyDescent="0.35">
      <c r="A116" s="924">
        <f>+SUBTOTAL(3,$C$5:C116)</f>
        <v>112</v>
      </c>
      <c r="B116" s="925" t="s">
        <v>1297</v>
      </c>
      <c r="C116" s="924" t="s">
        <v>660</v>
      </c>
      <c r="D116" s="925" t="s">
        <v>1078</v>
      </c>
      <c r="E116" s="924" t="s">
        <v>143</v>
      </c>
      <c r="F116" s="924">
        <f t="shared" si="5"/>
        <v>1989</v>
      </c>
      <c r="G116" s="927">
        <v>32651</v>
      </c>
      <c r="H116" s="924" t="s">
        <v>978</v>
      </c>
      <c r="I116" s="924" t="s">
        <v>284</v>
      </c>
      <c r="J116" s="924">
        <v>0</v>
      </c>
      <c r="K116" s="925" t="s">
        <v>1057</v>
      </c>
      <c r="L116" s="925" t="s">
        <v>287</v>
      </c>
      <c r="M116" s="925"/>
      <c r="N116" s="925">
        <v>0</v>
      </c>
      <c r="O116" s="929"/>
      <c r="P116" s="925" t="s">
        <v>1013</v>
      </c>
      <c r="Q116" s="927" t="s">
        <v>1001</v>
      </c>
      <c r="R116" s="924" t="s">
        <v>1128</v>
      </c>
      <c r="S116" s="924">
        <v>2018</v>
      </c>
      <c r="T116" s="924"/>
      <c r="U116" s="924"/>
      <c r="V116" s="930" t="s">
        <v>981</v>
      </c>
      <c r="W116" s="924"/>
      <c r="X116" s="927">
        <v>39335</v>
      </c>
      <c r="Y116" s="927">
        <v>39701</v>
      </c>
      <c r="Z116" s="930">
        <f t="shared" ca="1" si="6"/>
        <v>23.833333333333332</v>
      </c>
    </row>
    <row r="117" spans="1:26" ht="15.5" x14ac:dyDescent="0.35">
      <c r="A117" s="924">
        <f>+SUBTOTAL(3,$C$5:C117)</f>
        <v>113</v>
      </c>
      <c r="B117" s="925" t="s">
        <v>1298</v>
      </c>
      <c r="C117" s="924" t="s">
        <v>660</v>
      </c>
      <c r="D117" s="925" t="s">
        <v>1078</v>
      </c>
      <c r="E117" s="926" t="s">
        <v>143</v>
      </c>
      <c r="F117" s="924">
        <f t="shared" si="5"/>
        <v>1989</v>
      </c>
      <c r="G117" s="927">
        <v>32571</v>
      </c>
      <c r="H117" s="924" t="s">
        <v>978</v>
      </c>
      <c r="I117" s="924" t="s">
        <v>284</v>
      </c>
      <c r="J117" s="924">
        <v>0</v>
      </c>
      <c r="K117" s="925" t="s">
        <v>1010</v>
      </c>
      <c r="L117" s="925" t="s">
        <v>1034</v>
      </c>
      <c r="M117" s="925"/>
      <c r="N117" s="925" t="s">
        <v>161</v>
      </c>
      <c r="O117" s="929"/>
      <c r="P117" s="925" t="s">
        <v>1005</v>
      </c>
      <c r="Q117" s="927" t="s">
        <v>1008</v>
      </c>
      <c r="R117" s="924" t="s">
        <v>1055</v>
      </c>
      <c r="S117" s="924" t="s">
        <v>286</v>
      </c>
      <c r="T117" s="924"/>
      <c r="U117" s="924"/>
      <c r="V117" s="924" t="s">
        <v>991</v>
      </c>
      <c r="W117" s="924"/>
      <c r="X117" s="927"/>
      <c r="Y117" s="927"/>
      <c r="Z117" s="930">
        <f t="shared" ca="1" si="6"/>
        <v>23.666666666666668</v>
      </c>
    </row>
    <row r="118" spans="1:26" ht="15.5" x14ac:dyDescent="0.35">
      <c r="A118" s="924">
        <f>+SUBTOTAL(3,$C$5:C118)</f>
        <v>114</v>
      </c>
      <c r="B118" s="925" t="s">
        <v>1299</v>
      </c>
      <c r="C118" s="924" t="s">
        <v>660</v>
      </c>
      <c r="D118" s="925" t="s">
        <v>1078</v>
      </c>
      <c r="E118" s="926" t="s">
        <v>143</v>
      </c>
      <c r="F118" s="924">
        <f t="shared" si="5"/>
        <v>1979</v>
      </c>
      <c r="G118" s="927">
        <v>29187</v>
      </c>
      <c r="H118" s="924" t="s">
        <v>978</v>
      </c>
      <c r="I118" s="924" t="s">
        <v>285</v>
      </c>
      <c r="J118" s="924">
        <v>0</v>
      </c>
      <c r="K118" s="925" t="s">
        <v>1003</v>
      </c>
      <c r="L118" s="925" t="s">
        <v>1034</v>
      </c>
      <c r="M118" s="925"/>
      <c r="N118" s="925" t="s">
        <v>1034</v>
      </c>
      <c r="O118" s="929"/>
      <c r="P118" s="925" t="s">
        <v>1013</v>
      </c>
      <c r="Q118" s="924"/>
      <c r="R118" s="924"/>
      <c r="S118" s="924" t="s">
        <v>286</v>
      </c>
      <c r="T118" s="924" t="s">
        <v>998</v>
      </c>
      <c r="U118" s="924"/>
      <c r="V118" s="930" t="s">
        <v>983</v>
      </c>
      <c r="W118" s="924" t="s">
        <v>1006</v>
      </c>
      <c r="X118" s="927">
        <v>40380</v>
      </c>
      <c r="Y118" s="927">
        <v>40380</v>
      </c>
      <c r="Z118" s="930">
        <f t="shared" ca="1" si="6"/>
        <v>14.333333333333334</v>
      </c>
    </row>
    <row r="119" spans="1:26" ht="15.5" x14ac:dyDescent="0.35">
      <c r="A119" s="924">
        <f>+SUBTOTAL(3,$C$5:C119)</f>
        <v>115</v>
      </c>
      <c r="B119" s="925" t="s">
        <v>1300</v>
      </c>
      <c r="C119" s="924" t="s">
        <v>660</v>
      </c>
      <c r="D119" s="925" t="s">
        <v>1078</v>
      </c>
      <c r="E119" s="926" t="s">
        <v>143</v>
      </c>
      <c r="F119" s="924">
        <f t="shared" si="5"/>
        <v>1958</v>
      </c>
      <c r="G119" s="927">
        <v>21186</v>
      </c>
      <c r="H119" s="924" t="s">
        <v>974</v>
      </c>
      <c r="I119" s="924" t="s">
        <v>285</v>
      </c>
      <c r="J119" s="924">
        <v>0</v>
      </c>
      <c r="K119" s="925" t="s">
        <v>1281</v>
      </c>
      <c r="L119" s="925" t="s">
        <v>1301</v>
      </c>
      <c r="M119" s="925"/>
      <c r="N119" s="925" t="s">
        <v>1283</v>
      </c>
      <c r="O119" s="929"/>
      <c r="P119" s="925" t="s">
        <v>1013</v>
      </c>
      <c r="Q119" s="927" t="s">
        <v>1302</v>
      </c>
      <c r="R119" s="924"/>
      <c r="S119" s="924" t="s">
        <v>286</v>
      </c>
      <c r="T119" s="924" t="s">
        <v>975</v>
      </c>
      <c r="U119" s="924"/>
      <c r="V119" s="924">
        <v>0</v>
      </c>
      <c r="W119" s="924"/>
      <c r="X119" s="927">
        <v>34284</v>
      </c>
      <c r="Y119" s="927">
        <v>34649</v>
      </c>
      <c r="Z119" s="930">
        <f t="shared" ca="1" si="6"/>
        <v>-7.583333333333333</v>
      </c>
    </row>
    <row r="120" spans="1:26" ht="15.5" x14ac:dyDescent="0.35">
      <c r="A120" s="924">
        <f>+SUBTOTAL(3,$C$5:C120)</f>
        <v>116</v>
      </c>
      <c r="B120" s="925" t="s">
        <v>1303</v>
      </c>
      <c r="C120" s="924" t="s">
        <v>660</v>
      </c>
      <c r="D120" s="925" t="s">
        <v>1078</v>
      </c>
      <c r="E120" s="924" t="s">
        <v>144</v>
      </c>
      <c r="F120" s="924">
        <f t="shared" si="5"/>
        <v>1991</v>
      </c>
      <c r="G120" s="927">
        <v>33409</v>
      </c>
      <c r="H120" s="924" t="s">
        <v>978</v>
      </c>
      <c r="I120" s="924" t="s">
        <v>285</v>
      </c>
      <c r="J120" s="924">
        <v>0</v>
      </c>
      <c r="K120" s="925" t="s">
        <v>1281</v>
      </c>
      <c r="L120" s="925">
        <v>0</v>
      </c>
      <c r="M120" s="925"/>
      <c r="N120" s="925" t="s">
        <v>1304</v>
      </c>
      <c r="O120" s="929"/>
      <c r="P120" s="925" t="s">
        <v>992</v>
      </c>
      <c r="Q120" s="927" t="s">
        <v>990</v>
      </c>
      <c r="R120" s="924" t="s">
        <v>1128</v>
      </c>
      <c r="S120" s="924"/>
      <c r="T120" s="924" t="s">
        <v>998</v>
      </c>
      <c r="U120" s="924" t="s">
        <v>286</v>
      </c>
      <c r="V120" s="924" t="s">
        <v>286</v>
      </c>
      <c r="W120" s="924"/>
      <c r="X120" s="927"/>
      <c r="Y120" s="927"/>
      <c r="Z120" s="930">
        <f t="shared" ca="1" si="6"/>
        <v>20.916666666666668</v>
      </c>
    </row>
    <row r="121" spans="1:26" ht="15.5" x14ac:dyDescent="0.35">
      <c r="A121" s="924">
        <f>+SUBTOTAL(3,$C$5:C121)</f>
        <v>117</v>
      </c>
      <c r="B121" s="925" t="s">
        <v>1305</v>
      </c>
      <c r="C121" s="924" t="s">
        <v>660</v>
      </c>
      <c r="D121" s="925" t="s">
        <v>1078</v>
      </c>
      <c r="E121" s="926" t="s">
        <v>144</v>
      </c>
      <c r="F121" s="924">
        <f t="shared" si="5"/>
        <v>1996</v>
      </c>
      <c r="G121" s="927">
        <v>35215</v>
      </c>
      <c r="H121" s="926" t="s">
        <v>978</v>
      </c>
      <c r="I121" s="924" t="s">
        <v>284</v>
      </c>
      <c r="J121" s="924"/>
      <c r="K121" s="925" t="s">
        <v>1306</v>
      </c>
      <c r="L121" s="925" t="s">
        <v>1306</v>
      </c>
      <c r="M121" s="925"/>
      <c r="N121" s="925"/>
      <c r="O121" s="929"/>
      <c r="P121" s="925"/>
      <c r="Q121" s="924"/>
      <c r="R121" s="924"/>
      <c r="S121" s="924"/>
      <c r="T121" s="924"/>
      <c r="U121" s="924"/>
      <c r="V121" s="924"/>
      <c r="W121" s="924"/>
      <c r="X121" s="924"/>
      <c r="Y121" s="924"/>
      <c r="Z121" s="932"/>
    </row>
    <row r="122" spans="1:26" ht="15.5" x14ac:dyDescent="0.35">
      <c r="A122" s="924">
        <f>+SUBTOTAL(3,$C$5:C122)</f>
        <v>118</v>
      </c>
      <c r="B122" s="925" t="s">
        <v>1307</v>
      </c>
      <c r="C122" s="924" t="s">
        <v>660</v>
      </c>
      <c r="D122" s="925" t="s">
        <v>1308</v>
      </c>
      <c r="E122" s="926" t="s">
        <v>143</v>
      </c>
      <c r="F122" s="924">
        <f t="shared" si="5"/>
        <v>1989</v>
      </c>
      <c r="G122" s="927">
        <v>32644</v>
      </c>
      <c r="H122" s="924" t="s">
        <v>978</v>
      </c>
      <c r="I122" s="924" t="s">
        <v>284</v>
      </c>
      <c r="J122" s="924">
        <v>0</v>
      </c>
      <c r="K122" s="925" t="s">
        <v>1010</v>
      </c>
      <c r="L122" s="925" t="s">
        <v>1309</v>
      </c>
      <c r="M122" s="925"/>
      <c r="N122" s="925" t="s">
        <v>161</v>
      </c>
      <c r="O122" s="929"/>
      <c r="P122" s="925" t="s">
        <v>992</v>
      </c>
      <c r="Q122" s="927" t="s">
        <v>1051</v>
      </c>
      <c r="R122" s="924" t="s">
        <v>1011</v>
      </c>
      <c r="S122" s="924" t="s">
        <v>286</v>
      </c>
      <c r="T122" s="924"/>
      <c r="U122" s="924"/>
      <c r="V122" s="930" t="s">
        <v>981</v>
      </c>
      <c r="W122" s="924" t="s">
        <v>977</v>
      </c>
      <c r="X122" s="927">
        <v>43799</v>
      </c>
      <c r="Y122" s="927">
        <v>43799</v>
      </c>
      <c r="Z122" s="930">
        <f t="shared" ref="Z122:Z173" ca="1" si="7">IF(E122="nữ",660-DATEDIF(G122,TODAY(),"m"),720-DATEDIF(G122,TODAY(),"m"))/12</f>
        <v>23.833333333333332</v>
      </c>
    </row>
    <row r="123" spans="1:26" ht="15.5" x14ac:dyDescent="0.35">
      <c r="A123" s="924">
        <f>+SUBTOTAL(3,$C$5:C123)</f>
        <v>119</v>
      </c>
      <c r="B123" s="925" t="s">
        <v>1310</v>
      </c>
      <c r="C123" s="924" t="s">
        <v>660</v>
      </c>
      <c r="D123" s="925" t="s">
        <v>1308</v>
      </c>
      <c r="E123" s="926" t="s">
        <v>144</v>
      </c>
      <c r="F123" s="924">
        <f t="shared" si="5"/>
        <v>1974</v>
      </c>
      <c r="G123" s="927">
        <v>27179</v>
      </c>
      <c r="H123" s="924" t="s">
        <v>978</v>
      </c>
      <c r="I123" s="924" t="s">
        <v>284</v>
      </c>
      <c r="J123" s="924">
        <v>0</v>
      </c>
      <c r="K123" s="925" t="s">
        <v>1044</v>
      </c>
      <c r="L123" s="925" t="s">
        <v>1010</v>
      </c>
      <c r="M123" s="925"/>
      <c r="N123" s="925" t="s">
        <v>161</v>
      </c>
      <c r="O123" s="929"/>
      <c r="P123" s="925" t="s">
        <v>992</v>
      </c>
      <c r="Q123" s="927" t="s">
        <v>990</v>
      </c>
      <c r="R123" s="924" t="s">
        <v>1011</v>
      </c>
      <c r="S123" s="924" t="s">
        <v>286</v>
      </c>
      <c r="T123" s="924" t="s">
        <v>998</v>
      </c>
      <c r="U123" s="924"/>
      <c r="V123" s="924" t="s">
        <v>991</v>
      </c>
      <c r="W123" s="924"/>
      <c r="X123" s="927"/>
      <c r="Y123" s="927"/>
      <c r="Z123" s="930">
        <f t="shared" ca="1" si="7"/>
        <v>3.8333333333333335</v>
      </c>
    </row>
    <row r="124" spans="1:26" ht="15.5" x14ac:dyDescent="0.35">
      <c r="A124" s="924">
        <f>+SUBTOTAL(3,$C$5:C124)</f>
        <v>120</v>
      </c>
      <c r="B124" s="925" t="s">
        <v>1311</v>
      </c>
      <c r="C124" s="924" t="s">
        <v>660</v>
      </c>
      <c r="D124" s="925" t="s">
        <v>1308</v>
      </c>
      <c r="E124" s="924" t="s">
        <v>144</v>
      </c>
      <c r="F124" s="924">
        <f t="shared" si="5"/>
        <v>1964</v>
      </c>
      <c r="G124" s="927">
        <v>23489</v>
      </c>
      <c r="H124" s="924" t="s">
        <v>974</v>
      </c>
      <c r="I124" s="924" t="s">
        <v>285</v>
      </c>
      <c r="J124" s="924">
        <v>0</v>
      </c>
      <c r="K124" s="925" t="s">
        <v>1044</v>
      </c>
      <c r="L124" s="925" t="s">
        <v>1312</v>
      </c>
      <c r="M124" s="925"/>
      <c r="N124" s="925" t="s">
        <v>1313</v>
      </c>
      <c r="O124" s="929"/>
      <c r="P124" s="925" t="s">
        <v>992</v>
      </c>
      <c r="Q124" s="927" t="s">
        <v>990</v>
      </c>
      <c r="R124" s="924" t="s">
        <v>1314</v>
      </c>
      <c r="S124" s="924"/>
      <c r="T124" s="924" t="s">
        <v>975</v>
      </c>
      <c r="U124" s="924"/>
      <c r="V124" s="924">
        <v>0</v>
      </c>
      <c r="W124" s="924"/>
      <c r="X124" s="927">
        <v>36774</v>
      </c>
      <c r="Y124" s="927">
        <v>37139</v>
      </c>
      <c r="Z124" s="930">
        <f t="shared" ca="1" si="7"/>
        <v>-6.25</v>
      </c>
    </row>
    <row r="125" spans="1:26" ht="15.5" x14ac:dyDescent="0.35">
      <c r="A125" s="924">
        <f>+SUBTOTAL(3,$C$5:C125)</f>
        <v>121</v>
      </c>
      <c r="B125" s="925" t="s">
        <v>1315</v>
      </c>
      <c r="C125" s="924" t="s">
        <v>660</v>
      </c>
      <c r="D125" s="925" t="s">
        <v>1308</v>
      </c>
      <c r="E125" s="926" t="s">
        <v>144</v>
      </c>
      <c r="F125" s="924">
        <f t="shared" si="5"/>
        <v>1975</v>
      </c>
      <c r="G125" s="927">
        <v>27569</v>
      </c>
      <c r="H125" s="924" t="s">
        <v>974</v>
      </c>
      <c r="I125" s="924" t="s">
        <v>285</v>
      </c>
      <c r="J125" s="924">
        <v>0</v>
      </c>
      <c r="K125" s="925" t="s">
        <v>1316</v>
      </c>
      <c r="L125" s="925" t="s">
        <v>1317</v>
      </c>
      <c r="M125" s="925"/>
      <c r="N125" s="925" t="s">
        <v>1010</v>
      </c>
      <c r="O125" s="929"/>
      <c r="P125" s="925" t="s">
        <v>992</v>
      </c>
      <c r="Q125" s="927" t="s">
        <v>997</v>
      </c>
      <c r="R125" s="924" t="s">
        <v>1314</v>
      </c>
      <c r="S125" s="924"/>
      <c r="T125" s="924" t="s">
        <v>994</v>
      </c>
      <c r="U125" s="924"/>
      <c r="V125" s="924">
        <v>0</v>
      </c>
      <c r="W125" s="924" t="s">
        <v>977</v>
      </c>
      <c r="X125" s="927">
        <v>37345</v>
      </c>
      <c r="Y125" s="927">
        <v>37710</v>
      </c>
      <c r="Z125" s="930">
        <f t="shared" ca="1" si="7"/>
        <v>4.916666666666667</v>
      </c>
    </row>
    <row r="126" spans="1:26" ht="15.5" x14ac:dyDescent="0.35">
      <c r="A126" s="924">
        <f>+SUBTOTAL(3,$C$5:C126)</f>
        <v>122</v>
      </c>
      <c r="B126" s="925" t="s">
        <v>1318</v>
      </c>
      <c r="C126" s="924" t="s">
        <v>660</v>
      </c>
      <c r="D126" s="925" t="s">
        <v>1308</v>
      </c>
      <c r="E126" s="926" t="s">
        <v>143</v>
      </c>
      <c r="F126" s="924">
        <f t="shared" si="5"/>
        <v>1972</v>
      </c>
      <c r="G126" s="927">
        <v>26649</v>
      </c>
      <c r="H126" s="924" t="s">
        <v>974</v>
      </c>
      <c r="I126" s="924" t="s">
        <v>284</v>
      </c>
      <c r="J126" s="924">
        <v>0</v>
      </c>
      <c r="K126" s="925" t="s">
        <v>1044</v>
      </c>
      <c r="L126" s="925" t="s">
        <v>1017</v>
      </c>
      <c r="M126" s="925"/>
      <c r="N126" s="925" t="s">
        <v>161</v>
      </c>
      <c r="O126" s="929"/>
      <c r="P126" s="925" t="s">
        <v>992</v>
      </c>
      <c r="Q126" s="927" t="s">
        <v>996</v>
      </c>
      <c r="R126" s="924" t="s">
        <v>1011</v>
      </c>
      <c r="S126" s="924" t="s">
        <v>286</v>
      </c>
      <c r="T126" s="924" t="s">
        <v>975</v>
      </c>
      <c r="U126" s="924"/>
      <c r="V126" s="930" t="s">
        <v>981</v>
      </c>
      <c r="W126" s="924" t="s">
        <v>288</v>
      </c>
      <c r="X126" s="927">
        <v>38665</v>
      </c>
      <c r="Y126" s="927">
        <v>39030</v>
      </c>
      <c r="Z126" s="930">
        <f t="shared" ca="1" si="7"/>
        <v>7.416666666666667</v>
      </c>
    </row>
    <row r="127" spans="1:26" ht="15.5" x14ac:dyDescent="0.35">
      <c r="A127" s="924">
        <f>+SUBTOTAL(3,$C$5:C127)</f>
        <v>123</v>
      </c>
      <c r="B127" s="925" t="s">
        <v>1319</v>
      </c>
      <c r="C127" s="924" t="s">
        <v>660</v>
      </c>
      <c r="D127" s="925" t="s">
        <v>1047</v>
      </c>
      <c r="E127" s="926" t="s">
        <v>144</v>
      </c>
      <c r="F127" s="924">
        <f t="shared" si="5"/>
        <v>1972</v>
      </c>
      <c r="G127" s="927">
        <v>26462</v>
      </c>
      <c r="H127" s="924" t="s">
        <v>978</v>
      </c>
      <c r="I127" s="924" t="s">
        <v>285</v>
      </c>
      <c r="J127" s="924">
        <v>0</v>
      </c>
      <c r="K127" s="925" t="s">
        <v>1044</v>
      </c>
      <c r="L127" s="925" t="s">
        <v>1044</v>
      </c>
      <c r="M127" s="925"/>
      <c r="N127" s="925" t="s">
        <v>1044</v>
      </c>
      <c r="O127" s="929"/>
      <c r="P127" s="925" t="s">
        <v>992</v>
      </c>
      <c r="Q127" s="927" t="s">
        <v>1072</v>
      </c>
      <c r="R127" s="924"/>
      <c r="S127" s="924" t="s">
        <v>286</v>
      </c>
      <c r="T127" s="924"/>
      <c r="U127" s="924"/>
      <c r="V127" s="924" t="s">
        <v>1022</v>
      </c>
      <c r="W127" s="924" t="s">
        <v>977</v>
      </c>
      <c r="X127" s="927">
        <v>40883</v>
      </c>
      <c r="Y127" s="927">
        <v>41249</v>
      </c>
      <c r="Z127" s="930">
        <f t="shared" ca="1" si="7"/>
        <v>1.9166666666666667</v>
      </c>
    </row>
    <row r="128" spans="1:26" ht="15.5" x14ac:dyDescent="0.35">
      <c r="A128" s="924">
        <f>+SUBTOTAL(3,$C$5:C128)</f>
        <v>124</v>
      </c>
      <c r="B128" s="925" t="s">
        <v>1320</v>
      </c>
      <c r="C128" s="924" t="s">
        <v>660</v>
      </c>
      <c r="D128" s="925" t="s">
        <v>1047</v>
      </c>
      <c r="E128" s="924" t="s">
        <v>143</v>
      </c>
      <c r="F128" s="924">
        <f t="shared" si="5"/>
        <v>1989</v>
      </c>
      <c r="G128" s="927">
        <v>32625</v>
      </c>
      <c r="H128" s="924" t="s">
        <v>978</v>
      </c>
      <c r="I128" s="924" t="s">
        <v>284</v>
      </c>
      <c r="J128" s="924">
        <v>0</v>
      </c>
      <c r="K128" s="925" t="s">
        <v>1073</v>
      </c>
      <c r="L128" s="925" t="s">
        <v>1074</v>
      </c>
      <c r="M128" s="925"/>
      <c r="N128" s="925" t="s">
        <v>161</v>
      </c>
      <c r="O128" s="929"/>
      <c r="P128" s="925" t="s">
        <v>992</v>
      </c>
      <c r="Q128" s="927" t="s">
        <v>995</v>
      </c>
      <c r="R128" s="924" t="s">
        <v>993</v>
      </c>
      <c r="S128" s="924" t="s">
        <v>286</v>
      </c>
      <c r="T128" s="924"/>
      <c r="U128" s="924"/>
      <c r="V128" s="930" t="s">
        <v>981</v>
      </c>
      <c r="W128" s="924"/>
      <c r="X128" s="927"/>
      <c r="Y128" s="927" t="s">
        <v>286</v>
      </c>
      <c r="Z128" s="930">
        <f t="shared" ca="1" si="7"/>
        <v>23.75</v>
      </c>
    </row>
    <row r="129" spans="1:26" ht="15.5" x14ac:dyDescent="0.35">
      <c r="A129" s="924">
        <f>+SUBTOTAL(3,$C$5:C129)</f>
        <v>125</v>
      </c>
      <c r="B129" s="925" t="s">
        <v>1321</v>
      </c>
      <c r="C129" s="924" t="s">
        <v>660</v>
      </c>
      <c r="D129" s="925" t="s">
        <v>1047</v>
      </c>
      <c r="E129" s="926" t="s">
        <v>143</v>
      </c>
      <c r="F129" s="924">
        <f t="shared" si="5"/>
        <v>1956</v>
      </c>
      <c r="G129" s="927">
        <v>20730</v>
      </c>
      <c r="H129" s="924" t="s">
        <v>1012</v>
      </c>
      <c r="I129" s="924" t="s">
        <v>285</v>
      </c>
      <c r="J129" s="924" t="s">
        <v>290</v>
      </c>
      <c r="K129" s="925" t="s">
        <v>1073</v>
      </c>
      <c r="L129" s="925" t="s">
        <v>1074</v>
      </c>
      <c r="M129" s="925"/>
      <c r="N129" s="925" t="s">
        <v>1074</v>
      </c>
      <c r="O129" s="929"/>
      <c r="P129" s="925" t="s">
        <v>992</v>
      </c>
      <c r="Q129" s="924" t="s">
        <v>990</v>
      </c>
      <c r="R129" s="924"/>
      <c r="S129" s="924" t="s">
        <v>286</v>
      </c>
      <c r="T129" s="924" t="s">
        <v>1014</v>
      </c>
      <c r="U129" s="924"/>
      <c r="V129" s="924" t="s">
        <v>286</v>
      </c>
      <c r="W129" s="924"/>
      <c r="X129" s="927">
        <v>36301</v>
      </c>
      <c r="Y129" s="927">
        <v>36667</v>
      </c>
      <c r="Z129" s="930">
        <f t="shared" ca="1" si="7"/>
        <v>-8.8333333333333339</v>
      </c>
    </row>
    <row r="130" spans="1:26" ht="15.5" x14ac:dyDescent="0.35">
      <c r="A130" s="924">
        <f>+SUBTOTAL(3,$C$5:C130)</f>
        <v>126</v>
      </c>
      <c r="B130" s="925" t="s">
        <v>1322</v>
      </c>
      <c r="C130" s="924" t="s">
        <v>660</v>
      </c>
      <c r="D130" s="925" t="s">
        <v>1047</v>
      </c>
      <c r="E130" s="924" t="s">
        <v>144</v>
      </c>
      <c r="F130" s="924">
        <f t="shared" si="5"/>
        <v>1988</v>
      </c>
      <c r="G130" s="927">
        <v>32465</v>
      </c>
      <c r="H130" s="924" t="s">
        <v>978</v>
      </c>
      <c r="I130" s="924" t="s">
        <v>285</v>
      </c>
      <c r="J130" s="924">
        <v>0</v>
      </c>
      <c r="K130" s="925" t="s">
        <v>1044</v>
      </c>
      <c r="L130" s="925" t="s">
        <v>1323</v>
      </c>
      <c r="M130" s="925"/>
      <c r="N130" s="925" t="s">
        <v>1044</v>
      </c>
      <c r="O130" s="929"/>
      <c r="P130" s="925" t="s">
        <v>992</v>
      </c>
      <c r="Q130" s="927" t="s">
        <v>1324</v>
      </c>
      <c r="R130" s="924"/>
      <c r="S130" s="924" t="s">
        <v>286</v>
      </c>
      <c r="T130" s="924"/>
      <c r="U130" s="924"/>
      <c r="V130" s="924" t="s">
        <v>989</v>
      </c>
      <c r="W130" s="924"/>
      <c r="X130" s="927"/>
      <c r="Y130" s="927"/>
      <c r="Z130" s="930">
        <f t="shared" ca="1" si="7"/>
        <v>18.333333333333332</v>
      </c>
    </row>
    <row r="131" spans="1:26" ht="15.5" x14ac:dyDescent="0.35">
      <c r="A131" s="924">
        <f>+SUBTOTAL(3,$C$5:C131)</f>
        <v>127</v>
      </c>
      <c r="B131" s="925" t="s">
        <v>1325</v>
      </c>
      <c r="C131" s="924" t="s">
        <v>660</v>
      </c>
      <c r="D131" s="925" t="s">
        <v>1047</v>
      </c>
      <c r="E131" s="926" t="s">
        <v>143</v>
      </c>
      <c r="F131" s="924">
        <f t="shared" si="5"/>
        <v>1984</v>
      </c>
      <c r="G131" s="927">
        <v>30843</v>
      </c>
      <c r="H131" s="924" t="s">
        <v>978</v>
      </c>
      <c r="I131" s="924" t="s">
        <v>285</v>
      </c>
      <c r="J131" s="924">
        <v>0</v>
      </c>
      <c r="K131" s="925" t="s">
        <v>1044</v>
      </c>
      <c r="L131" s="925" t="s">
        <v>1045</v>
      </c>
      <c r="M131" s="925"/>
      <c r="N131" s="925" t="s">
        <v>1044</v>
      </c>
      <c r="O131" s="929"/>
      <c r="P131" s="925" t="s">
        <v>992</v>
      </c>
      <c r="Q131" s="927" t="s">
        <v>1020</v>
      </c>
      <c r="R131" s="924" t="s">
        <v>993</v>
      </c>
      <c r="S131" s="924" t="s">
        <v>286</v>
      </c>
      <c r="T131" s="924" t="s">
        <v>975</v>
      </c>
      <c r="U131" s="924"/>
      <c r="V131" s="930" t="s">
        <v>983</v>
      </c>
      <c r="W131" s="924" t="s">
        <v>977</v>
      </c>
      <c r="X131" s="927">
        <v>38853</v>
      </c>
      <c r="Y131" s="927">
        <v>39218</v>
      </c>
      <c r="Z131" s="930">
        <f t="shared" ca="1" si="7"/>
        <v>18.916666666666668</v>
      </c>
    </row>
    <row r="132" spans="1:26" ht="15.5" x14ac:dyDescent="0.35">
      <c r="A132" s="924">
        <f>+SUBTOTAL(3,$C$5:C132)</f>
        <v>128</v>
      </c>
      <c r="B132" s="925" t="s">
        <v>1326</v>
      </c>
      <c r="C132" s="924" t="s">
        <v>660</v>
      </c>
      <c r="D132" s="925" t="s">
        <v>1047</v>
      </c>
      <c r="E132" s="924" t="s">
        <v>143</v>
      </c>
      <c r="F132" s="924">
        <f t="shared" si="5"/>
        <v>1978</v>
      </c>
      <c r="G132" s="927">
        <v>28698</v>
      </c>
      <c r="H132" s="924" t="s">
        <v>1012</v>
      </c>
      <c r="I132" s="924" t="s">
        <v>285</v>
      </c>
      <c r="J132" s="924" t="s">
        <v>290</v>
      </c>
      <c r="K132" s="925" t="s">
        <v>1044</v>
      </c>
      <c r="L132" s="925" t="s">
        <v>1044</v>
      </c>
      <c r="M132" s="925"/>
      <c r="N132" s="925" t="s">
        <v>1045</v>
      </c>
      <c r="O132" s="929"/>
      <c r="P132" s="925" t="s">
        <v>992</v>
      </c>
      <c r="Q132" s="927" t="s">
        <v>1051</v>
      </c>
      <c r="R132" s="924" t="s">
        <v>993</v>
      </c>
      <c r="S132" s="924" t="s">
        <v>286</v>
      </c>
      <c r="T132" s="924" t="s">
        <v>1014</v>
      </c>
      <c r="U132" s="924"/>
      <c r="V132" s="924" t="s">
        <v>989</v>
      </c>
      <c r="W132" s="924"/>
      <c r="X132" s="927">
        <v>37512</v>
      </c>
      <c r="Y132" s="927">
        <v>37876</v>
      </c>
      <c r="Z132" s="930">
        <f t="shared" ca="1" si="7"/>
        <v>13</v>
      </c>
    </row>
    <row r="133" spans="1:26" ht="15.5" x14ac:dyDescent="0.35">
      <c r="A133" s="924">
        <f>+SUBTOTAL(3,$C$5:C133)</f>
        <v>129</v>
      </c>
      <c r="B133" s="925" t="s">
        <v>1327</v>
      </c>
      <c r="C133" s="924" t="s">
        <v>660</v>
      </c>
      <c r="D133" s="925" t="s">
        <v>1047</v>
      </c>
      <c r="E133" s="924" t="s">
        <v>143</v>
      </c>
      <c r="F133" s="924">
        <f t="shared" si="5"/>
        <v>1979</v>
      </c>
      <c r="G133" s="927">
        <v>28982</v>
      </c>
      <c r="H133" s="924" t="s">
        <v>1012</v>
      </c>
      <c r="I133" s="924" t="s">
        <v>285</v>
      </c>
      <c r="J133" s="924" t="s">
        <v>290</v>
      </c>
      <c r="K133" s="925" t="s">
        <v>1044</v>
      </c>
      <c r="L133" s="925" t="s">
        <v>1328</v>
      </c>
      <c r="M133" s="925"/>
      <c r="N133" s="925" t="s">
        <v>1329</v>
      </c>
      <c r="O133" s="929"/>
      <c r="P133" s="925" t="s">
        <v>1005</v>
      </c>
      <c r="Q133" s="927" t="s">
        <v>1330</v>
      </c>
      <c r="R133" s="924" t="s">
        <v>993</v>
      </c>
      <c r="S133" s="924" t="s">
        <v>286</v>
      </c>
      <c r="T133" s="924" t="s">
        <v>1014</v>
      </c>
      <c r="U133" s="924"/>
      <c r="V133" s="930" t="s">
        <v>981</v>
      </c>
      <c r="W133" s="924" t="s">
        <v>977</v>
      </c>
      <c r="X133" s="927">
        <v>36987</v>
      </c>
      <c r="Y133" s="927">
        <v>37352</v>
      </c>
      <c r="Z133" s="930">
        <f t="shared" ca="1" si="7"/>
        <v>13.833333333333334</v>
      </c>
    </row>
    <row r="134" spans="1:26" ht="15.5" x14ac:dyDescent="0.35">
      <c r="A134" s="924">
        <f>+SUBTOTAL(3,$C$5:C134)</f>
        <v>130</v>
      </c>
      <c r="B134" s="925" t="s">
        <v>1331</v>
      </c>
      <c r="C134" s="924" t="s">
        <v>660</v>
      </c>
      <c r="D134" s="925" t="s">
        <v>1047</v>
      </c>
      <c r="E134" s="924" t="s">
        <v>143</v>
      </c>
      <c r="F134" s="924">
        <f t="shared" si="5"/>
        <v>1959</v>
      </c>
      <c r="G134" s="927">
        <v>21791</v>
      </c>
      <c r="H134" s="924" t="s">
        <v>974</v>
      </c>
      <c r="I134" s="924" t="s">
        <v>285</v>
      </c>
      <c r="J134" s="924">
        <v>0</v>
      </c>
      <c r="K134" s="925" t="s">
        <v>1044</v>
      </c>
      <c r="L134" s="925" t="s">
        <v>1323</v>
      </c>
      <c r="M134" s="925"/>
      <c r="N134" s="925" t="s">
        <v>1074</v>
      </c>
      <c r="O134" s="929"/>
      <c r="P134" s="925" t="s">
        <v>992</v>
      </c>
      <c r="Q134" s="927" t="s">
        <v>990</v>
      </c>
      <c r="R134" s="924"/>
      <c r="S134" s="924">
        <v>0</v>
      </c>
      <c r="T134" s="924"/>
      <c r="U134" s="924"/>
      <c r="V134" s="924">
        <v>0</v>
      </c>
      <c r="W134" s="924"/>
      <c r="X134" s="927">
        <v>32381</v>
      </c>
      <c r="Y134" s="927">
        <v>32746</v>
      </c>
      <c r="Z134" s="930">
        <f t="shared" ca="1" si="7"/>
        <v>-5.916666666666667</v>
      </c>
    </row>
    <row r="135" spans="1:26" ht="15.5" x14ac:dyDescent="0.35">
      <c r="A135" s="924">
        <f>+SUBTOTAL(3,$C$5:C135)</f>
        <v>131</v>
      </c>
      <c r="B135" s="925" t="s">
        <v>1332</v>
      </c>
      <c r="C135" s="924" t="s">
        <v>660</v>
      </c>
      <c r="D135" s="925" t="s">
        <v>1047</v>
      </c>
      <c r="E135" s="924" t="s">
        <v>143</v>
      </c>
      <c r="F135" s="924">
        <f t="shared" si="5"/>
        <v>1976</v>
      </c>
      <c r="G135" s="927">
        <v>28087</v>
      </c>
      <c r="H135" s="924" t="s">
        <v>978</v>
      </c>
      <c r="I135" s="924" t="s">
        <v>285</v>
      </c>
      <c r="J135" s="924">
        <v>0</v>
      </c>
      <c r="K135" s="925" t="s">
        <v>1044</v>
      </c>
      <c r="L135" s="925" t="s">
        <v>1323</v>
      </c>
      <c r="M135" s="925"/>
      <c r="N135" s="925" t="s">
        <v>1323</v>
      </c>
      <c r="O135" s="929"/>
      <c r="P135" s="925"/>
      <c r="Q135" s="927" t="s">
        <v>1248</v>
      </c>
      <c r="R135" s="924"/>
      <c r="S135" s="924" t="s">
        <v>286</v>
      </c>
      <c r="T135" s="924"/>
      <c r="U135" s="924"/>
      <c r="V135" s="924">
        <v>0</v>
      </c>
      <c r="W135" s="924"/>
      <c r="X135" s="927"/>
      <c r="Y135" s="927"/>
      <c r="Z135" s="930">
        <f t="shared" ca="1" si="7"/>
        <v>11.333333333333334</v>
      </c>
    </row>
    <row r="136" spans="1:26" ht="15.5" x14ac:dyDescent="0.35">
      <c r="A136" s="924">
        <f>+SUBTOTAL(3,$C$5:C136)</f>
        <v>132</v>
      </c>
      <c r="B136" s="925" t="s">
        <v>1333</v>
      </c>
      <c r="C136" s="924" t="s">
        <v>660</v>
      </c>
      <c r="D136" s="925" t="s">
        <v>1047</v>
      </c>
      <c r="E136" s="926" t="s">
        <v>143</v>
      </c>
      <c r="F136" s="924">
        <f t="shared" si="5"/>
        <v>1979</v>
      </c>
      <c r="G136" s="927">
        <v>28921</v>
      </c>
      <c r="H136" s="924" t="s">
        <v>1012</v>
      </c>
      <c r="I136" s="924" t="s">
        <v>285</v>
      </c>
      <c r="J136" s="924" t="s">
        <v>290</v>
      </c>
      <c r="K136" s="925" t="s">
        <v>1316</v>
      </c>
      <c r="L136" s="925" t="s">
        <v>1074</v>
      </c>
      <c r="M136" s="925"/>
      <c r="N136" s="925" t="s">
        <v>1334</v>
      </c>
      <c r="O136" s="929"/>
      <c r="P136" s="925" t="s">
        <v>992</v>
      </c>
      <c r="Q136" s="927" t="s">
        <v>1335</v>
      </c>
      <c r="R136" s="924" t="s">
        <v>993</v>
      </c>
      <c r="S136" s="924">
        <v>2018</v>
      </c>
      <c r="T136" s="924" t="s">
        <v>994</v>
      </c>
      <c r="U136" s="924"/>
      <c r="V136" s="924">
        <v>0</v>
      </c>
      <c r="W136" s="924"/>
      <c r="X136" s="927">
        <v>38121</v>
      </c>
      <c r="Y136" s="927">
        <v>38486</v>
      </c>
      <c r="Z136" s="930">
        <f t="shared" ca="1" si="7"/>
        <v>13.666666666666666</v>
      </c>
    </row>
    <row r="137" spans="1:26" ht="15.5" x14ac:dyDescent="0.35">
      <c r="A137" s="924">
        <f>+SUBTOTAL(3,$C$5:C137)</f>
        <v>133</v>
      </c>
      <c r="B137" s="925" t="s">
        <v>1336</v>
      </c>
      <c r="C137" s="924" t="s">
        <v>660</v>
      </c>
      <c r="D137" s="925" t="s">
        <v>1047</v>
      </c>
      <c r="E137" s="926" t="s">
        <v>144</v>
      </c>
      <c r="F137" s="924">
        <f t="shared" si="5"/>
        <v>1977</v>
      </c>
      <c r="G137" s="927">
        <v>28462</v>
      </c>
      <c r="H137" s="924" t="s">
        <v>974</v>
      </c>
      <c r="I137" s="924" t="s">
        <v>285</v>
      </c>
      <c r="J137" s="924">
        <v>0</v>
      </c>
      <c r="K137" s="925" t="s">
        <v>1044</v>
      </c>
      <c r="L137" s="925" t="s">
        <v>1323</v>
      </c>
      <c r="M137" s="925"/>
      <c r="N137" s="925" t="s">
        <v>1329</v>
      </c>
      <c r="O137" s="929"/>
      <c r="P137" s="925" t="s">
        <v>992</v>
      </c>
      <c r="Q137" s="927" t="s">
        <v>1072</v>
      </c>
      <c r="R137" s="924" t="s">
        <v>993</v>
      </c>
      <c r="S137" s="924" t="s">
        <v>286</v>
      </c>
      <c r="T137" s="924" t="s">
        <v>994</v>
      </c>
      <c r="U137" s="924"/>
      <c r="V137" s="924" t="s">
        <v>986</v>
      </c>
      <c r="W137" s="924" t="s">
        <v>977</v>
      </c>
      <c r="X137" s="927">
        <v>38246</v>
      </c>
      <c r="Y137" s="927">
        <v>38611</v>
      </c>
      <c r="Z137" s="930">
        <f t="shared" ca="1" si="7"/>
        <v>7.416666666666667</v>
      </c>
    </row>
    <row r="138" spans="1:26" ht="15.5" x14ac:dyDescent="0.35">
      <c r="A138" s="924">
        <f>+SUBTOTAL(3,$C$5:C138)</f>
        <v>134</v>
      </c>
      <c r="B138" s="925" t="s">
        <v>1337</v>
      </c>
      <c r="C138" s="924" t="s">
        <v>660</v>
      </c>
      <c r="D138" s="925" t="s">
        <v>1047</v>
      </c>
      <c r="E138" s="924" t="s">
        <v>143</v>
      </c>
      <c r="F138" s="924">
        <f t="shared" si="5"/>
        <v>1973</v>
      </c>
      <c r="G138" s="927">
        <v>26692</v>
      </c>
      <c r="H138" s="924" t="s">
        <v>978</v>
      </c>
      <c r="I138" s="924" t="s">
        <v>285</v>
      </c>
      <c r="J138" s="924">
        <v>0</v>
      </c>
      <c r="K138" s="925" t="s">
        <v>1044</v>
      </c>
      <c r="L138" s="925" t="s">
        <v>1049</v>
      </c>
      <c r="M138" s="925"/>
      <c r="N138" s="925" t="s">
        <v>1044</v>
      </c>
      <c r="O138" s="929"/>
      <c r="P138" s="925" t="s">
        <v>992</v>
      </c>
      <c r="Q138" s="927" t="s">
        <v>990</v>
      </c>
      <c r="R138" s="924"/>
      <c r="S138" s="924" t="s">
        <v>286</v>
      </c>
      <c r="T138" s="924" t="s">
        <v>975</v>
      </c>
      <c r="U138" s="924"/>
      <c r="V138" s="924" t="s">
        <v>986</v>
      </c>
      <c r="W138" s="924"/>
      <c r="X138" s="927">
        <v>38860</v>
      </c>
      <c r="Y138" s="927">
        <v>39225</v>
      </c>
      <c r="Z138" s="930">
        <f t="shared" ca="1" si="7"/>
        <v>7.5</v>
      </c>
    </row>
    <row r="139" spans="1:26" ht="15.5" x14ac:dyDescent="0.35">
      <c r="A139" s="924">
        <f>+SUBTOTAL(3,$C$5:C139)</f>
        <v>135</v>
      </c>
      <c r="B139" s="925" t="s">
        <v>1338</v>
      </c>
      <c r="C139" s="924" t="s">
        <v>660</v>
      </c>
      <c r="D139" s="925" t="s">
        <v>1047</v>
      </c>
      <c r="E139" s="926" t="s">
        <v>143</v>
      </c>
      <c r="F139" s="924">
        <f t="shared" si="5"/>
        <v>1958</v>
      </c>
      <c r="G139" s="927">
        <v>21262</v>
      </c>
      <c r="H139" s="924" t="s">
        <v>1012</v>
      </c>
      <c r="I139" s="924" t="s">
        <v>285</v>
      </c>
      <c r="J139" s="924" t="s">
        <v>290</v>
      </c>
      <c r="K139" s="925" t="s">
        <v>1316</v>
      </c>
      <c r="L139" s="925" t="s">
        <v>1160</v>
      </c>
      <c r="M139" s="925"/>
      <c r="N139" s="925" t="s">
        <v>1066</v>
      </c>
      <c r="O139" s="929"/>
      <c r="P139" s="925" t="s">
        <v>992</v>
      </c>
      <c r="Q139" s="924" t="s">
        <v>990</v>
      </c>
      <c r="R139" s="924"/>
      <c r="S139" s="924" t="s">
        <v>286</v>
      </c>
      <c r="T139" s="924" t="s">
        <v>1014</v>
      </c>
      <c r="U139" s="924"/>
      <c r="V139" s="924">
        <v>0</v>
      </c>
      <c r="W139" s="924"/>
      <c r="X139" s="927">
        <v>34459</v>
      </c>
      <c r="Y139" s="927">
        <v>34459</v>
      </c>
      <c r="Z139" s="930">
        <f t="shared" ca="1" si="7"/>
        <v>-7.333333333333333</v>
      </c>
    </row>
    <row r="140" spans="1:26" ht="15.5" x14ac:dyDescent="0.35">
      <c r="A140" s="924">
        <f>+SUBTOTAL(3,$C$5:C140)</f>
        <v>136</v>
      </c>
      <c r="B140" s="925" t="s">
        <v>1339</v>
      </c>
      <c r="C140" s="924" t="s">
        <v>660</v>
      </c>
      <c r="D140" s="925" t="s">
        <v>1047</v>
      </c>
      <c r="E140" s="924" t="s">
        <v>144</v>
      </c>
      <c r="F140" s="924">
        <f t="shared" si="5"/>
        <v>1974</v>
      </c>
      <c r="G140" s="927">
        <v>27307</v>
      </c>
      <c r="H140" s="924" t="s">
        <v>1012</v>
      </c>
      <c r="I140" s="924" t="s">
        <v>285</v>
      </c>
      <c r="J140" s="924" t="s">
        <v>290</v>
      </c>
      <c r="K140" s="925" t="s">
        <v>1044</v>
      </c>
      <c r="L140" s="925" t="s">
        <v>1044</v>
      </c>
      <c r="M140" s="925"/>
      <c r="N140" s="925" t="s">
        <v>1044</v>
      </c>
      <c r="O140" s="929"/>
      <c r="P140" s="925" t="s">
        <v>992</v>
      </c>
      <c r="Q140" s="927" t="s">
        <v>1051</v>
      </c>
      <c r="R140" s="924" t="s">
        <v>993</v>
      </c>
      <c r="S140" s="924" t="s">
        <v>286</v>
      </c>
      <c r="T140" s="924" t="s">
        <v>1014</v>
      </c>
      <c r="U140" s="924"/>
      <c r="V140" s="924">
        <v>0</v>
      </c>
      <c r="W140" s="924"/>
      <c r="X140" s="927">
        <v>38818</v>
      </c>
      <c r="Y140" s="927">
        <v>39183</v>
      </c>
      <c r="Z140" s="930">
        <f t="shared" ca="1" si="7"/>
        <v>4.25</v>
      </c>
    </row>
    <row r="141" spans="1:26" ht="15.5" x14ac:dyDescent="0.35">
      <c r="A141" s="924">
        <f>+SUBTOTAL(3,$C$5:C141)</f>
        <v>137</v>
      </c>
      <c r="B141" s="925" t="s">
        <v>1340</v>
      </c>
      <c r="C141" s="924" t="s">
        <v>660</v>
      </c>
      <c r="D141" s="925" t="s">
        <v>1047</v>
      </c>
      <c r="E141" s="926" t="s">
        <v>144</v>
      </c>
      <c r="F141" s="924">
        <f t="shared" si="5"/>
        <v>1976</v>
      </c>
      <c r="G141" s="927">
        <v>28002</v>
      </c>
      <c r="H141" s="924" t="s">
        <v>974</v>
      </c>
      <c r="I141" s="924" t="s">
        <v>285</v>
      </c>
      <c r="J141" s="924">
        <v>0</v>
      </c>
      <c r="K141" s="925" t="s">
        <v>1044</v>
      </c>
      <c r="L141" s="925" t="s">
        <v>1328</v>
      </c>
      <c r="M141" s="925"/>
      <c r="N141" s="925" t="s">
        <v>1329</v>
      </c>
      <c r="O141" s="929"/>
      <c r="P141" s="925" t="s">
        <v>992</v>
      </c>
      <c r="Q141" s="927" t="s">
        <v>1072</v>
      </c>
      <c r="R141" s="924" t="s">
        <v>993</v>
      </c>
      <c r="S141" s="924" t="s">
        <v>286</v>
      </c>
      <c r="T141" s="924" t="s">
        <v>994</v>
      </c>
      <c r="U141" s="924"/>
      <c r="V141" s="924">
        <v>0</v>
      </c>
      <c r="W141" s="924"/>
      <c r="X141" s="927">
        <v>39189</v>
      </c>
      <c r="Y141" s="927">
        <v>39555</v>
      </c>
      <c r="Z141" s="930">
        <f t="shared" ca="1" si="7"/>
        <v>6.083333333333333</v>
      </c>
    </row>
    <row r="142" spans="1:26" ht="15.5" x14ac:dyDescent="0.35">
      <c r="A142" s="924">
        <f>+SUBTOTAL(3,$C$5:C142)</f>
        <v>138</v>
      </c>
      <c r="B142" s="925" t="s">
        <v>1341</v>
      </c>
      <c r="C142" s="924" t="s">
        <v>660</v>
      </c>
      <c r="D142" s="925" t="s">
        <v>1047</v>
      </c>
      <c r="E142" s="926" t="s">
        <v>144</v>
      </c>
      <c r="F142" s="924">
        <f t="shared" si="5"/>
        <v>1982</v>
      </c>
      <c r="G142" s="927">
        <v>30242</v>
      </c>
      <c r="H142" s="924" t="s">
        <v>978</v>
      </c>
      <c r="I142" s="924" t="s">
        <v>285</v>
      </c>
      <c r="J142" s="924">
        <v>0</v>
      </c>
      <c r="K142" s="925" t="s">
        <v>1044</v>
      </c>
      <c r="L142" s="925" t="s">
        <v>1044</v>
      </c>
      <c r="M142" s="925"/>
      <c r="N142" s="925" t="s">
        <v>1044</v>
      </c>
      <c r="O142" s="929"/>
      <c r="P142" s="925" t="s">
        <v>992</v>
      </c>
      <c r="Q142" s="927" t="s">
        <v>1072</v>
      </c>
      <c r="R142" s="924" t="s">
        <v>993</v>
      </c>
      <c r="S142" s="924" t="s">
        <v>286</v>
      </c>
      <c r="T142" s="924" t="s">
        <v>975</v>
      </c>
      <c r="U142" s="924"/>
      <c r="V142" s="924">
        <v>0</v>
      </c>
      <c r="W142" s="924"/>
      <c r="X142" s="927">
        <v>38146</v>
      </c>
      <c r="Y142" s="927">
        <v>38511</v>
      </c>
      <c r="Z142" s="930">
        <f t="shared" ca="1" si="7"/>
        <v>12.25</v>
      </c>
    </row>
    <row r="143" spans="1:26" ht="15.5" x14ac:dyDescent="0.35">
      <c r="A143" s="924">
        <f>+SUBTOTAL(3,$C$5:C143)</f>
        <v>139</v>
      </c>
      <c r="B143" s="925" t="s">
        <v>1342</v>
      </c>
      <c r="C143" s="924" t="s">
        <v>660</v>
      </c>
      <c r="D143" s="925" t="s">
        <v>1047</v>
      </c>
      <c r="E143" s="924" t="s">
        <v>144</v>
      </c>
      <c r="F143" s="924">
        <f t="shared" si="5"/>
        <v>1982</v>
      </c>
      <c r="G143" s="927">
        <v>30200</v>
      </c>
      <c r="H143" s="924" t="s">
        <v>978</v>
      </c>
      <c r="I143" s="924" t="s">
        <v>285</v>
      </c>
      <c r="J143" s="924">
        <v>0</v>
      </c>
      <c r="K143" s="925" t="s">
        <v>1316</v>
      </c>
      <c r="L143" s="925" t="s">
        <v>1045</v>
      </c>
      <c r="M143" s="925"/>
      <c r="N143" s="925" t="s">
        <v>1074</v>
      </c>
      <c r="O143" s="929"/>
      <c r="P143" s="925" t="s">
        <v>992</v>
      </c>
      <c r="Q143" s="927" t="s">
        <v>997</v>
      </c>
      <c r="R143" s="924" t="s">
        <v>993</v>
      </c>
      <c r="S143" s="924" t="s">
        <v>286</v>
      </c>
      <c r="T143" s="924"/>
      <c r="U143" s="924"/>
      <c r="V143" s="924"/>
      <c r="W143" s="924"/>
      <c r="X143" s="927"/>
      <c r="Y143" s="927"/>
      <c r="Z143" s="930">
        <f t="shared" ca="1" si="7"/>
        <v>12.166666666666666</v>
      </c>
    </row>
    <row r="144" spans="1:26" ht="15.5" x14ac:dyDescent="0.35">
      <c r="A144" s="924">
        <f>+SUBTOTAL(3,$C$5:C144)</f>
        <v>140</v>
      </c>
      <c r="B144" s="925" t="s">
        <v>1343</v>
      </c>
      <c r="C144" s="924" t="s">
        <v>660</v>
      </c>
      <c r="D144" s="925" t="s">
        <v>1047</v>
      </c>
      <c r="E144" s="926" t="s">
        <v>144</v>
      </c>
      <c r="F144" s="924">
        <f t="shared" si="5"/>
        <v>1975</v>
      </c>
      <c r="G144" s="927">
        <v>27428</v>
      </c>
      <c r="H144" s="924" t="s">
        <v>974</v>
      </c>
      <c r="I144" s="924" t="s">
        <v>285</v>
      </c>
      <c r="J144" s="924">
        <v>0</v>
      </c>
      <c r="K144" s="925" t="s">
        <v>1044</v>
      </c>
      <c r="L144" s="925" t="s">
        <v>1045</v>
      </c>
      <c r="M144" s="925"/>
      <c r="N144" s="925" t="s">
        <v>1044</v>
      </c>
      <c r="O144" s="929"/>
      <c r="P144" s="925" t="s">
        <v>992</v>
      </c>
      <c r="Q144" s="927" t="s">
        <v>1344</v>
      </c>
      <c r="R144" s="924" t="s">
        <v>993</v>
      </c>
      <c r="S144" s="924" t="s">
        <v>286</v>
      </c>
      <c r="T144" s="924" t="s">
        <v>994</v>
      </c>
      <c r="U144" s="924"/>
      <c r="V144" s="924">
        <v>0</v>
      </c>
      <c r="W144" s="924"/>
      <c r="X144" s="927">
        <v>36340</v>
      </c>
      <c r="Y144" s="927">
        <v>36706</v>
      </c>
      <c r="Z144" s="930">
        <f t="shared" ca="1" si="7"/>
        <v>4.583333333333333</v>
      </c>
    </row>
    <row r="145" spans="1:26" ht="15.5" x14ac:dyDescent="0.35">
      <c r="A145" s="924">
        <f>+SUBTOTAL(3,$C$5:C145)</f>
        <v>141</v>
      </c>
      <c r="B145" s="925" t="s">
        <v>1345</v>
      </c>
      <c r="C145" s="924" t="s">
        <v>660</v>
      </c>
      <c r="D145" s="925" t="s">
        <v>1047</v>
      </c>
      <c r="E145" s="924" t="s">
        <v>143</v>
      </c>
      <c r="F145" s="924">
        <f t="shared" si="5"/>
        <v>1987</v>
      </c>
      <c r="G145" s="927">
        <v>31938</v>
      </c>
      <c r="H145" s="924" t="s">
        <v>978</v>
      </c>
      <c r="I145" s="924" t="s">
        <v>285</v>
      </c>
      <c r="J145" s="924">
        <v>0</v>
      </c>
      <c r="K145" s="925" t="s">
        <v>1044</v>
      </c>
      <c r="L145" s="925" t="s">
        <v>1045</v>
      </c>
      <c r="M145" s="925"/>
      <c r="N145" s="925" t="s">
        <v>161</v>
      </c>
      <c r="O145" s="929"/>
      <c r="P145" s="925"/>
      <c r="Q145" s="927" t="s">
        <v>1346</v>
      </c>
      <c r="R145" s="924"/>
      <c r="S145" s="924" t="s">
        <v>286</v>
      </c>
      <c r="T145" s="924"/>
      <c r="U145" s="924"/>
      <c r="V145" s="924">
        <v>0</v>
      </c>
      <c r="W145" s="924"/>
      <c r="X145" s="927"/>
      <c r="Y145" s="927" t="s">
        <v>286</v>
      </c>
      <c r="Z145" s="930">
        <f t="shared" ca="1" si="7"/>
        <v>21.916666666666668</v>
      </c>
    </row>
    <row r="146" spans="1:26" ht="15.5" x14ac:dyDescent="0.35">
      <c r="A146" s="924">
        <f>+SUBTOTAL(3,$C$5:C146)</f>
        <v>142</v>
      </c>
      <c r="B146" s="925" t="s">
        <v>1347</v>
      </c>
      <c r="C146" s="924" t="s">
        <v>660</v>
      </c>
      <c r="D146" s="925" t="s">
        <v>1047</v>
      </c>
      <c r="E146" s="926" t="s">
        <v>143</v>
      </c>
      <c r="F146" s="924">
        <f t="shared" si="5"/>
        <v>1981</v>
      </c>
      <c r="G146" s="927">
        <v>29595</v>
      </c>
      <c r="H146" s="924" t="s">
        <v>1012</v>
      </c>
      <c r="I146" s="924" t="s">
        <v>285</v>
      </c>
      <c r="J146" s="924" t="s">
        <v>290</v>
      </c>
      <c r="K146" s="925" t="s">
        <v>1044</v>
      </c>
      <c r="L146" s="925" t="s">
        <v>1074</v>
      </c>
      <c r="M146" s="925"/>
      <c r="N146" s="925" t="s">
        <v>1074</v>
      </c>
      <c r="O146" s="929"/>
      <c r="P146" s="925" t="s">
        <v>992</v>
      </c>
      <c r="Q146" s="927" t="s">
        <v>1051</v>
      </c>
      <c r="R146" s="924" t="s">
        <v>993</v>
      </c>
      <c r="S146" s="924" t="s">
        <v>286</v>
      </c>
      <c r="T146" s="924" t="s">
        <v>1060</v>
      </c>
      <c r="U146" s="924"/>
      <c r="V146" s="930" t="s">
        <v>983</v>
      </c>
      <c r="W146" s="924"/>
      <c r="X146" s="927">
        <v>37795</v>
      </c>
      <c r="Y146" s="927">
        <v>38161</v>
      </c>
      <c r="Z146" s="930">
        <f t="shared" ca="1" si="7"/>
        <v>15.5</v>
      </c>
    </row>
    <row r="147" spans="1:26" ht="15.5" x14ac:dyDescent="0.35">
      <c r="A147" s="924">
        <f>+SUBTOTAL(3,$C$5:C147)</f>
        <v>143</v>
      </c>
      <c r="B147" s="925" t="s">
        <v>1348</v>
      </c>
      <c r="C147" s="924" t="s">
        <v>660</v>
      </c>
      <c r="D147" s="925" t="s">
        <v>1047</v>
      </c>
      <c r="E147" s="926" t="s">
        <v>143</v>
      </c>
      <c r="F147" s="924">
        <f t="shared" si="5"/>
        <v>1957</v>
      </c>
      <c r="G147" s="927">
        <v>20839</v>
      </c>
      <c r="H147" s="924" t="s">
        <v>1012</v>
      </c>
      <c r="I147" s="924" t="s">
        <v>285</v>
      </c>
      <c r="J147" s="924" t="s">
        <v>1349</v>
      </c>
      <c r="K147" s="925" t="s">
        <v>1044</v>
      </c>
      <c r="L147" s="925" t="s">
        <v>1045</v>
      </c>
      <c r="M147" s="925"/>
      <c r="N147" s="925" t="s">
        <v>1045</v>
      </c>
      <c r="O147" s="929"/>
      <c r="P147" s="925" t="s">
        <v>992</v>
      </c>
      <c r="Q147" s="924" t="s">
        <v>990</v>
      </c>
      <c r="R147" s="924"/>
      <c r="S147" s="924" t="s">
        <v>286</v>
      </c>
      <c r="T147" s="924" t="s">
        <v>1014</v>
      </c>
      <c r="U147" s="924"/>
      <c r="V147" s="924" t="s">
        <v>991</v>
      </c>
      <c r="W147" s="924"/>
      <c r="X147" s="927">
        <v>32933</v>
      </c>
      <c r="Y147" s="927">
        <v>33298</v>
      </c>
      <c r="Z147" s="930">
        <f t="shared" ca="1" si="7"/>
        <v>-8.5</v>
      </c>
    </row>
    <row r="148" spans="1:26" ht="15.5" x14ac:dyDescent="0.35">
      <c r="A148" s="924">
        <f>+SUBTOTAL(3,$C$5:C148)</f>
        <v>144</v>
      </c>
      <c r="B148" s="925" t="s">
        <v>1350</v>
      </c>
      <c r="C148" s="924" t="s">
        <v>660</v>
      </c>
      <c r="D148" s="925" t="s">
        <v>1047</v>
      </c>
      <c r="E148" s="926" t="s">
        <v>144</v>
      </c>
      <c r="F148" s="924">
        <f t="shared" si="5"/>
        <v>1975</v>
      </c>
      <c r="G148" s="927">
        <v>27410</v>
      </c>
      <c r="H148" s="924" t="s">
        <v>974</v>
      </c>
      <c r="I148" s="924" t="s">
        <v>285</v>
      </c>
      <c r="J148" s="924">
        <v>0</v>
      </c>
      <c r="K148" s="925" t="s">
        <v>1044</v>
      </c>
      <c r="L148" s="925" t="s">
        <v>1351</v>
      </c>
      <c r="M148" s="925"/>
      <c r="N148" s="925" t="s">
        <v>1351</v>
      </c>
      <c r="O148" s="929"/>
      <c r="P148" s="925" t="s">
        <v>992</v>
      </c>
      <c r="Q148" s="927" t="s">
        <v>1072</v>
      </c>
      <c r="R148" s="924" t="s">
        <v>993</v>
      </c>
      <c r="S148" s="924" t="s">
        <v>286</v>
      </c>
      <c r="T148" s="924" t="s">
        <v>975</v>
      </c>
      <c r="U148" s="924"/>
      <c r="V148" s="924">
        <v>0</v>
      </c>
      <c r="W148" s="924"/>
      <c r="X148" s="927">
        <v>36635</v>
      </c>
      <c r="Y148" s="927">
        <v>37000</v>
      </c>
      <c r="Z148" s="930">
        <f t="shared" ca="1" si="7"/>
        <v>4.5</v>
      </c>
    </row>
    <row r="149" spans="1:26" ht="15.5" x14ac:dyDescent="0.35">
      <c r="A149" s="924">
        <f>+SUBTOTAL(3,$C$5:C149)</f>
        <v>145</v>
      </c>
      <c r="B149" s="925" t="s">
        <v>1352</v>
      </c>
      <c r="C149" s="924" t="s">
        <v>660</v>
      </c>
      <c r="D149" s="925" t="s">
        <v>1047</v>
      </c>
      <c r="E149" s="924" t="s">
        <v>143</v>
      </c>
      <c r="F149" s="924">
        <f t="shared" si="5"/>
        <v>1978</v>
      </c>
      <c r="G149" s="927">
        <v>28807</v>
      </c>
      <c r="H149" s="924" t="s">
        <v>974</v>
      </c>
      <c r="I149" s="924" t="s">
        <v>285</v>
      </c>
      <c r="J149" s="924">
        <v>0</v>
      </c>
      <c r="K149" s="925" t="s">
        <v>1044</v>
      </c>
      <c r="L149" s="925" t="s">
        <v>1044</v>
      </c>
      <c r="M149" s="925"/>
      <c r="N149" s="925" t="s">
        <v>1353</v>
      </c>
      <c r="O149" s="929"/>
      <c r="P149" s="925" t="s">
        <v>992</v>
      </c>
      <c r="Q149" s="927" t="s">
        <v>979</v>
      </c>
      <c r="R149" s="924"/>
      <c r="S149" s="924" t="s">
        <v>286</v>
      </c>
      <c r="T149" s="924"/>
      <c r="U149" s="924"/>
      <c r="V149" s="924" t="s">
        <v>286</v>
      </c>
      <c r="W149" s="924" t="s">
        <v>977</v>
      </c>
      <c r="X149" s="927">
        <v>37694</v>
      </c>
      <c r="Y149" s="927">
        <v>38060</v>
      </c>
      <c r="Z149" s="930">
        <f t="shared" ca="1" si="7"/>
        <v>13.333333333333334</v>
      </c>
    </row>
    <row r="150" spans="1:26" ht="15.5" x14ac:dyDescent="0.35">
      <c r="A150" s="924">
        <f>+SUBTOTAL(3,$C$5:C150)</f>
        <v>146</v>
      </c>
      <c r="B150" s="925" t="s">
        <v>1354</v>
      </c>
      <c r="C150" s="924" t="s">
        <v>660</v>
      </c>
      <c r="D150" s="925" t="s">
        <v>1047</v>
      </c>
      <c r="E150" s="924" t="s">
        <v>144</v>
      </c>
      <c r="F150" s="924">
        <f t="shared" si="5"/>
        <v>1975</v>
      </c>
      <c r="G150" s="927">
        <v>27478</v>
      </c>
      <c r="H150" s="924" t="s">
        <v>974</v>
      </c>
      <c r="I150" s="924" t="s">
        <v>285</v>
      </c>
      <c r="J150" s="924">
        <v>0</v>
      </c>
      <c r="K150" s="925" t="s">
        <v>1044</v>
      </c>
      <c r="L150" s="925" t="s">
        <v>1351</v>
      </c>
      <c r="M150" s="925"/>
      <c r="N150" s="925" t="s">
        <v>1351</v>
      </c>
      <c r="O150" s="929"/>
      <c r="P150" s="925" t="s">
        <v>992</v>
      </c>
      <c r="Q150" s="927" t="s">
        <v>1072</v>
      </c>
      <c r="R150" s="924" t="s">
        <v>993</v>
      </c>
      <c r="S150" s="924" t="s">
        <v>286</v>
      </c>
      <c r="T150" s="924" t="s">
        <v>994</v>
      </c>
      <c r="U150" s="924"/>
      <c r="V150" s="924" t="s">
        <v>989</v>
      </c>
      <c r="W150" s="924"/>
      <c r="X150" s="927">
        <v>37735</v>
      </c>
      <c r="Y150" s="927">
        <v>38101</v>
      </c>
      <c r="Z150" s="930">
        <f t="shared" ca="1" si="7"/>
        <v>4.666666666666667</v>
      </c>
    </row>
    <row r="151" spans="1:26" ht="15.5" x14ac:dyDescent="0.35">
      <c r="A151" s="924">
        <f>+SUBTOTAL(3,$C$5:C151)</f>
        <v>147</v>
      </c>
      <c r="B151" s="925" t="s">
        <v>1355</v>
      </c>
      <c r="C151" s="924" t="s">
        <v>660</v>
      </c>
      <c r="D151" s="925" t="s">
        <v>1047</v>
      </c>
      <c r="E151" s="926" t="s">
        <v>144</v>
      </c>
      <c r="F151" s="924">
        <f t="shared" si="5"/>
        <v>1981</v>
      </c>
      <c r="G151" s="927">
        <v>29800</v>
      </c>
      <c r="H151" s="924" t="s">
        <v>974</v>
      </c>
      <c r="I151" s="924" t="s">
        <v>285</v>
      </c>
      <c r="J151" s="924">
        <v>0</v>
      </c>
      <c r="K151" s="925" t="s">
        <v>1044</v>
      </c>
      <c r="L151" s="925" t="s">
        <v>1044</v>
      </c>
      <c r="M151" s="925"/>
      <c r="N151" s="925" t="s">
        <v>1045</v>
      </c>
      <c r="O151" s="929"/>
      <c r="P151" s="925" t="s">
        <v>992</v>
      </c>
      <c r="Q151" s="927" t="s">
        <v>1356</v>
      </c>
      <c r="R151" s="924" t="s">
        <v>993</v>
      </c>
      <c r="S151" s="924" t="s">
        <v>286</v>
      </c>
      <c r="T151" s="924" t="s">
        <v>975</v>
      </c>
      <c r="U151" s="924"/>
      <c r="V151" s="924" t="s">
        <v>1021</v>
      </c>
      <c r="W151" s="924" t="s">
        <v>977</v>
      </c>
      <c r="X151" s="927">
        <v>37571</v>
      </c>
      <c r="Y151" s="927">
        <v>37936</v>
      </c>
      <c r="Z151" s="930">
        <f t="shared" ca="1" si="7"/>
        <v>11</v>
      </c>
    </row>
    <row r="152" spans="1:26" ht="15.5" x14ac:dyDescent="0.35">
      <c r="A152" s="924">
        <f>+SUBTOTAL(3,$C$5:C152)</f>
        <v>148</v>
      </c>
      <c r="B152" s="925" t="s">
        <v>1357</v>
      </c>
      <c r="C152" s="924" t="s">
        <v>660</v>
      </c>
      <c r="D152" s="925" t="s">
        <v>1047</v>
      </c>
      <c r="E152" s="924" t="s">
        <v>144</v>
      </c>
      <c r="F152" s="924">
        <f t="shared" si="5"/>
        <v>1974</v>
      </c>
      <c r="G152" s="927">
        <v>27314</v>
      </c>
      <c r="H152" s="924" t="s">
        <v>974</v>
      </c>
      <c r="I152" s="924" t="s">
        <v>285</v>
      </c>
      <c r="J152" s="924">
        <v>0</v>
      </c>
      <c r="K152" s="925" t="s">
        <v>1073</v>
      </c>
      <c r="L152" s="925" t="s">
        <v>1074</v>
      </c>
      <c r="M152" s="925"/>
      <c r="N152" s="925" t="s">
        <v>1074</v>
      </c>
      <c r="O152" s="929"/>
      <c r="P152" s="925" t="s">
        <v>992</v>
      </c>
      <c r="Q152" s="927" t="s">
        <v>1072</v>
      </c>
      <c r="R152" s="924"/>
      <c r="S152" s="924" t="s">
        <v>286</v>
      </c>
      <c r="T152" s="924" t="s">
        <v>975</v>
      </c>
      <c r="U152" s="924"/>
      <c r="V152" s="924" t="s">
        <v>1032</v>
      </c>
      <c r="W152" s="924"/>
      <c r="X152" s="927">
        <v>35717</v>
      </c>
      <c r="Y152" s="927">
        <v>36082</v>
      </c>
      <c r="Z152" s="930">
        <f t="shared" ca="1" si="7"/>
        <v>4.25</v>
      </c>
    </row>
    <row r="153" spans="1:26" ht="15.5" x14ac:dyDescent="0.35">
      <c r="A153" s="924">
        <f>+SUBTOTAL(3,$C$5:C153)</f>
        <v>149</v>
      </c>
      <c r="B153" s="925" t="s">
        <v>1358</v>
      </c>
      <c r="C153" s="924" t="s">
        <v>660</v>
      </c>
      <c r="D153" s="925" t="s">
        <v>1026</v>
      </c>
      <c r="E153" s="924" t="s">
        <v>143</v>
      </c>
      <c r="F153" s="924">
        <f t="shared" si="5"/>
        <v>1977</v>
      </c>
      <c r="G153" s="927">
        <v>28460</v>
      </c>
      <c r="H153" s="924" t="s">
        <v>1012</v>
      </c>
      <c r="I153" s="924" t="s">
        <v>285</v>
      </c>
      <c r="J153" s="924" t="s">
        <v>290</v>
      </c>
      <c r="K153" s="925" t="s">
        <v>1033</v>
      </c>
      <c r="L153" s="925" t="s">
        <v>1041</v>
      </c>
      <c r="M153" s="925"/>
      <c r="N153" s="925" t="s">
        <v>1041</v>
      </c>
      <c r="O153" s="929"/>
      <c r="P153" s="925" t="s">
        <v>1005</v>
      </c>
      <c r="Q153" s="927" t="s">
        <v>1020</v>
      </c>
      <c r="R153" s="924"/>
      <c r="S153" s="924">
        <v>0</v>
      </c>
      <c r="T153" s="924" t="s">
        <v>1014</v>
      </c>
      <c r="U153" s="924"/>
      <c r="V153" s="924">
        <v>0</v>
      </c>
      <c r="W153" s="924" t="s">
        <v>977</v>
      </c>
      <c r="X153" s="927">
        <v>38351</v>
      </c>
      <c r="Y153" s="927">
        <v>38716</v>
      </c>
      <c r="Z153" s="930">
        <f t="shared" ca="1" si="7"/>
        <v>12.333333333333334</v>
      </c>
    </row>
    <row r="154" spans="1:26" ht="15.5" x14ac:dyDescent="0.35">
      <c r="A154" s="924">
        <f>+SUBTOTAL(3,$C$5:C154)</f>
        <v>150</v>
      </c>
      <c r="B154" s="925" t="s">
        <v>1359</v>
      </c>
      <c r="C154" s="924" t="s">
        <v>660</v>
      </c>
      <c r="D154" s="925" t="s">
        <v>1026</v>
      </c>
      <c r="E154" s="924" t="s">
        <v>143</v>
      </c>
      <c r="F154" s="924">
        <f t="shared" si="5"/>
        <v>1960</v>
      </c>
      <c r="G154" s="927">
        <v>22073</v>
      </c>
      <c r="H154" s="924" t="s">
        <v>1012</v>
      </c>
      <c r="I154" s="924" t="s">
        <v>285</v>
      </c>
      <c r="J154" s="924" t="s">
        <v>1349</v>
      </c>
      <c r="K154" s="925" t="s">
        <v>1033</v>
      </c>
      <c r="L154" s="925" t="s">
        <v>1033</v>
      </c>
      <c r="M154" s="925"/>
      <c r="N154" s="925" t="s">
        <v>1041</v>
      </c>
      <c r="O154" s="929"/>
      <c r="P154" s="925" t="s">
        <v>1013</v>
      </c>
      <c r="Q154" s="924"/>
      <c r="R154" s="924"/>
      <c r="S154" s="924"/>
      <c r="T154" s="924" t="s">
        <v>1014</v>
      </c>
      <c r="U154" s="924"/>
      <c r="V154" s="924" t="s">
        <v>286</v>
      </c>
      <c r="W154" s="924" t="s">
        <v>1006</v>
      </c>
      <c r="X154" s="927">
        <v>35782</v>
      </c>
      <c r="Y154" s="927">
        <v>36147</v>
      </c>
      <c r="Z154" s="930">
        <f t="shared" ca="1" si="7"/>
        <v>-5.083333333333333</v>
      </c>
    </row>
    <row r="155" spans="1:26" ht="15.5" x14ac:dyDescent="0.35">
      <c r="A155" s="924">
        <f>+SUBTOTAL(3,$C$5:C155)</f>
        <v>151</v>
      </c>
      <c r="B155" s="925" t="s">
        <v>1360</v>
      </c>
      <c r="C155" s="924" t="s">
        <v>660</v>
      </c>
      <c r="D155" s="925" t="s">
        <v>1026</v>
      </c>
      <c r="E155" s="926" t="s">
        <v>144</v>
      </c>
      <c r="F155" s="924">
        <f t="shared" si="5"/>
        <v>1982</v>
      </c>
      <c r="G155" s="927">
        <v>29976</v>
      </c>
      <c r="H155" s="924" t="s">
        <v>978</v>
      </c>
      <c r="I155" s="924" t="s">
        <v>285</v>
      </c>
      <c r="J155" s="924">
        <v>0</v>
      </c>
      <c r="K155" s="925" t="s">
        <v>1033</v>
      </c>
      <c r="L155" s="925" t="s">
        <v>1041</v>
      </c>
      <c r="M155" s="925"/>
      <c r="N155" s="925" t="s">
        <v>161</v>
      </c>
      <c r="O155" s="929">
        <v>44075</v>
      </c>
      <c r="P155" s="925" t="s">
        <v>992</v>
      </c>
      <c r="Q155" s="927" t="s">
        <v>1361</v>
      </c>
      <c r="R155" s="924" t="s">
        <v>993</v>
      </c>
      <c r="S155" s="924" t="s">
        <v>286</v>
      </c>
      <c r="T155" s="924"/>
      <c r="U155" s="924"/>
      <c r="V155" s="924" t="s">
        <v>286</v>
      </c>
      <c r="W155" s="924"/>
      <c r="X155" s="927">
        <v>37616</v>
      </c>
      <c r="Y155" s="927">
        <v>37981</v>
      </c>
      <c r="Z155" s="930">
        <f t="shared" ca="1" si="7"/>
        <v>11.5</v>
      </c>
    </row>
    <row r="156" spans="1:26" ht="15.5" x14ac:dyDescent="0.35">
      <c r="A156" s="924">
        <f>+SUBTOTAL(3,$C$5:C156)</f>
        <v>152</v>
      </c>
      <c r="B156" s="925" t="s">
        <v>1362</v>
      </c>
      <c r="C156" s="924" t="s">
        <v>660</v>
      </c>
      <c r="D156" s="925" t="s">
        <v>1026</v>
      </c>
      <c r="E156" s="924" t="s">
        <v>143</v>
      </c>
      <c r="F156" s="924">
        <f t="shared" si="5"/>
        <v>1983</v>
      </c>
      <c r="G156" s="927">
        <v>30460</v>
      </c>
      <c r="H156" s="924" t="s">
        <v>978</v>
      </c>
      <c r="I156" s="924" t="s">
        <v>284</v>
      </c>
      <c r="J156" s="924">
        <v>0</v>
      </c>
      <c r="K156" s="925" t="s">
        <v>1033</v>
      </c>
      <c r="L156" s="925" t="s">
        <v>1041</v>
      </c>
      <c r="M156" s="925"/>
      <c r="N156" s="925" t="s">
        <v>161</v>
      </c>
      <c r="O156" s="929"/>
      <c r="P156" s="925" t="s">
        <v>992</v>
      </c>
      <c r="Q156" s="927" t="s">
        <v>979</v>
      </c>
      <c r="R156" s="924"/>
      <c r="S156" s="924" t="s">
        <v>286</v>
      </c>
      <c r="T156" s="924" t="s">
        <v>998</v>
      </c>
      <c r="U156" s="924"/>
      <c r="V156" s="924" t="s">
        <v>991</v>
      </c>
      <c r="W156" s="924"/>
      <c r="X156" s="927"/>
      <c r="Y156" s="927"/>
      <c r="Z156" s="930">
        <f t="shared" ca="1" si="7"/>
        <v>17.833333333333332</v>
      </c>
    </row>
    <row r="157" spans="1:26" ht="15.5" x14ac:dyDescent="0.35">
      <c r="A157" s="924">
        <f>+SUBTOTAL(3,$C$5:C157)</f>
        <v>153</v>
      </c>
      <c r="B157" s="925" t="s">
        <v>1363</v>
      </c>
      <c r="C157" s="924" t="s">
        <v>660</v>
      </c>
      <c r="D157" s="925" t="s">
        <v>1026</v>
      </c>
      <c r="E157" s="926" t="s">
        <v>143</v>
      </c>
      <c r="F157" s="924">
        <f t="shared" si="5"/>
        <v>1987</v>
      </c>
      <c r="G157" s="927">
        <v>31804</v>
      </c>
      <c r="H157" s="924" t="s">
        <v>978</v>
      </c>
      <c r="I157" s="924" t="s">
        <v>285</v>
      </c>
      <c r="J157" s="924">
        <v>0</v>
      </c>
      <c r="K157" s="925" t="s">
        <v>1033</v>
      </c>
      <c r="L157" s="925" t="s">
        <v>1041</v>
      </c>
      <c r="M157" s="925"/>
      <c r="N157" s="925" t="s">
        <v>161</v>
      </c>
      <c r="O157" s="929"/>
      <c r="P157" s="925"/>
      <c r="Q157" s="927" t="s">
        <v>1042</v>
      </c>
      <c r="R157" s="924"/>
      <c r="S157" s="924" t="s">
        <v>286</v>
      </c>
      <c r="T157" s="924" t="s">
        <v>998</v>
      </c>
      <c r="U157" s="924"/>
      <c r="V157" s="924" t="s">
        <v>991</v>
      </c>
      <c r="W157" s="924"/>
      <c r="X157" s="927"/>
      <c r="Y157" s="927" t="s">
        <v>286</v>
      </c>
      <c r="Z157" s="930">
        <f t="shared" ca="1" si="7"/>
        <v>21.5</v>
      </c>
    </row>
    <row r="158" spans="1:26" ht="15.5" x14ac:dyDescent="0.35">
      <c r="A158" s="924">
        <f>+SUBTOTAL(3,$C$5:C158)</f>
        <v>154</v>
      </c>
      <c r="B158" s="925" t="s">
        <v>1364</v>
      </c>
      <c r="C158" s="924" t="s">
        <v>660</v>
      </c>
      <c r="D158" s="925" t="s">
        <v>1026</v>
      </c>
      <c r="E158" s="924" t="s">
        <v>143</v>
      </c>
      <c r="F158" s="924">
        <f t="shared" si="5"/>
        <v>1983</v>
      </c>
      <c r="G158" s="927">
        <v>30442</v>
      </c>
      <c r="H158" s="924" t="s">
        <v>978</v>
      </c>
      <c r="I158" s="924" t="s">
        <v>285</v>
      </c>
      <c r="J158" s="924">
        <v>0</v>
      </c>
      <c r="K158" s="925" t="s">
        <v>1033</v>
      </c>
      <c r="L158" s="925" t="s">
        <v>1365</v>
      </c>
      <c r="M158" s="925"/>
      <c r="N158" s="925" t="s">
        <v>1041</v>
      </c>
      <c r="O158" s="929"/>
      <c r="P158" s="925" t="s">
        <v>992</v>
      </c>
      <c r="Q158" s="924"/>
      <c r="R158" s="924" t="s">
        <v>993</v>
      </c>
      <c r="S158" s="924">
        <v>2018</v>
      </c>
      <c r="T158" s="924" t="s">
        <v>998</v>
      </c>
      <c r="U158" s="924"/>
      <c r="V158" s="930" t="s">
        <v>983</v>
      </c>
      <c r="W158" s="924" t="s">
        <v>977</v>
      </c>
      <c r="X158" s="927">
        <v>42050</v>
      </c>
      <c r="Y158" s="927">
        <v>42415</v>
      </c>
      <c r="Z158" s="930">
        <f t="shared" ca="1" si="7"/>
        <v>17.833333333333332</v>
      </c>
    </row>
    <row r="159" spans="1:26" ht="15.5" x14ac:dyDescent="0.35">
      <c r="A159" s="924">
        <f>+SUBTOTAL(3,$C$5:C159)</f>
        <v>155</v>
      </c>
      <c r="B159" s="925" t="s">
        <v>1366</v>
      </c>
      <c r="C159" s="924" t="s">
        <v>660</v>
      </c>
      <c r="D159" s="925" t="s">
        <v>1026</v>
      </c>
      <c r="E159" s="924" t="s">
        <v>143</v>
      </c>
      <c r="F159" s="924">
        <f t="shared" si="5"/>
        <v>1981</v>
      </c>
      <c r="G159" s="927">
        <v>29944</v>
      </c>
      <c r="H159" s="924" t="s">
        <v>974</v>
      </c>
      <c r="I159" s="924" t="s">
        <v>285</v>
      </c>
      <c r="J159" s="924">
        <v>0</v>
      </c>
      <c r="K159" s="925" t="s">
        <v>1027</v>
      </c>
      <c r="L159" s="925" t="s">
        <v>1041</v>
      </c>
      <c r="M159" s="925"/>
      <c r="N159" s="925" t="s">
        <v>1041</v>
      </c>
      <c r="O159" s="929"/>
      <c r="P159" s="925" t="s">
        <v>992</v>
      </c>
      <c r="Q159" s="924" t="s">
        <v>1020</v>
      </c>
      <c r="R159" s="924" t="s">
        <v>993</v>
      </c>
      <c r="S159" s="924" t="s">
        <v>286</v>
      </c>
      <c r="T159" s="924" t="s">
        <v>975</v>
      </c>
      <c r="U159" s="924"/>
      <c r="V159" s="930" t="s">
        <v>983</v>
      </c>
      <c r="W159" s="924"/>
      <c r="X159" s="927">
        <v>41981</v>
      </c>
      <c r="Y159" s="927">
        <v>42346</v>
      </c>
      <c r="Z159" s="930">
        <f t="shared" ca="1" si="7"/>
        <v>16.416666666666668</v>
      </c>
    </row>
    <row r="160" spans="1:26" ht="15.5" x14ac:dyDescent="0.35">
      <c r="A160" s="924">
        <f>+SUBTOTAL(3,$C$5:C160)</f>
        <v>156</v>
      </c>
      <c r="B160" s="925" t="s">
        <v>1367</v>
      </c>
      <c r="C160" s="924" t="s">
        <v>660</v>
      </c>
      <c r="D160" s="925" t="s">
        <v>1026</v>
      </c>
      <c r="E160" s="926" t="s">
        <v>143</v>
      </c>
      <c r="F160" s="924">
        <f t="shared" si="5"/>
        <v>1987</v>
      </c>
      <c r="G160" s="927">
        <v>32051</v>
      </c>
      <c r="H160" s="924" t="s">
        <v>978</v>
      </c>
      <c r="I160" s="924" t="s">
        <v>284</v>
      </c>
      <c r="J160" s="924">
        <v>0</v>
      </c>
      <c r="K160" s="925" t="s">
        <v>1033</v>
      </c>
      <c r="L160" s="925" t="s">
        <v>1368</v>
      </c>
      <c r="M160" s="925"/>
      <c r="N160" s="925" t="s">
        <v>161</v>
      </c>
      <c r="O160" s="929"/>
      <c r="P160" s="925" t="s">
        <v>992</v>
      </c>
      <c r="Q160" s="924"/>
      <c r="R160" s="924" t="s">
        <v>1004</v>
      </c>
      <c r="S160" s="924" t="s">
        <v>286</v>
      </c>
      <c r="T160" s="924" t="s">
        <v>998</v>
      </c>
      <c r="U160" s="924"/>
      <c r="V160" s="924">
        <v>0</v>
      </c>
      <c r="W160" s="924"/>
      <c r="X160" s="927">
        <v>40371</v>
      </c>
      <c r="Y160" s="927">
        <v>40736</v>
      </c>
      <c r="Z160" s="930">
        <f t="shared" ca="1" si="7"/>
        <v>22.166666666666668</v>
      </c>
    </row>
    <row r="161" spans="1:26" ht="15.5" x14ac:dyDescent="0.35">
      <c r="A161" s="924">
        <f>+SUBTOTAL(3,$C$5:C161)</f>
        <v>157</v>
      </c>
      <c r="B161" s="925" t="s">
        <v>1369</v>
      </c>
      <c r="C161" s="924" t="s">
        <v>660</v>
      </c>
      <c r="D161" s="925" t="s">
        <v>1026</v>
      </c>
      <c r="E161" s="926" t="s">
        <v>143</v>
      </c>
      <c r="F161" s="924">
        <f t="shared" si="5"/>
        <v>1975</v>
      </c>
      <c r="G161" s="927">
        <v>27531</v>
      </c>
      <c r="H161" s="924" t="s">
        <v>974</v>
      </c>
      <c r="I161" s="924" t="s">
        <v>285</v>
      </c>
      <c r="J161" s="924">
        <v>0</v>
      </c>
      <c r="K161" s="925" t="s">
        <v>1033</v>
      </c>
      <c r="L161" s="925" t="s">
        <v>1370</v>
      </c>
      <c r="M161" s="925"/>
      <c r="N161" s="925" t="s">
        <v>1370</v>
      </c>
      <c r="O161" s="929"/>
      <c r="P161" s="925" t="s">
        <v>992</v>
      </c>
      <c r="Q161" s="927" t="s">
        <v>1371</v>
      </c>
      <c r="R161" s="924" t="s">
        <v>993</v>
      </c>
      <c r="S161" s="924" t="s">
        <v>286</v>
      </c>
      <c r="T161" s="924" t="s">
        <v>975</v>
      </c>
      <c r="U161" s="924"/>
      <c r="V161" s="930" t="s">
        <v>983</v>
      </c>
      <c r="W161" s="924" t="s">
        <v>977</v>
      </c>
      <c r="X161" s="927">
        <v>38351</v>
      </c>
      <c r="Y161" s="927">
        <v>38716</v>
      </c>
      <c r="Z161" s="930">
        <f t="shared" ca="1" si="7"/>
        <v>9.8333333333333339</v>
      </c>
    </row>
    <row r="162" spans="1:26" ht="15.5" x14ac:dyDescent="0.35">
      <c r="A162" s="924">
        <f>+SUBTOTAL(3,$C$5:C162)</f>
        <v>158</v>
      </c>
      <c r="B162" s="925" t="s">
        <v>1372</v>
      </c>
      <c r="C162" s="924" t="s">
        <v>660</v>
      </c>
      <c r="D162" s="925" t="s">
        <v>1026</v>
      </c>
      <c r="E162" s="926" t="s">
        <v>144</v>
      </c>
      <c r="F162" s="924">
        <f t="shared" si="5"/>
        <v>1976</v>
      </c>
      <c r="G162" s="927">
        <v>28063</v>
      </c>
      <c r="H162" s="924" t="s">
        <v>1012</v>
      </c>
      <c r="I162" s="924" t="s">
        <v>285</v>
      </c>
      <c r="J162" s="924" t="s">
        <v>290</v>
      </c>
      <c r="K162" s="925" t="s">
        <v>1033</v>
      </c>
      <c r="L162" s="925" t="s">
        <v>1373</v>
      </c>
      <c r="M162" s="925"/>
      <c r="N162" s="925" t="s">
        <v>1374</v>
      </c>
      <c r="O162" s="929"/>
      <c r="P162" s="925" t="s">
        <v>1005</v>
      </c>
      <c r="Q162" s="927" t="s">
        <v>1051</v>
      </c>
      <c r="R162" s="924"/>
      <c r="S162" s="924" t="s">
        <v>286</v>
      </c>
      <c r="T162" s="924"/>
      <c r="U162" s="924"/>
      <c r="V162" s="924">
        <v>0</v>
      </c>
      <c r="W162" s="924" t="s">
        <v>977</v>
      </c>
      <c r="X162" s="927">
        <v>38148</v>
      </c>
      <c r="Y162" s="927">
        <v>38513</v>
      </c>
      <c r="Z162" s="930">
        <f t="shared" ca="1" si="7"/>
        <v>6.25</v>
      </c>
    </row>
    <row r="163" spans="1:26" ht="15.5" x14ac:dyDescent="0.35">
      <c r="A163" s="916">
        <f>+SUBTOTAL(3,$C$5:C163)</f>
        <v>159</v>
      </c>
      <c r="B163" s="917" t="s">
        <v>1375</v>
      </c>
      <c r="C163" s="917" t="s">
        <v>660</v>
      </c>
      <c r="D163" s="917" t="s">
        <v>1376</v>
      </c>
      <c r="E163" s="916" t="s">
        <v>144</v>
      </c>
      <c r="F163" s="917">
        <f t="shared" si="5"/>
        <v>1980</v>
      </c>
      <c r="G163" s="919">
        <v>29257</v>
      </c>
      <c r="H163" s="916" t="s">
        <v>980</v>
      </c>
      <c r="I163" s="917" t="s">
        <v>284</v>
      </c>
      <c r="J163" s="917"/>
      <c r="K163" s="922" t="s">
        <v>1377</v>
      </c>
      <c r="L163" s="917" t="s">
        <v>1377</v>
      </c>
      <c r="M163" s="917"/>
      <c r="N163" s="917">
        <v>0</v>
      </c>
      <c r="O163" s="920"/>
      <c r="P163" s="917"/>
      <c r="Q163" s="919" t="s">
        <v>988</v>
      </c>
      <c r="R163" s="916"/>
      <c r="S163" s="916"/>
      <c r="T163" s="916"/>
      <c r="U163" s="916" t="s">
        <v>982</v>
      </c>
      <c r="V163" s="916">
        <v>0</v>
      </c>
      <c r="W163" s="916"/>
      <c r="X163" s="919"/>
      <c r="Y163" s="919"/>
      <c r="Z163" s="921">
        <f t="shared" ca="1" si="7"/>
        <v>9.5833333333333339</v>
      </c>
    </row>
    <row r="164" spans="1:26" ht="15.5" x14ac:dyDescent="0.35">
      <c r="A164" s="916">
        <f>+SUBTOTAL(3,$C$5:C164)</f>
        <v>160</v>
      </c>
      <c r="B164" s="917" t="s">
        <v>1378</v>
      </c>
      <c r="C164" s="917" t="s">
        <v>660</v>
      </c>
      <c r="D164" s="917" t="s">
        <v>1376</v>
      </c>
      <c r="E164" s="916" t="s">
        <v>144</v>
      </c>
      <c r="F164" s="917">
        <f t="shared" si="5"/>
        <v>1992</v>
      </c>
      <c r="G164" s="919">
        <v>33927</v>
      </c>
      <c r="H164" s="916" t="s">
        <v>980</v>
      </c>
      <c r="I164" s="917" t="s">
        <v>284</v>
      </c>
      <c r="J164" s="917"/>
      <c r="K164" s="917" t="s">
        <v>1034</v>
      </c>
      <c r="L164" s="917" t="s">
        <v>1034</v>
      </c>
      <c r="M164" s="917"/>
      <c r="N164" s="917">
        <v>0</v>
      </c>
      <c r="O164" s="920"/>
      <c r="P164" s="917"/>
      <c r="Q164" s="919" t="s">
        <v>988</v>
      </c>
      <c r="R164" s="916" t="s">
        <v>1004</v>
      </c>
      <c r="S164" s="916" t="s">
        <v>286</v>
      </c>
      <c r="T164" s="916"/>
      <c r="U164" s="916" t="s">
        <v>982</v>
      </c>
      <c r="V164" s="916" t="s">
        <v>989</v>
      </c>
      <c r="W164" s="916"/>
      <c r="X164" s="919">
        <v>42048</v>
      </c>
      <c r="Y164" s="919">
        <v>42413</v>
      </c>
      <c r="Z164" s="921">
        <f t="shared" ca="1" si="7"/>
        <v>22.333333333333332</v>
      </c>
    </row>
    <row r="165" spans="1:26" ht="15.5" x14ac:dyDescent="0.35">
      <c r="A165" s="916">
        <f>+SUBTOTAL(3,$C$5:C165)</f>
        <v>161</v>
      </c>
      <c r="B165" s="917" t="s">
        <v>1379</v>
      </c>
      <c r="C165" s="917" t="s">
        <v>660</v>
      </c>
      <c r="D165" s="917" t="s">
        <v>1376</v>
      </c>
      <c r="E165" s="918" t="s">
        <v>143</v>
      </c>
      <c r="F165" s="917">
        <f t="shared" si="5"/>
        <v>1979</v>
      </c>
      <c r="G165" s="919">
        <v>28867</v>
      </c>
      <c r="H165" s="916" t="s">
        <v>980</v>
      </c>
      <c r="I165" s="917" t="s">
        <v>285</v>
      </c>
      <c r="J165" s="917">
        <v>0</v>
      </c>
      <c r="K165" s="917" t="s">
        <v>1038</v>
      </c>
      <c r="L165" s="917" t="s">
        <v>1380</v>
      </c>
      <c r="M165" s="917"/>
      <c r="N165" s="917" t="s">
        <v>161</v>
      </c>
      <c r="O165" s="923" t="s">
        <v>1000</v>
      </c>
      <c r="P165" s="917"/>
      <c r="Q165" s="916"/>
      <c r="R165" s="916"/>
      <c r="S165" s="916"/>
      <c r="T165" s="916"/>
      <c r="U165" s="916"/>
      <c r="V165" s="921" t="s">
        <v>1061</v>
      </c>
      <c r="W165" s="916" t="s">
        <v>977</v>
      </c>
      <c r="X165" s="919">
        <v>40156</v>
      </c>
      <c r="Y165" s="919">
        <v>40521</v>
      </c>
      <c r="Z165" s="921">
        <f t="shared" ca="1" si="7"/>
        <v>13.5</v>
      </c>
    </row>
    <row r="166" spans="1:26" ht="15.5" x14ac:dyDescent="0.35">
      <c r="A166" s="916">
        <f>+SUBTOTAL(3,$C$5:C166)</f>
        <v>162</v>
      </c>
      <c r="B166" s="917" t="s">
        <v>1381</v>
      </c>
      <c r="C166" s="917" t="s">
        <v>660</v>
      </c>
      <c r="D166" s="917" t="s">
        <v>1376</v>
      </c>
      <c r="E166" s="918" t="s">
        <v>143</v>
      </c>
      <c r="F166" s="917">
        <f t="shared" si="5"/>
        <v>1971</v>
      </c>
      <c r="G166" s="919">
        <v>26236</v>
      </c>
      <c r="H166" s="916" t="s">
        <v>978</v>
      </c>
      <c r="I166" s="917" t="s">
        <v>285</v>
      </c>
      <c r="J166" s="917">
        <v>0</v>
      </c>
      <c r="K166" s="917" t="s">
        <v>1038</v>
      </c>
      <c r="L166" s="917" t="s">
        <v>1038</v>
      </c>
      <c r="M166" s="917"/>
      <c r="N166" s="917" t="s">
        <v>1382</v>
      </c>
      <c r="O166" s="920"/>
      <c r="P166" s="917" t="s">
        <v>1013</v>
      </c>
      <c r="Q166" s="916" t="s">
        <v>997</v>
      </c>
      <c r="R166" s="916"/>
      <c r="S166" s="916" t="s">
        <v>286</v>
      </c>
      <c r="T166" s="916" t="s">
        <v>975</v>
      </c>
      <c r="U166" s="916"/>
      <c r="V166" s="916" t="s">
        <v>1092</v>
      </c>
      <c r="W166" s="916" t="s">
        <v>977</v>
      </c>
      <c r="X166" s="919">
        <v>34817</v>
      </c>
      <c r="Y166" s="919">
        <v>35183</v>
      </c>
      <c r="Z166" s="921">
        <f t="shared" ca="1" si="7"/>
        <v>6.25</v>
      </c>
    </row>
    <row r="167" spans="1:26" ht="15.5" x14ac:dyDescent="0.35">
      <c r="A167" s="916">
        <f>+SUBTOTAL(3,$C$5:C167)</f>
        <v>163</v>
      </c>
      <c r="B167" s="917" t="s">
        <v>1383</v>
      </c>
      <c r="C167" s="917" t="s">
        <v>660</v>
      </c>
      <c r="D167" s="917" t="s">
        <v>1376</v>
      </c>
      <c r="E167" s="916" t="s">
        <v>144</v>
      </c>
      <c r="F167" s="917">
        <f t="shared" si="5"/>
        <v>1977</v>
      </c>
      <c r="G167" s="919">
        <v>28436</v>
      </c>
      <c r="H167" s="916" t="s">
        <v>980</v>
      </c>
      <c r="I167" s="917" t="s">
        <v>284</v>
      </c>
      <c r="J167" s="917">
        <v>0</v>
      </c>
      <c r="K167" s="917" t="s">
        <v>1023</v>
      </c>
      <c r="L167" s="917" t="s">
        <v>1023</v>
      </c>
      <c r="M167" s="917"/>
      <c r="N167" s="917" t="s">
        <v>161</v>
      </c>
      <c r="O167" s="920"/>
      <c r="P167" s="917"/>
      <c r="Q167" s="919" t="s">
        <v>1019</v>
      </c>
      <c r="R167" s="916"/>
      <c r="S167" s="916" t="s">
        <v>286</v>
      </c>
      <c r="T167" s="916"/>
      <c r="U167" s="916"/>
      <c r="V167" s="921" t="s">
        <v>983</v>
      </c>
      <c r="W167" s="916"/>
      <c r="X167" s="919">
        <v>37760</v>
      </c>
      <c r="Y167" s="919">
        <v>38126</v>
      </c>
      <c r="Z167" s="921">
        <f t="shared" ca="1" si="7"/>
        <v>7.333333333333333</v>
      </c>
    </row>
    <row r="168" spans="1:26" ht="15.5" x14ac:dyDescent="0.35">
      <c r="A168" s="916">
        <f>+SUBTOTAL(3,$C$5:C168)</f>
        <v>164</v>
      </c>
      <c r="B168" s="917" t="s">
        <v>1384</v>
      </c>
      <c r="C168" s="917" t="s">
        <v>660</v>
      </c>
      <c r="D168" s="917" t="s">
        <v>1376</v>
      </c>
      <c r="E168" s="918" t="s">
        <v>144</v>
      </c>
      <c r="F168" s="917">
        <f t="shared" si="5"/>
        <v>1972</v>
      </c>
      <c r="G168" s="919">
        <v>26523</v>
      </c>
      <c r="H168" s="916" t="s">
        <v>980</v>
      </c>
      <c r="I168" s="917" t="s">
        <v>284</v>
      </c>
      <c r="J168" s="917">
        <v>0</v>
      </c>
      <c r="K168" s="917" t="s">
        <v>1003</v>
      </c>
      <c r="L168" s="917" t="s">
        <v>1034</v>
      </c>
      <c r="M168" s="917"/>
      <c r="N168" s="917" t="s">
        <v>161</v>
      </c>
      <c r="O168" s="920"/>
      <c r="P168" s="917"/>
      <c r="Q168" s="916" t="s">
        <v>995</v>
      </c>
      <c r="R168" s="916" t="s">
        <v>1004</v>
      </c>
      <c r="S168" s="916"/>
      <c r="T168" s="916"/>
      <c r="U168" s="916" t="s">
        <v>982</v>
      </c>
      <c r="V168" s="921" t="s">
        <v>983</v>
      </c>
      <c r="W168" s="916"/>
      <c r="X168" s="919">
        <v>38502</v>
      </c>
      <c r="Y168" s="919">
        <v>38867</v>
      </c>
      <c r="Z168" s="921">
        <f t="shared" ca="1" si="7"/>
        <v>2.0833333333333335</v>
      </c>
    </row>
    <row r="169" spans="1:26" ht="15.5" x14ac:dyDescent="0.35">
      <c r="A169" s="916">
        <f>+SUBTOTAL(3,$C$5:C169)</f>
        <v>165</v>
      </c>
      <c r="B169" s="917" t="s">
        <v>1385</v>
      </c>
      <c r="C169" s="917" t="s">
        <v>660</v>
      </c>
      <c r="D169" s="917" t="s">
        <v>1376</v>
      </c>
      <c r="E169" s="918" t="s">
        <v>144</v>
      </c>
      <c r="F169" s="917">
        <f t="shared" si="5"/>
        <v>1987</v>
      </c>
      <c r="G169" s="919">
        <v>31953</v>
      </c>
      <c r="H169" s="916" t="s">
        <v>1090</v>
      </c>
      <c r="I169" s="917" t="s">
        <v>178</v>
      </c>
      <c r="J169" s="917">
        <v>0</v>
      </c>
      <c r="K169" s="917" t="s">
        <v>1050</v>
      </c>
      <c r="L169" s="917">
        <v>0</v>
      </c>
      <c r="M169" s="917"/>
      <c r="N169" s="917" t="s">
        <v>161</v>
      </c>
      <c r="O169" s="920"/>
      <c r="P169" s="917"/>
      <c r="Q169" s="919" t="s">
        <v>995</v>
      </c>
      <c r="R169" s="916" t="s">
        <v>63</v>
      </c>
      <c r="S169" s="916"/>
      <c r="T169" s="916" t="s">
        <v>1091</v>
      </c>
      <c r="U169" s="916"/>
      <c r="V169" s="916">
        <v>0</v>
      </c>
      <c r="W169" s="916"/>
      <c r="X169" s="919">
        <v>37741</v>
      </c>
      <c r="Y169" s="919">
        <v>38107</v>
      </c>
      <c r="Z169" s="921">
        <f t="shared" ca="1" si="7"/>
        <v>16.916666666666668</v>
      </c>
    </row>
    <row r="170" spans="1:26" ht="15.5" x14ac:dyDescent="0.35">
      <c r="A170" s="924">
        <f>+SUBTOTAL(3,$C$5:C170)</f>
        <v>166</v>
      </c>
      <c r="B170" s="925" t="s">
        <v>1386</v>
      </c>
      <c r="C170" s="924" t="s">
        <v>660</v>
      </c>
      <c r="D170" s="925" t="s">
        <v>1087</v>
      </c>
      <c r="E170" s="926" t="s">
        <v>144</v>
      </c>
      <c r="F170" s="924">
        <f t="shared" si="5"/>
        <v>1970</v>
      </c>
      <c r="G170" s="927">
        <v>25594</v>
      </c>
      <c r="H170" s="924" t="s">
        <v>987</v>
      </c>
      <c r="I170" s="924" t="s">
        <v>178</v>
      </c>
      <c r="J170" s="924">
        <v>0</v>
      </c>
      <c r="K170" s="925" t="s">
        <v>1137</v>
      </c>
      <c r="L170" s="925">
        <v>0</v>
      </c>
      <c r="M170" s="925"/>
      <c r="N170" s="925" t="s">
        <v>161</v>
      </c>
      <c r="O170" s="929"/>
      <c r="P170" s="925"/>
      <c r="Q170" s="924" t="s">
        <v>1387</v>
      </c>
      <c r="R170" s="924"/>
      <c r="S170" s="924"/>
      <c r="T170" s="924"/>
      <c r="U170" s="924"/>
      <c r="V170" s="930" t="s">
        <v>981</v>
      </c>
      <c r="W170" s="924"/>
      <c r="X170" s="927"/>
      <c r="Y170" s="927"/>
      <c r="Z170" s="930">
        <f t="shared" ca="1" si="7"/>
        <v>-0.5</v>
      </c>
    </row>
    <row r="171" spans="1:26" ht="15.5" x14ac:dyDescent="0.35">
      <c r="A171" s="924">
        <f>+SUBTOTAL(3,$C$5:C171)</f>
        <v>167</v>
      </c>
      <c r="B171" s="925" t="s">
        <v>1388</v>
      </c>
      <c r="C171" s="924" t="s">
        <v>660</v>
      </c>
      <c r="D171" s="925" t="s">
        <v>1087</v>
      </c>
      <c r="E171" s="926" t="s">
        <v>144</v>
      </c>
      <c r="F171" s="924">
        <f t="shared" si="5"/>
        <v>1979</v>
      </c>
      <c r="G171" s="927">
        <v>29089</v>
      </c>
      <c r="H171" s="924" t="s">
        <v>980</v>
      </c>
      <c r="I171" s="924" t="s">
        <v>284</v>
      </c>
      <c r="J171" s="924">
        <v>0</v>
      </c>
      <c r="K171" s="925" t="s">
        <v>1003</v>
      </c>
      <c r="L171" s="925" t="s">
        <v>1034</v>
      </c>
      <c r="M171" s="934">
        <v>43707</v>
      </c>
      <c r="N171" s="925" t="s">
        <v>161</v>
      </c>
      <c r="O171" s="929"/>
      <c r="P171" s="925"/>
      <c r="Q171" s="924"/>
      <c r="R171" s="924"/>
      <c r="S171" s="924"/>
      <c r="T171" s="924"/>
      <c r="U171" s="924" t="s">
        <v>1037</v>
      </c>
      <c r="V171" s="930" t="s">
        <v>983</v>
      </c>
      <c r="W171" s="924"/>
      <c r="X171" s="927"/>
      <c r="Y171" s="927"/>
      <c r="Z171" s="930">
        <f t="shared" ca="1" si="7"/>
        <v>9.0833333333333339</v>
      </c>
    </row>
    <row r="172" spans="1:26" ht="15.5" x14ac:dyDescent="0.35">
      <c r="A172" s="924">
        <f>+SUBTOTAL(3,$C$5:C172)</f>
        <v>168</v>
      </c>
      <c r="B172" s="925" t="s">
        <v>1389</v>
      </c>
      <c r="C172" s="924" t="s">
        <v>660</v>
      </c>
      <c r="D172" s="925" t="s">
        <v>1087</v>
      </c>
      <c r="E172" s="926" t="s">
        <v>143</v>
      </c>
      <c r="F172" s="924">
        <f t="shared" si="5"/>
        <v>1973</v>
      </c>
      <c r="G172" s="927">
        <v>26932</v>
      </c>
      <c r="H172" s="924" t="s">
        <v>980</v>
      </c>
      <c r="I172" s="924" t="s">
        <v>284</v>
      </c>
      <c r="J172" s="924">
        <v>0</v>
      </c>
      <c r="K172" s="925" t="s">
        <v>1038</v>
      </c>
      <c r="L172" s="925" t="s">
        <v>1065</v>
      </c>
      <c r="M172" s="925"/>
      <c r="N172" s="925" t="s">
        <v>161</v>
      </c>
      <c r="O172" s="929"/>
      <c r="P172" s="925"/>
      <c r="Q172" s="924"/>
      <c r="R172" s="924"/>
      <c r="S172" s="924" t="s">
        <v>286</v>
      </c>
      <c r="T172" s="924"/>
      <c r="U172" s="924"/>
      <c r="V172" s="930" t="s">
        <v>983</v>
      </c>
      <c r="W172" s="924"/>
      <c r="X172" s="927">
        <v>37590</v>
      </c>
      <c r="Y172" s="927">
        <v>37955</v>
      </c>
      <c r="Z172" s="930">
        <f t="shared" ca="1" si="7"/>
        <v>8.1666666666666661</v>
      </c>
    </row>
    <row r="173" spans="1:26" ht="15.5" x14ac:dyDescent="0.35">
      <c r="A173" s="924">
        <f>+SUBTOTAL(3,$C$5:C173)</f>
        <v>169</v>
      </c>
      <c r="B173" s="925" t="s">
        <v>1390</v>
      </c>
      <c r="C173" s="924" t="s">
        <v>660</v>
      </c>
      <c r="D173" s="925" t="s">
        <v>1087</v>
      </c>
      <c r="E173" s="926" t="s">
        <v>144</v>
      </c>
      <c r="F173" s="924">
        <f t="shared" si="5"/>
        <v>1977</v>
      </c>
      <c r="G173" s="927">
        <v>28259</v>
      </c>
      <c r="H173" s="924" t="s">
        <v>980</v>
      </c>
      <c r="I173" s="924" t="s">
        <v>178</v>
      </c>
      <c r="J173" s="924">
        <v>0</v>
      </c>
      <c r="K173" s="925" t="s">
        <v>1054</v>
      </c>
      <c r="L173" s="925">
        <v>0</v>
      </c>
      <c r="M173" s="925"/>
      <c r="N173" s="925" t="s">
        <v>161</v>
      </c>
      <c r="O173" s="929"/>
      <c r="P173" s="925"/>
      <c r="Q173" s="924" t="s">
        <v>1020</v>
      </c>
      <c r="R173" s="924"/>
      <c r="S173" s="924" t="s">
        <v>286</v>
      </c>
      <c r="T173" s="924"/>
      <c r="U173" s="924"/>
      <c r="V173" s="930" t="s">
        <v>983</v>
      </c>
      <c r="W173" s="924"/>
      <c r="X173" s="927">
        <v>38233</v>
      </c>
      <c r="Y173" s="927">
        <v>38598</v>
      </c>
      <c r="Z173" s="930">
        <f t="shared" ca="1" si="7"/>
        <v>6.833333333333333</v>
      </c>
    </row>
    <row r="174" spans="1:26" ht="15.5" x14ac:dyDescent="0.35">
      <c r="A174" s="924">
        <f>+SUBTOTAL(3,$C$5:C174)</f>
        <v>170</v>
      </c>
      <c r="B174" s="935" t="s">
        <v>1391</v>
      </c>
      <c r="C174" s="936" t="s">
        <v>660</v>
      </c>
      <c r="D174" s="935" t="s">
        <v>1087</v>
      </c>
      <c r="E174" s="936" t="s">
        <v>143</v>
      </c>
      <c r="F174" s="936">
        <v>1974</v>
      </c>
      <c r="G174" s="937">
        <v>27238</v>
      </c>
      <c r="H174" s="938" t="s">
        <v>1012</v>
      </c>
      <c r="I174" s="936" t="s">
        <v>285</v>
      </c>
      <c r="J174" s="936" t="s">
        <v>290</v>
      </c>
      <c r="K174" s="925" t="s">
        <v>1033</v>
      </c>
      <c r="L174" s="925" t="s">
        <v>1033</v>
      </c>
      <c r="M174" s="925"/>
      <c r="N174" s="925" t="s">
        <v>1033</v>
      </c>
      <c r="O174" s="929"/>
      <c r="P174" s="925"/>
      <c r="Q174" s="935"/>
      <c r="R174" s="927" t="s">
        <v>1392</v>
      </c>
      <c r="S174" s="935" t="s">
        <v>286</v>
      </c>
      <c r="T174" s="935"/>
      <c r="U174" s="924" t="s">
        <v>1037</v>
      </c>
      <c r="V174" s="935"/>
      <c r="W174" s="924" t="s">
        <v>1006</v>
      </c>
      <c r="X174" s="925"/>
      <c r="Y174" s="927" t="s">
        <v>286</v>
      </c>
      <c r="Z174" s="935"/>
    </row>
    <row r="175" spans="1:26" ht="15.5" x14ac:dyDescent="0.35">
      <c r="A175" s="924">
        <f>+SUBTOTAL(3,$C$5:C175)</f>
        <v>171</v>
      </c>
      <c r="B175" s="925" t="s">
        <v>1393</v>
      </c>
      <c r="C175" s="924" t="s">
        <v>660</v>
      </c>
      <c r="D175" s="925" t="s">
        <v>1087</v>
      </c>
      <c r="E175" s="924" t="s">
        <v>144</v>
      </c>
      <c r="F175" s="924">
        <f t="shared" ref="F175:F178" si="8">YEAR(G175)</f>
        <v>1980</v>
      </c>
      <c r="G175" s="927">
        <v>29484</v>
      </c>
      <c r="H175" s="924" t="s">
        <v>980</v>
      </c>
      <c r="I175" s="924" t="s">
        <v>284</v>
      </c>
      <c r="J175" s="924">
        <v>0</v>
      </c>
      <c r="K175" s="925" t="s">
        <v>1029</v>
      </c>
      <c r="L175" s="925" t="s">
        <v>1141</v>
      </c>
      <c r="M175" s="925"/>
      <c r="N175" s="925" t="s">
        <v>161</v>
      </c>
      <c r="O175" s="929"/>
      <c r="P175" s="925"/>
      <c r="Q175" s="924"/>
      <c r="R175" s="924"/>
      <c r="S175" s="924"/>
      <c r="T175" s="924"/>
      <c r="U175" s="924" t="s">
        <v>982</v>
      </c>
      <c r="V175" s="930" t="s">
        <v>983</v>
      </c>
      <c r="W175" s="924"/>
      <c r="X175" s="927">
        <v>42049</v>
      </c>
      <c r="Y175" s="927">
        <v>42414</v>
      </c>
      <c r="Z175" s="930">
        <f t="shared" ref="Z175:Z178" ca="1" si="9">IF(E175="nữ",660-DATEDIF(G175,TODAY(),"m"),720-DATEDIF(G175,TODAY(),"m"))/12</f>
        <v>10.166666666666666</v>
      </c>
    </row>
    <row r="176" spans="1:26" ht="15.5" x14ac:dyDescent="0.35">
      <c r="A176" s="924">
        <f>+SUBTOTAL(3,$C$5:C176)</f>
        <v>172</v>
      </c>
      <c r="B176" s="925" t="s">
        <v>1394</v>
      </c>
      <c r="C176" s="924" t="s">
        <v>660</v>
      </c>
      <c r="D176" s="925" t="s">
        <v>1087</v>
      </c>
      <c r="E176" s="924" t="s">
        <v>144</v>
      </c>
      <c r="F176" s="924">
        <f t="shared" si="8"/>
        <v>1981</v>
      </c>
      <c r="G176" s="927">
        <v>29793</v>
      </c>
      <c r="H176" s="924" t="s">
        <v>980</v>
      </c>
      <c r="I176" s="924" t="s">
        <v>284</v>
      </c>
      <c r="J176" s="924"/>
      <c r="K176" s="931" t="s">
        <v>1077</v>
      </c>
      <c r="L176" s="925" t="s">
        <v>1077</v>
      </c>
      <c r="M176" s="925"/>
      <c r="N176" s="925">
        <v>0</v>
      </c>
      <c r="O176" s="929"/>
      <c r="P176" s="925"/>
      <c r="Q176" s="924"/>
      <c r="R176" s="924"/>
      <c r="S176" s="924"/>
      <c r="T176" s="924"/>
      <c r="U176" s="924" t="s">
        <v>985</v>
      </c>
      <c r="V176" s="924">
        <v>0</v>
      </c>
      <c r="W176" s="924"/>
      <c r="X176" s="927"/>
      <c r="Y176" s="927"/>
      <c r="Z176" s="930">
        <f t="shared" ca="1" si="9"/>
        <v>11</v>
      </c>
    </row>
    <row r="177" spans="1:26" ht="15.5" x14ac:dyDescent="0.35">
      <c r="A177" s="924">
        <f>+SUBTOTAL(3,$C$5:C177)</f>
        <v>173</v>
      </c>
      <c r="B177" s="925" t="s">
        <v>1395</v>
      </c>
      <c r="C177" s="924" t="s">
        <v>660</v>
      </c>
      <c r="D177" s="925" t="s">
        <v>1087</v>
      </c>
      <c r="E177" s="924" t="s">
        <v>144</v>
      </c>
      <c r="F177" s="924">
        <f t="shared" si="8"/>
        <v>1980</v>
      </c>
      <c r="G177" s="927">
        <v>29243</v>
      </c>
      <c r="H177" s="924" t="s">
        <v>980</v>
      </c>
      <c r="I177" s="924" t="s">
        <v>178</v>
      </c>
      <c r="J177" s="924">
        <v>0</v>
      </c>
      <c r="K177" s="925" t="s">
        <v>1003</v>
      </c>
      <c r="L177" s="925">
        <v>0</v>
      </c>
      <c r="M177" s="925"/>
      <c r="N177" s="925" t="s">
        <v>161</v>
      </c>
      <c r="O177" s="929"/>
      <c r="P177" s="925"/>
      <c r="Q177" s="927" t="s">
        <v>1387</v>
      </c>
      <c r="R177" s="924"/>
      <c r="S177" s="924" t="s">
        <v>286</v>
      </c>
      <c r="T177" s="924"/>
      <c r="U177" s="924"/>
      <c r="V177" s="930" t="s">
        <v>983</v>
      </c>
      <c r="W177" s="924"/>
      <c r="X177" s="927"/>
      <c r="Y177" s="927"/>
      <c r="Z177" s="930">
        <f t="shared" ca="1" si="9"/>
        <v>9.5</v>
      </c>
    </row>
    <row r="178" spans="1:26" ht="15.5" x14ac:dyDescent="0.35">
      <c r="A178" s="924">
        <f>+SUBTOTAL(3,$C$5:C178)</f>
        <v>174</v>
      </c>
      <c r="B178" s="925" t="s">
        <v>1396</v>
      </c>
      <c r="C178" s="924" t="s">
        <v>660</v>
      </c>
      <c r="D178" s="925" t="s">
        <v>1087</v>
      </c>
      <c r="E178" s="924" t="s">
        <v>144</v>
      </c>
      <c r="F178" s="924">
        <f t="shared" si="8"/>
        <v>1976</v>
      </c>
      <c r="G178" s="927">
        <v>28031</v>
      </c>
      <c r="H178" s="924" t="s">
        <v>980</v>
      </c>
      <c r="I178" s="924" t="s">
        <v>284</v>
      </c>
      <c r="J178" s="924">
        <v>0</v>
      </c>
      <c r="K178" s="925" t="s">
        <v>1044</v>
      </c>
      <c r="L178" s="925" t="s">
        <v>1397</v>
      </c>
      <c r="M178" s="925"/>
      <c r="N178" s="925" t="s">
        <v>161</v>
      </c>
      <c r="O178" s="929"/>
      <c r="P178" s="925"/>
      <c r="Q178" s="924"/>
      <c r="R178" s="924"/>
      <c r="S178" s="924" t="s">
        <v>286</v>
      </c>
      <c r="T178" s="924"/>
      <c r="U178" s="924" t="s">
        <v>1037</v>
      </c>
      <c r="V178" s="930" t="s">
        <v>983</v>
      </c>
      <c r="W178" s="924" t="s">
        <v>977</v>
      </c>
      <c r="X178" s="927">
        <v>38047</v>
      </c>
      <c r="Y178" s="927">
        <v>38047</v>
      </c>
      <c r="Z178" s="930">
        <f t="shared" ca="1" si="9"/>
        <v>6.166666666666667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5" x14ac:dyDescent="0.35"/>
  <cols>
    <col min="1" max="1" width="4.6328125" style="2" customWidth="1"/>
    <col min="2" max="2" width="62.453125" style="2" customWidth="1"/>
    <col min="3" max="3" width="11" style="2" customWidth="1"/>
    <col min="4" max="7" width="8.08984375" style="811" customWidth="1"/>
    <col min="8" max="8" width="16.453125" style="811" customWidth="1"/>
    <col min="9" max="9" width="8.08984375" style="811" customWidth="1"/>
    <col min="10" max="10" width="18.54296875" style="811" customWidth="1"/>
    <col min="11" max="11" width="10.54296875" style="811" customWidth="1"/>
    <col min="12" max="12" width="8.08984375" style="811" customWidth="1"/>
    <col min="13" max="13" width="41.54296875" style="2" customWidth="1"/>
    <col min="14" max="16384" width="9" style="2"/>
  </cols>
  <sheetData>
    <row r="1" spans="1:12" ht="15.5" x14ac:dyDescent="0.35">
      <c r="B1" s="194" t="s">
        <v>0</v>
      </c>
      <c r="C1" s="12"/>
      <c r="J1" s="1150" t="s">
        <v>438</v>
      </c>
      <c r="K1" s="1150"/>
      <c r="L1" s="1150"/>
    </row>
    <row r="2" spans="1:12" ht="15" x14ac:dyDescent="0.35">
      <c r="B2" s="87" t="s">
        <v>949</v>
      </c>
      <c r="C2" s="19"/>
    </row>
    <row r="3" spans="1:12" ht="15" x14ac:dyDescent="0.35">
      <c r="B3" s="19"/>
      <c r="C3" s="19"/>
    </row>
    <row r="4" spans="1:12" ht="15" x14ac:dyDescent="0.35">
      <c r="A4" s="80"/>
      <c r="B4" s="87" t="s">
        <v>951</v>
      </c>
      <c r="C4" s="19"/>
      <c r="D4" s="779"/>
      <c r="E4" s="779"/>
      <c r="F4" s="779"/>
      <c r="G4" s="779"/>
      <c r="H4" s="779"/>
      <c r="I4" s="779"/>
      <c r="J4" s="900"/>
      <c r="K4" s="900"/>
      <c r="L4" s="900"/>
    </row>
    <row r="5" spans="1:12" ht="15" x14ac:dyDescent="0.35">
      <c r="A5" s="1146" t="s">
        <v>412</v>
      </c>
      <c r="B5" s="1146"/>
      <c r="C5" s="1146"/>
      <c r="D5" s="1146"/>
      <c r="E5" s="1146"/>
      <c r="F5" s="1146"/>
      <c r="G5" s="1146"/>
      <c r="H5" s="1146"/>
      <c r="I5" s="1146"/>
      <c r="J5" s="1146"/>
      <c r="K5" s="1146"/>
      <c r="L5" s="1146"/>
    </row>
    <row r="6" spans="1:12" ht="15" x14ac:dyDescent="0.35">
      <c r="A6" s="1147" t="s">
        <v>437</v>
      </c>
      <c r="B6" s="1147"/>
      <c r="C6" s="1147"/>
      <c r="D6" s="1147"/>
      <c r="E6" s="1147"/>
      <c r="F6" s="1147"/>
      <c r="G6" s="1147"/>
      <c r="H6" s="1147"/>
      <c r="I6" s="1147"/>
      <c r="J6" s="1147"/>
      <c r="K6" s="1147"/>
      <c r="L6" s="1147"/>
    </row>
    <row r="7" spans="1:12" ht="15" thickBot="1" x14ac:dyDescent="0.4">
      <c r="A7" s="11"/>
      <c r="B7" s="11"/>
      <c r="C7" s="11"/>
      <c r="D7" s="780"/>
      <c r="E7" s="780"/>
      <c r="F7" s="780"/>
      <c r="G7" s="780"/>
      <c r="H7" s="780"/>
      <c r="I7" s="780"/>
      <c r="J7" s="1155" t="s">
        <v>439</v>
      </c>
      <c r="K7" s="1155"/>
      <c r="L7" s="1155"/>
    </row>
    <row r="8" spans="1:12" ht="38.4" customHeight="1" x14ac:dyDescent="0.35">
      <c r="A8" s="74" t="s">
        <v>1</v>
      </c>
      <c r="B8" s="75" t="s">
        <v>2</v>
      </c>
      <c r="C8" s="75" t="s">
        <v>3</v>
      </c>
      <c r="D8" s="781" t="s">
        <v>4</v>
      </c>
      <c r="E8" s="781" t="s">
        <v>5</v>
      </c>
      <c r="F8" s="781" t="s">
        <v>6</v>
      </c>
      <c r="G8" s="781" t="s">
        <v>7</v>
      </c>
      <c r="H8" s="781" t="s">
        <v>8</v>
      </c>
      <c r="I8" s="781" t="s">
        <v>9</v>
      </c>
      <c r="J8" s="781" t="s">
        <v>10</v>
      </c>
      <c r="K8" s="781" t="s">
        <v>11</v>
      </c>
      <c r="L8" s="782" t="s">
        <v>12</v>
      </c>
    </row>
    <row r="9" spans="1:12" ht="101" customHeight="1" thickBot="1" x14ac:dyDescent="0.4">
      <c r="A9" s="642"/>
      <c r="B9" s="643" t="s">
        <v>413</v>
      </c>
      <c r="C9" s="643"/>
      <c r="D9" s="783" t="s">
        <v>414</v>
      </c>
      <c r="E9" s="783" t="s">
        <v>419</v>
      </c>
      <c r="F9" s="783" t="s">
        <v>415</v>
      </c>
      <c r="G9" s="783" t="s">
        <v>416</v>
      </c>
      <c r="H9" s="783" t="s">
        <v>417</v>
      </c>
      <c r="I9" s="783" t="s">
        <v>420</v>
      </c>
      <c r="J9" s="783" t="s">
        <v>418</v>
      </c>
      <c r="K9" s="784"/>
      <c r="L9" s="785"/>
    </row>
    <row r="10" spans="1:12" x14ac:dyDescent="0.35">
      <c r="A10" s="644" t="s">
        <v>13</v>
      </c>
      <c r="B10" s="645" t="s">
        <v>14</v>
      </c>
      <c r="C10" s="646" t="s">
        <v>18</v>
      </c>
      <c r="D10" s="786"/>
      <c r="E10" s="786"/>
      <c r="F10" s="786"/>
      <c r="G10" s="786"/>
      <c r="H10" s="786"/>
      <c r="I10" s="786"/>
      <c r="J10" s="786"/>
      <c r="K10" s="786"/>
      <c r="L10" s="787"/>
    </row>
    <row r="11" spans="1:12" x14ac:dyDescent="0.35">
      <c r="A11" s="76"/>
      <c r="B11" s="196" t="s">
        <v>769</v>
      </c>
      <c r="C11" s="54" t="s">
        <v>18</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x14ac:dyDescent="0.35">
      <c r="A12" s="76"/>
      <c r="B12" s="196" t="s">
        <v>770</v>
      </c>
      <c r="C12" s="54" t="s">
        <v>18</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x14ac:dyDescent="0.35">
      <c r="A13" s="76"/>
      <c r="B13" s="196" t="s">
        <v>771</v>
      </c>
      <c r="C13" s="54" t="s">
        <v>18</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x14ac:dyDescent="0.4">
      <c r="A14" s="78"/>
      <c r="B14" s="647" t="s">
        <v>772</v>
      </c>
      <c r="C14" s="648" t="s">
        <v>18</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x14ac:dyDescent="0.35">
      <c r="A15" s="644" t="s">
        <v>15</v>
      </c>
      <c r="B15" s="645" t="s">
        <v>124</v>
      </c>
      <c r="C15" s="646" t="s">
        <v>18</v>
      </c>
      <c r="D15" s="786"/>
      <c r="E15" s="786"/>
      <c r="F15" s="786"/>
      <c r="G15" s="786"/>
      <c r="H15" s="786"/>
      <c r="I15" s="786"/>
      <c r="J15" s="786"/>
      <c r="K15" s="786"/>
      <c r="L15" s="787"/>
    </row>
    <row r="16" spans="1:12" ht="27" x14ac:dyDescent="0.35">
      <c r="A16" s="649" t="s">
        <v>17</v>
      </c>
      <c r="B16" s="650" t="s">
        <v>773</v>
      </c>
      <c r="C16" s="651" t="s">
        <v>18</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x14ac:dyDescent="0.35">
      <c r="A17" s="76" t="s">
        <v>52</v>
      </c>
      <c r="B17" s="196" t="s">
        <v>774</v>
      </c>
      <c r="C17" s="49" t="s">
        <v>18</v>
      </c>
      <c r="D17" s="788">
        <v>378</v>
      </c>
      <c r="E17" s="788"/>
      <c r="F17" s="788"/>
      <c r="G17" s="788"/>
      <c r="H17" s="788"/>
      <c r="I17" s="788"/>
      <c r="J17" s="788"/>
      <c r="K17" s="788">
        <f>SUM(D17:J17)</f>
        <v>378</v>
      </c>
      <c r="L17" s="789"/>
    </row>
    <row r="18" spans="1:12" x14ac:dyDescent="0.35">
      <c r="A18" s="76" t="s">
        <v>59</v>
      </c>
      <c r="B18" s="196" t="s">
        <v>775</v>
      </c>
      <c r="C18" s="49" t="s">
        <v>18</v>
      </c>
      <c r="D18" s="788">
        <v>437</v>
      </c>
      <c r="E18" s="788"/>
      <c r="F18" s="788"/>
      <c r="G18" s="788"/>
      <c r="H18" s="788"/>
      <c r="I18" s="788"/>
      <c r="J18" s="788"/>
      <c r="K18" s="788">
        <f t="shared" ref="K18:K37" si="5">SUM(D18:J18)</f>
        <v>437</v>
      </c>
      <c r="L18" s="789"/>
    </row>
    <row r="19" spans="1:12" x14ac:dyDescent="0.35">
      <c r="A19" s="76" t="s">
        <v>253</v>
      </c>
      <c r="B19" s="196" t="s">
        <v>776</v>
      </c>
      <c r="C19" s="49" t="s">
        <v>18</v>
      </c>
      <c r="D19" s="788">
        <v>577</v>
      </c>
      <c r="E19" s="788"/>
      <c r="F19" s="788"/>
      <c r="G19" s="788"/>
      <c r="H19" s="788"/>
      <c r="I19" s="788"/>
      <c r="J19" s="788"/>
      <c r="K19" s="788">
        <f t="shared" si="5"/>
        <v>577</v>
      </c>
      <c r="L19" s="789"/>
    </row>
    <row r="20" spans="1:12" x14ac:dyDescent="0.35">
      <c r="A20" s="76" t="s">
        <v>777</v>
      </c>
      <c r="B20" s="196" t="s">
        <v>778</v>
      </c>
      <c r="C20" s="49" t="s">
        <v>18</v>
      </c>
      <c r="D20" s="788">
        <v>460</v>
      </c>
      <c r="E20" s="788"/>
      <c r="F20" s="788"/>
      <c r="G20" s="788"/>
      <c r="H20" s="788"/>
      <c r="I20" s="788"/>
      <c r="J20" s="788"/>
      <c r="K20" s="788">
        <f t="shared" si="5"/>
        <v>460</v>
      </c>
      <c r="L20" s="789"/>
    </row>
    <row r="21" spans="1:12" x14ac:dyDescent="0.35">
      <c r="A21" s="76" t="s">
        <v>779</v>
      </c>
      <c r="B21" s="196" t="s">
        <v>780</v>
      </c>
      <c r="C21" s="49" t="s">
        <v>18</v>
      </c>
      <c r="D21" s="788"/>
      <c r="E21" s="788"/>
      <c r="F21" s="788"/>
      <c r="G21" s="788"/>
      <c r="H21" s="788"/>
      <c r="I21" s="788"/>
      <c r="J21" s="788"/>
      <c r="K21" s="788">
        <f t="shared" si="5"/>
        <v>0</v>
      </c>
      <c r="L21" s="789"/>
    </row>
    <row r="22" spans="1:12" s="192" customFormat="1" ht="73.25" customHeight="1" x14ac:dyDescent="0.35">
      <c r="A22" s="76" t="s">
        <v>781</v>
      </c>
      <c r="B22" s="196" t="s">
        <v>927</v>
      </c>
      <c r="C22" s="49" t="s">
        <v>18</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3" x14ac:dyDescent="0.35">
      <c r="A23" s="652" t="s">
        <v>783</v>
      </c>
      <c r="B23" s="796" t="s">
        <v>928</v>
      </c>
      <c r="C23" s="54" t="s">
        <v>18</v>
      </c>
      <c r="D23" s="797"/>
      <c r="E23" s="797"/>
      <c r="F23" s="797"/>
      <c r="G23" s="797"/>
      <c r="H23" s="797"/>
      <c r="I23" s="797"/>
      <c r="J23" s="797"/>
      <c r="K23" s="788">
        <f t="shared" ref="K23:K28" si="7">SUM(D23:J23)</f>
        <v>0</v>
      </c>
      <c r="L23" s="798"/>
    </row>
    <row r="24" spans="1:12" s="192" customFormat="1" x14ac:dyDescent="0.35">
      <c r="A24" s="652" t="s">
        <v>783</v>
      </c>
      <c r="B24" s="796" t="s">
        <v>929</v>
      </c>
      <c r="C24" s="54" t="s">
        <v>18</v>
      </c>
      <c r="D24" s="797"/>
      <c r="E24" s="797"/>
      <c r="F24" s="797"/>
      <c r="G24" s="797"/>
      <c r="H24" s="797"/>
      <c r="I24" s="797"/>
      <c r="J24" s="797"/>
      <c r="K24" s="788">
        <f t="shared" si="7"/>
        <v>0</v>
      </c>
      <c r="L24" s="798"/>
    </row>
    <row r="25" spans="1:12" s="192" customFormat="1" ht="29.4" customHeight="1" x14ac:dyDescent="0.35">
      <c r="A25" s="652" t="s">
        <v>783</v>
      </c>
      <c r="B25" s="796" t="s">
        <v>930</v>
      </c>
      <c r="C25" s="54" t="s">
        <v>18</v>
      </c>
      <c r="D25" s="794"/>
      <c r="E25" s="794"/>
      <c r="F25" s="794"/>
      <c r="G25" s="794"/>
      <c r="H25" s="794"/>
      <c r="I25" s="794"/>
      <c r="J25" s="794"/>
      <c r="K25" s="788">
        <f t="shared" si="7"/>
        <v>0</v>
      </c>
      <c r="L25" s="799"/>
    </row>
    <row r="26" spans="1:12" s="192" customFormat="1" ht="27" customHeight="1" x14ac:dyDescent="0.35">
      <c r="A26" s="652" t="s">
        <v>783</v>
      </c>
      <c r="B26" s="796" t="s">
        <v>931</v>
      </c>
      <c r="C26" s="54" t="s">
        <v>18</v>
      </c>
      <c r="D26" s="794"/>
      <c r="E26" s="794"/>
      <c r="F26" s="794"/>
      <c r="G26" s="794"/>
      <c r="H26" s="794"/>
      <c r="I26" s="794"/>
      <c r="J26" s="794"/>
      <c r="K26" s="788">
        <f t="shared" si="7"/>
        <v>0</v>
      </c>
      <c r="L26" s="799"/>
    </row>
    <row r="27" spans="1:12" s="192" customFormat="1" x14ac:dyDescent="0.35">
      <c r="A27" s="652" t="s">
        <v>783</v>
      </c>
      <c r="B27" s="796" t="s">
        <v>932</v>
      </c>
      <c r="C27" s="54" t="s">
        <v>18</v>
      </c>
      <c r="D27" s="794"/>
      <c r="E27" s="794"/>
      <c r="F27" s="794"/>
      <c r="G27" s="794"/>
      <c r="H27" s="794"/>
      <c r="I27" s="794"/>
      <c r="J27" s="794"/>
      <c r="K27" s="788">
        <f t="shared" si="7"/>
        <v>0</v>
      </c>
      <c r="L27" s="799"/>
    </row>
    <row r="28" spans="1:12" s="197" customFormat="1" ht="39" x14ac:dyDescent="0.35">
      <c r="A28" s="76" t="s">
        <v>782</v>
      </c>
      <c r="B28" s="196" t="s">
        <v>933</v>
      </c>
      <c r="C28" s="54" t="s">
        <v>18</v>
      </c>
      <c r="D28" s="797"/>
      <c r="E28" s="797"/>
      <c r="F28" s="797"/>
      <c r="G28" s="797"/>
      <c r="H28" s="797"/>
      <c r="I28" s="797"/>
      <c r="J28" s="797"/>
      <c r="K28" s="788">
        <f t="shared" si="7"/>
        <v>0</v>
      </c>
      <c r="L28" s="800"/>
    </row>
    <row r="29" spans="1:12" ht="27" x14ac:dyDescent="0.35">
      <c r="A29" s="649" t="s">
        <v>19</v>
      </c>
      <c r="B29" s="650" t="s">
        <v>784</v>
      </c>
      <c r="C29" s="651" t="s">
        <v>18</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x14ac:dyDescent="0.35">
      <c r="A30" s="76" t="s">
        <v>52</v>
      </c>
      <c r="B30" s="196" t="s">
        <v>774</v>
      </c>
      <c r="C30" s="49" t="s">
        <v>18</v>
      </c>
      <c r="D30" s="788"/>
      <c r="E30" s="788"/>
      <c r="F30" s="788"/>
      <c r="G30" s="788"/>
      <c r="H30" s="788"/>
      <c r="I30" s="788"/>
      <c r="J30" s="788"/>
      <c r="K30" s="788">
        <f t="shared" si="5"/>
        <v>0</v>
      </c>
      <c r="L30" s="789"/>
    </row>
    <row r="31" spans="1:12" x14ac:dyDescent="0.35">
      <c r="A31" s="76" t="s">
        <v>59</v>
      </c>
      <c r="B31" s="196" t="s">
        <v>775</v>
      </c>
      <c r="C31" s="49" t="s">
        <v>18</v>
      </c>
      <c r="D31" s="788"/>
      <c r="E31" s="788"/>
      <c r="F31" s="788"/>
      <c r="G31" s="788"/>
      <c r="H31" s="788"/>
      <c r="I31" s="788"/>
      <c r="J31" s="788"/>
      <c r="K31" s="788">
        <f t="shared" si="5"/>
        <v>0</v>
      </c>
      <c r="L31" s="789"/>
    </row>
    <row r="32" spans="1:12" x14ac:dyDescent="0.35">
      <c r="A32" s="76" t="s">
        <v>253</v>
      </c>
      <c r="B32" s="196" t="s">
        <v>776</v>
      </c>
      <c r="C32" s="49" t="s">
        <v>18</v>
      </c>
      <c r="D32" s="788"/>
      <c r="E32" s="788"/>
      <c r="F32" s="788"/>
      <c r="G32" s="788"/>
      <c r="H32" s="788"/>
      <c r="I32" s="788"/>
      <c r="J32" s="788"/>
      <c r="K32" s="788">
        <f t="shared" si="5"/>
        <v>0</v>
      </c>
      <c r="L32" s="789"/>
    </row>
    <row r="33" spans="1:12" x14ac:dyDescent="0.35">
      <c r="A33" s="76" t="s">
        <v>777</v>
      </c>
      <c r="B33" s="196" t="s">
        <v>778</v>
      </c>
      <c r="C33" s="49" t="s">
        <v>18</v>
      </c>
      <c r="D33" s="788"/>
      <c r="E33" s="788"/>
      <c r="F33" s="788"/>
      <c r="G33" s="788"/>
      <c r="H33" s="788"/>
      <c r="I33" s="788"/>
      <c r="J33" s="788"/>
      <c r="K33" s="788">
        <f t="shared" si="5"/>
        <v>0</v>
      </c>
      <c r="L33" s="789"/>
    </row>
    <row r="34" spans="1:12" x14ac:dyDescent="0.35">
      <c r="A34" s="76" t="s">
        <v>779</v>
      </c>
      <c r="B34" s="196" t="s">
        <v>780</v>
      </c>
      <c r="C34" s="49" t="s">
        <v>18</v>
      </c>
      <c r="D34" s="788"/>
      <c r="E34" s="788"/>
      <c r="F34" s="788"/>
      <c r="G34" s="788"/>
      <c r="H34" s="788"/>
      <c r="I34" s="788"/>
      <c r="J34" s="788"/>
      <c r="K34" s="788">
        <f t="shared" si="5"/>
        <v>0</v>
      </c>
      <c r="L34" s="789"/>
    </row>
    <row r="35" spans="1:12" ht="39" x14ac:dyDescent="0.35">
      <c r="A35" s="76" t="s">
        <v>781</v>
      </c>
      <c r="B35" s="196" t="s">
        <v>785</v>
      </c>
      <c r="C35" s="49" t="s">
        <v>18</v>
      </c>
      <c r="D35" s="788"/>
      <c r="E35" s="788"/>
      <c r="F35" s="788"/>
      <c r="G35" s="788"/>
      <c r="H35" s="788"/>
      <c r="I35" s="788"/>
      <c r="J35" s="788"/>
      <c r="K35" s="788">
        <f t="shared" si="5"/>
        <v>0</v>
      </c>
      <c r="L35" s="789"/>
    </row>
    <row r="36" spans="1:12" ht="27" x14ac:dyDescent="0.35">
      <c r="A36" s="649" t="s">
        <v>20</v>
      </c>
      <c r="B36" s="653" t="s">
        <v>786</v>
      </c>
      <c r="C36" s="651" t="s">
        <v>18</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x14ac:dyDescent="0.35">
      <c r="A37" s="77"/>
      <c r="B37" s="51" t="s">
        <v>787</v>
      </c>
      <c r="C37" s="49" t="s">
        <v>18</v>
      </c>
      <c r="D37" s="788"/>
      <c r="E37" s="788"/>
      <c r="F37" s="788"/>
      <c r="G37" s="788"/>
      <c r="H37" s="788"/>
      <c r="I37" s="788"/>
      <c r="J37" s="788"/>
      <c r="K37" s="788">
        <f t="shared" si="5"/>
        <v>0</v>
      </c>
      <c r="L37" s="789"/>
    </row>
    <row r="38" spans="1:12" ht="27.5" thickBot="1" x14ac:dyDescent="0.4">
      <c r="A38" s="654" t="s">
        <v>21</v>
      </c>
      <c r="B38" s="655" t="s">
        <v>788</v>
      </c>
      <c r="C38" s="656" t="s">
        <v>18</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x14ac:dyDescent="0.35">
      <c r="A39" s="657" t="s">
        <v>22</v>
      </c>
      <c r="B39" s="658" t="s">
        <v>125</v>
      </c>
      <c r="C39" s="659"/>
      <c r="D39" s="805"/>
      <c r="E39" s="805"/>
      <c r="F39" s="805"/>
      <c r="G39" s="805"/>
      <c r="H39" s="805"/>
      <c r="I39" s="805"/>
      <c r="J39" s="805"/>
      <c r="K39" s="805"/>
      <c r="L39" s="806"/>
    </row>
    <row r="40" spans="1:12" ht="27" x14ac:dyDescent="0.35">
      <c r="A40" s="660" t="s">
        <v>17</v>
      </c>
      <c r="B40" s="650" t="s">
        <v>789</v>
      </c>
      <c r="C40" s="651" t="s">
        <v>18</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x14ac:dyDescent="0.35">
      <c r="A41" s="76" t="s">
        <v>52</v>
      </c>
      <c r="B41" s="196" t="s">
        <v>790</v>
      </c>
      <c r="C41" s="49" t="s">
        <v>18</v>
      </c>
      <c r="D41" s="788"/>
      <c r="E41" s="788"/>
      <c r="F41" s="788"/>
      <c r="G41" s="788"/>
      <c r="H41" s="788"/>
      <c r="I41" s="788"/>
      <c r="J41" s="788"/>
      <c r="K41" s="788">
        <f t="shared" ref="K41:K49" si="12">SUM(D41:J41)</f>
        <v>0</v>
      </c>
      <c r="L41" s="789"/>
    </row>
    <row r="42" spans="1:12" ht="18" customHeight="1" x14ac:dyDescent="0.35">
      <c r="A42" s="76" t="s">
        <v>59</v>
      </c>
      <c r="B42" s="196" t="s">
        <v>791</v>
      </c>
      <c r="C42" s="49" t="s">
        <v>18</v>
      </c>
      <c r="D42" s="788"/>
      <c r="E42" s="788"/>
      <c r="F42" s="788"/>
      <c r="G42" s="788"/>
      <c r="H42" s="788"/>
      <c r="I42" s="788"/>
      <c r="J42" s="788"/>
      <c r="K42" s="788">
        <f t="shared" si="12"/>
        <v>0</v>
      </c>
      <c r="L42" s="789"/>
    </row>
    <row r="43" spans="1:12" ht="39" x14ac:dyDescent="0.35">
      <c r="A43" s="76" t="s">
        <v>253</v>
      </c>
      <c r="B43" s="196" t="s">
        <v>792</v>
      </c>
      <c r="C43" s="49" t="s">
        <v>18</v>
      </c>
      <c r="D43" s="788"/>
      <c r="E43" s="788"/>
      <c r="F43" s="788"/>
      <c r="G43" s="788"/>
      <c r="H43" s="788"/>
      <c r="I43" s="788"/>
      <c r="J43" s="788"/>
      <c r="K43" s="788">
        <f t="shared" si="12"/>
        <v>0</v>
      </c>
      <c r="L43" s="789"/>
    </row>
    <row r="44" spans="1:12" ht="27" x14ac:dyDescent="0.35">
      <c r="A44" s="649" t="s">
        <v>19</v>
      </c>
      <c r="B44" s="650" t="s">
        <v>784</v>
      </c>
      <c r="C44" s="651" t="s">
        <v>18</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x14ac:dyDescent="0.35">
      <c r="A45" s="76" t="s">
        <v>52</v>
      </c>
      <c r="B45" s="196" t="s">
        <v>790</v>
      </c>
      <c r="C45" s="49" t="s">
        <v>18</v>
      </c>
      <c r="D45" s="788"/>
      <c r="E45" s="788"/>
      <c r="F45" s="788"/>
      <c r="G45" s="788"/>
      <c r="H45" s="788"/>
      <c r="I45" s="788"/>
      <c r="J45" s="788"/>
      <c r="K45" s="788">
        <f t="shared" si="12"/>
        <v>0</v>
      </c>
      <c r="L45" s="789"/>
    </row>
    <row r="46" spans="1:12" x14ac:dyDescent="0.35">
      <c r="A46" s="76" t="s">
        <v>59</v>
      </c>
      <c r="B46" s="196" t="s">
        <v>791</v>
      </c>
      <c r="C46" s="49" t="s">
        <v>18</v>
      </c>
      <c r="D46" s="788"/>
      <c r="E46" s="788"/>
      <c r="F46" s="788"/>
      <c r="G46" s="788"/>
      <c r="H46" s="788"/>
      <c r="I46" s="788"/>
      <c r="J46" s="788"/>
      <c r="K46" s="788">
        <f t="shared" si="12"/>
        <v>0</v>
      </c>
      <c r="L46" s="789"/>
    </row>
    <row r="47" spans="1:12" ht="39" x14ac:dyDescent="0.35">
      <c r="A47" s="76" t="s">
        <v>253</v>
      </c>
      <c r="B47" s="196" t="s">
        <v>792</v>
      </c>
      <c r="C47" s="49" t="s">
        <v>18</v>
      </c>
      <c r="D47" s="788"/>
      <c r="E47" s="788"/>
      <c r="F47" s="788"/>
      <c r="G47" s="788"/>
      <c r="H47" s="788"/>
      <c r="I47" s="788"/>
      <c r="J47" s="788"/>
      <c r="K47" s="788">
        <f t="shared" si="12"/>
        <v>0</v>
      </c>
      <c r="L47" s="789"/>
    </row>
    <row r="48" spans="1:12" ht="27" x14ac:dyDescent="0.35">
      <c r="A48" s="649" t="s">
        <v>20</v>
      </c>
      <c r="B48" s="653" t="s">
        <v>793</v>
      </c>
      <c r="C48" s="651" t="s">
        <v>18</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x14ac:dyDescent="0.35">
      <c r="A49" s="77"/>
      <c r="B49" s="51" t="s">
        <v>794</v>
      </c>
      <c r="C49" s="49"/>
      <c r="D49" s="788"/>
      <c r="E49" s="788"/>
      <c r="F49" s="788"/>
      <c r="G49" s="788"/>
      <c r="H49" s="788"/>
      <c r="I49" s="788"/>
      <c r="J49" s="788"/>
      <c r="K49" s="788">
        <f t="shared" si="12"/>
        <v>0</v>
      </c>
      <c r="L49" s="789"/>
    </row>
    <row r="50" spans="1:12" ht="27.5" thickBot="1" x14ac:dyDescent="0.4">
      <c r="A50" s="654" t="s">
        <v>21</v>
      </c>
      <c r="B50" s="655" t="s">
        <v>795</v>
      </c>
      <c r="C50" s="656" t="s">
        <v>18</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x14ac:dyDescent="0.35">
      <c r="A51" s="657" t="s">
        <v>29</v>
      </c>
      <c r="B51" s="658" t="s">
        <v>126</v>
      </c>
      <c r="C51" s="659"/>
      <c r="D51" s="805"/>
      <c r="E51" s="805"/>
      <c r="F51" s="805"/>
      <c r="G51" s="805"/>
      <c r="H51" s="805"/>
      <c r="I51" s="805"/>
      <c r="J51" s="805"/>
      <c r="K51" s="805"/>
      <c r="L51" s="806"/>
    </row>
    <row r="52" spans="1:12" ht="27" x14ac:dyDescent="0.35">
      <c r="A52" s="649" t="s">
        <v>17</v>
      </c>
      <c r="B52" s="650" t="s">
        <v>796</v>
      </c>
      <c r="C52" s="651" t="s">
        <v>18</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x14ac:dyDescent="0.35">
      <c r="A53" s="76" t="s">
        <v>52</v>
      </c>
      <c r="B53" s="196" t="s">
        <v>797</v>
      </c>
      <c r="C53" s="49" t="s">
        <v>18</v>
      </c>
      <c r="D53" s="788"/>
      <c r="E53" s="788"/>
      <c r="F53" s="788"/>
      <c r="G53" s="788"/>
      <c r="H53" s="788"/>
      <c r="I53" s="788"/>
      <c r="J53" s="788"/>
      <c r="K53" s="788">
        <f t="shared" ref="K53:K55" si="17">SUM(D53:J53)</f>
        <v>0</v>
      </c>
      <c r="L53" s="789"/>
    </row>
    <row r="54" spans="1:12" x14ac:dyDescent="0.35">
      <c r="A54" s="76" t="s">
        <v>59</v>
      </c>
      <c r="B54" s="196" t="s">
        <v>798</v>
      </c>
      <c r="C54" s="49" t="s">
        <v>18</v>
      </c>
      <c r="D54" s="788"/>
      <c r="E54" s="788"/>
      <c r="F54" s="788"/>
      <c r="G54" s="788"/>
      <c r="H54" s="788"/>
      <c r="I54" s="788"/>
      <c r="J54" s="788"/>
      <c r="K54" s="788">
        <f t="shared" si="17"/>
        <v>0</v>
      </c>
      <c r="L54" s="789"/>
    </row>
    <row r="55" spans="1:12" ht="26" x14ac:dyDescent="0.35">
      <c r="A55" s="76" t="s">
        <v>253</v>
      </c>
      <c r="B55" s="196" t="s">
        <v>799</v>
      </c>
      <c r="C55" s="49" t="s">
        <v>18</v>
      </c>
      <c r="D55" s="788"/>
      <c r="E55" s="788"/>
      <c r="F55" s="788"/>
      <c r="G55" s="788"/>
      <c r="H55" s="788"/>
      <c r="I55" s="788"/>
      <c r="J55" s="788"/>
      <c r="K55" s="788">
        <f t="shared" si="17"/>
        <v>0</v>
      </c>
      <c r="L55" s="789"/>
    </row>
    <row r="56" spans="1:12" ht="27" x14ac:dyDescent="0.35">
      <c r="A56" s="649" t="s">
        <v>19</v>
      </c>
      <c r="B56" s="650" t="s">
        <v>800</v>
      </c>
      <c r="C56" s="651" t="s">
        <v>18</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x14ac:dyDescent="0.35">
      <c r="A57" s="76" t="s">
        <v>52</v>
      </c>
      <c r="B57" s="196" t="s">
        <v>797</v>
      </c>
      <c r="C57" s="49" t="s">
        <v>18</v>
      </c>
      <c r="D57" s="788"/>
      <c r="E57" s="788"/>
      <c r="F57" s="788"/>
      <c r="G57" s="788"/>
      <c r="H57" s="788"/>
      <c r="I57" s="788"/>
      <c r="J57" s="788"/>
      <c r="K57" s="788">
        <f t="shared" ref="K57:K61" si="19">SUM(D57:J57)</f>
        <v>0</v>
      </c>
      <c r="L57" s="789"/>
    </row>
    <row r="58" spans="1:12" x14ac:dyDescent="0.35">
      <c r="A58" s="76" t="s">
        <v>59</v>
      </c>
      <c r="B58" s="196" t="s">
        <v>798</v>
      </c>
      <c r="C58" s="49" t="s">
        <v>18</v>
      </c>
      <c r="D58" s="788"/>
      <c r="E58" s="788"/>
      <c r="F58" s="788"/>
      <c r="G58" s="788"/>
      <c r="H58" s="788"/>
      <c r="I58" s="788"/>
      <c r="J58" s="788"/>
      <c r="K58" s="788">
        <f t="shared" si="19"/>
        <v>0</v>
      </c>
      <c r="L58" s="789"/>
    </row>
    <row r="59" spans="1:12" ht="26" x14ac:dyDescent="0.35">
      <c r="A59" s="76" t="s">
        <v>253</v>
      </c>
      <c r="B59" s="196" t="s">
        <v>799</v>
      </c>
      <c r="C59" s="49" t="s">
        <v>18</v>
      </c>
      <c r="D59" s="788"/>
      <c r="E59" s="788"/>
      <c r="F59" s="788"/>
      <c r="G59" s="788"/>
      <c r="H59" s="788"/>
      <c r="I59" s="788"/>
      <c r="J59" s="788"/>
      <c r="K59" s="788">
        <f t="shared" si="19"/>
        <v>0</v>
      </c>
      <c r="L59" s="789"/>
    </row>
    <row r="60" spans="1:12" ht="27" x14ac:dyDescent="0.35">
      <c r="A60" s="649" t="s">
        <v>20</v>
      </c>
      <c r="B60" s="653" t="s">
        <v>801</v>
      </c>
      <c r="C60" s="651" t="s">
        <v>18</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 x14ac:dyDescent="0.35">
      <c r="A61" s="77"/>
      <c r="B61" s="51" t="s">
        <v>802</v>
      </c>
      <c r="C61" s="49" t="s">
        <v>18</v>
      </c>
      <c r="D61" s="788"/>
      <c r="E61" s="788"/>
      <c r="F61" s="788"/>
      <c r="G61" s="788"/>
      <c r="H61" s="788"/>
      <c r="I61" s="788"/>
      <c r="J61" s="788"/>
      <c r="K61" s="788">
        <f t="shared" si="19"/>
        <v>0</v>
      </c>
      <c r="L61" s="789"/>
    </row>
    <row r="62" spans="1:12" ht="27.5" thickBot="1" x14ac:dyDescent="0.4">
      <c r="A62" s="654" t="s">
        <v>21</v>
      </c>
      <c r="B62" s="655" t="s">
        <v>803</v>
      </c>
      <c r="C62" s="656" t="s">
        <v>18</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5" customHeight="1" x14ac:dyDescent="0.35">
      <c r="A63" s="657" t="s">
        <v>100</v>
      </c>
      <c r="B63" s="658" t="s">
        <v>127</v>
      </c>
      <c r="C63" s="659"/>
      <c r="D63" s="805"/>
      <c r="E63" s="805"/>
      <c r="F63" s="805"/>
      <c r="G63" s="805"/>
      <c r="H63" s="805"/>
      <c r="I63" s="805"/>
      <c r="J63" s="805"/>
      <c r="K63" s="805"/>
      <c r="L63" s="806"/>
    </row>
    <row r="64" spans="1:12" ht="27" x14ac:dyDescent="0.35">
      <c r="A64" s="649" t="s">
        <v>17</v>
      </c>
      <c r="B64" s="650" t="s">
        <v>804</v>
      </c>
      <c r="C64" s="651" t="s">
        <v>18</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x14ac:dyDescent="0.35">
      <c r="A65" s="76" t="s">
        <v>52</v>
      </c>
      <c r="B65" s="51" t="s">
        <v>422</v>
      </c>
      <c r="C65" s="49" t="s">
        <v>18</v>
      </c>
      <c r="D65" s="788"/>
      <c r="E65" s="788"/>
      <c r="F65" s="788"/>
      <c r="G65" s="788"/>
      <c r="H65" s="788"/>
      <c r="I65" s="788"/>
      <c r="J65" s="788"/>
      <c r="K65" s="788">
        <f t="shared" ref="K65:K77" si="23">SUM(D65:J65)</f>
        <v>0</v>
      </c>
      <c r="L65" s="789"/>
    </row>
    <row r="66" spans="1:12" x14ac:dyDescent="0.35">
      <c r="A66" s="76" t="s">
        <v>59</v>
      </c>
      <c r="B66" s="51" t="s">
        <v>423</v>
      </c>
      <c r="C66" s="49" t="s">
        <v>18</v>
      </c>
      <c r="D66" s="788"/>
      <c r="E66" s="788"/>
      <c r="F66" s="788"/>
      <c r="G66" s="788"/>
      <c r="H66" s="788"/>
      <c r="I66" s="788"/>
      <c r="J66" s="788"/>
      <c r="K66" s="788">
        <f t="shared" si="23"/>
        <v>0</v>
      </c>
      <c r="L66" s="789"/>
    </row>
    <row r="67" spans="1:12" x14ac:dyDescent="0.35">
      <c r="A67" s="76" t="s">
        <v>253</v>
      </c>
      <c r="B67" s="51" t="s">
        <v>424</v>
      </c>
      <c r="C67" s="49" t="s">
        <v>18</v>
      </c>
      <c r="D67" s="788"/>
      <c r="E67" s="788"/>
      <c r="F67" s="788"/>
      <c r="G67" s="788"/>
      <c r="H67" s="788"/>
      <c r="I67" s="788"/>
      <c r="J67" s="788"/>
      <c r="K67" s="788">
        <f t="shared" si="23"/>
        <v>0</v>
      </c>
      <c r="L67" s="789"/>
    </row>
    <row r="68" spans="1:12" x14ac:dyDescent="0.35">
      <c r="A68" s="76" t="s">
        <v>777</v>
      </c>
      <c r="B68" s="51" t="s">
        <v>425</v>
      </c>
      <c r="C68" s="49" t="s">
        <v>18</v>
      </c>
      <c r="D68" s="788"/>
      <c r="E68" s="788"/>
      <c r="F68" s="788"/>
      <c r="G68" s="788"/>
      <c r="H68" s="788"/>
      <c r="I68" s="788"/>
      <c r="J68" s="788"/>
      <c r="K68" s="788">
        <f t="shared" si="23"/>
        <v>0</v>
      </c>
      <c r="L68" s="789"/>
    </row>
    <row r="69" spans="1:12" x14ac:dyDescent="0.35">
      <c r="A69" s="76" t="s">
        <v>779</v>
      </c>
      <c r="B69" s="51" t="s">
        <v>421</v>
      </c>
      <c r="C69" s="49" t="s">
        <v>18</v>
      </c>
      <c r="D69" s="788"/>
      <c r="E69" s="788"/>
      <c r="F69" s="788"/>
      <c r="G69" s="788"/>
      <c r="H69" s="788"/>
      <c r="I69" s="788"/>
      <c r="J69" s="788"/>
      <c r="K69" s="788">
        <f t="shared" si="23"/>
        <v>0</v>
      </c>
      <c r="L69" s="789"/>
    </row>
    <row r="70" spans="1:12" ht="27" x14ac:dyDescent="0.35">
      <c r="A70" s="649" t="s">
        <v>19</v>
      </c>
      <c r="B70" s="650" t="s">
        <v>805</v>
      </c>
      <c r="C70" s="651" t="s">
        <v>18</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x14ac:dyDescent="0.35">
      <c r="A71" s="76" t="s">
        <v>52</v>
      </c>
      <c r="B71" s="51" t="s">
        <v>422</v>
      </c>
      <c r="C71" s="49" t="s">
        <v>18</v>
      </c>
      <c r="D71" s="788"/>
      <c r="E71" s="788"/>
      <c r="F71" s="788"/>
      <c r="G71" s="788"/>
      <c r="H71" s="788"/>
      <c r="I71" s="788"/>
      <c r="J71" s="788"/>
      <c r="K71" s="788">
        <f t="shared" si="23"/>
        <v>0</v>
      </c>
      <c r="L71" s="789"/>
    </row>
    <row r="72" spans="1:12" x14ac:dyDescent="0.35">
      <c r="A72" s="76" t="s">
        <v>59</v>
      </c>
      <c r="B72" s="51" t="s">
        <v>423</v>
      </c>
      <c r="C72" s="49" t="s">
        <v>18</v>
      </c>
      <c r="D72" s="788"/>
      <c r="E72" s="788"/>
      <c r="F72" s="788"/>
      <c r="G72" s="788"/>
      <c r="H72" s="788"/>
      <c r="I72" s="788"/>
      <c r="J72" s="788"/>
      <c r="K72" s="788">
        <f t="shared" si="23"/>
        <v>0</v>
      </c>
      <c r="L72" s="789"/>
    </row>
    <row r="73" spans="1:12" x14ac:dyDescent="0.35">
      <c r="A73" s="76" t="s">
        <v>253</v>
      </c>
      <c r="B73" s="51" t="s">
        <v>424</v>
      </c>
      <c r="C73" s="49" t="s">
        <v>18</v>
      </c>
      <c r="D73" s="788"/>
      <c r="E73" s="788"/>
      <c r="F73" s="788"/>
      <c r="G73" s="788"/>
      <c r="H73" s="788"/>
      <c r="I73" s="788"/>
      <c r="J73" s="788"/>
      <c r="K73" s="788">
        <f t="shared" si="23"/>
        <v>0</v>
      </c>
      <c r="L73" s="789"/>
    </row>
    <row r="74" spans="1:12" x14ac:dyDescent="0.35">
      <c r="A74" s="76" t="s">
        <v>777</v>
      </c>
      <c r="B74" s="51" t="s">
        <v>425</v>
      </c>
      <c r="C74" s="49"/>
      <c r="D74" s="788"/>
      <c r="E74" s="788"/>
      <c r="F74" s="788"/>
      <c r="G74" s="788"/>
      <c r="H74" s="788"/>
      <c r="I74" s="788"/>
      <c r="J74" s="788"/>
      <c r="K74" s="788">
        <f t="shared" si="23"/>
        <v>0</v>
      </c>
      <c r="L74" s="789"/>
    </row>
    <row r="75" spans="1:12" x14ac:dyDescent="0.35">
      <c r="A75" s="76" t="s">
        <v>779</v>
      </c>
      <c r="B75" s="51" t="s">
        <v>421</v>
      </c>
      <c r="C75" s="49" t="s">
        <v>18</v>
      </c>
      <c r="D75" s="788"/>
      <c r="E75" s="788"/>
      <c r="F75" s="788"/>
      <c r="G75" s="788"/>
      <c r="H75" s="788"/>
      <c r="I75" s="788"/>
      <c r="J75" s="788"/>
      <c r="K75" s="788">
        <f t="shared" si="23"/>
        <v>0</v>
      </c>
      <c r="L75" s="789"/>
    </row>
    <row r="76" spans="1:12" ht="27" x14ac:dyDescent="0.35">
      <c r="A76" s="649" t="s">
        <v>20</v>
      </c>
      <c r="B76" s="653" t="s">
        <v>806</v>
      </c>
      <c r="C76" s="651" t="s">
        <v>18</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x14ac:dyDescent="0.35">
      <c r="A77" s="77"/>
      <c r="B77" s="51" t="s">
        <v>807</v>
      </c>
      <c r="C77" s="49" t="s">
        <v>18</v>
      </c>
      <c r="D77" s="788"/>
      <c r="E77" s="788"/>
      <c r="F77" s="788"/>
      <c r="G77" s="788"/>
      <c r="H77" s="788"/>
      <c r="I77" s="788"/>
      <c r="J77" s="788"/>
      <c r="K77" s="788">
        <f t="shared" si="23"/>
        <v>0</v>
      </c>
      <c r="L77" s="789"/>
    </row>
    <row r="78" spans="1:12" ht="27.5" thickBot="1" x14ac:dyDescent="0.4">
      <c r="A78" s="654" t="s">
        <v>21</v>
      </c>
      <c r="B78" s="655" t="s">
        <v>808</v>
      </c>
      <c r="C78" s="656" t="s">
        <v>18</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x14ac:dyDescent="0.35">
      <c r="A79" s="657" t="s">
        <v>100</v>
      </c>
      <c r="B79" s="658" t="s">
        <v>128</v>
      </c>
      <c r="C79" s="659"/>
      <c r="D79" s="805"/>
      <c r="E79" s="805"/>
      <c r="F79" s="805"/>
      <c r="G79" s="805"/>
      <c r="H79" s="805"/>
      <c r="I79" s="805"/>
      <c r="J79" s="805"/>
      <c r="K79" s="805"/>
      <c r="L79" s="806"/>
    </row>
    <row r="80" spans="1:12" ht="27" x14ac:dyDescent="0.35">
      <c r="A80" s="649" t="s">
        <v>17</v>
      </c>
      <c r="B80" s="650" t="s">
        <v>809</v>
      </c>
      <c r="C80" s="651" t="s">
        <v>426</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x14ac:dyDescent="0.35">
      <c r="A81" s="76" t="s">
        <v>52</v>
      </c>
      <c r="B81" s="51" t="s">
        <v>810</v>
      </c>
      <c r="C81" s="49" t="s">
        <v>426</v>
      </c>
      <c r="D81" s="788"/>
      <c r="E81" s="788"/>
      <c r="F81" s="788"/>
      <c r="G81" s="788"/>
      <c r="H81" s="788"/>
      <c r="I81" s="788"/>
      <c r="J81" s="788"/>
      <c r="K81" s="788">
        <f t="shared" ref="K81:K93" si="28">SUM(D81:J81)</f>
        <v>0</v>
      </c>
      <c r="L81" s="789"/>
    </row>
    <row r="82" spans="1:12" x14ac:dyDescent="0.35">
      <c r="A82" s="76" t="s">
        <v>59</v>
      </c>
      <c r="B82" s="51" t="s">
        <v>811</v>
      </c>
      <c r="C82" s="49" t="s">
        <v>426</v>
      </c>
      <c r="D82" s="788"/>
      <c r="E82" s="788"/>
      <c r="F82" s="788"/>
      <c r="G82" s="788"/>
      <c r="H82" s="788"/>
      <c r="I82" s="788"/>
      <c r="J82" s="788"/>
      <c r="K82" s="788">
        <f t="shared" si="28"/>
        <v>0</v>
      </c>
      <c r="L82" s="789"/>
    </row>
    <row r="83" spans="1:12" x14ac:dyDescent="0.35">
      <c r="A83" s="76" t="s">
        <v>253</v>
      </c>
      <c r="B83" s="51" t="s">
        <v>812</v>
      </c>
      <c r="C83" s="49" t="s">
        <v>426</v>
      </c>
      <c r="D83" s="788"/>
      <c r="E83" s="788"/>
      <c r="F83" s="788"/>
      <c r="G83" s="788"/>
      <c r="H83" s="788"/>
      <c r="I83" s="788"/>
      <c r="J83" s="788"/>
      <c r="K83" s="788">
        <f t="shared" si="28"/>
        <v>0</v>
      </c>
      <c r="L83" s="789"/>
    </row>
    <row r="84" spans="1:12" x14ac:dyDescent="0.35">
      <c r="A84" s="76" t="s">
        <v>777</v>
      </c>
      <c r="B84" s="51" t="s">
        <v>813</v>
      </c>
      <c r="C84" s="49" t="s">
        <v>426</v>
      </c>
      <c r="D84" s="788"/>
      <c r="E84" s="788"/>
      <c r="F84" s="788"/>
      <c r="G84" s="788"/>
      <c r="H84" s="788"/>
      <c r="I84" s="788"/>
      <c r="J84" s="788"/>
      <c r="K84" s="788">
        <f t="shared" si="28"/>
        <v>0</v>
      </c>
      <c r="L84" s="789"/>
    </row>
    <row r="85" spans="1:12" x14ac:dyDescent="0.35">
      <c r="A85" s="76" t="s">
        <v>779</v>
      </c>
      <c r="B85" s="51" t="s">
        <v>814</v>
      </c>
      <c r="C85" s="49" t="s">
        <v>426</v>
      </c>
      <c r="D85" s="788"/>
      <c r="E85" s="788"/>
      <c r="F85" s="788"/>
      <c r="G85" s="788"/>
      <c r="H85" s="788"/>
      <c r="I85" s="788"/>
      <c r="J85" s="788"/>
      <c r="K85" s="788">
        <f t="shared" si="28"/>
        <v>0</v>
      </c>
      <c r="L85" s="789"/>
    </row>
    <row r="86" spans="1:12" ht="27" x14ac:dyDescent="0.35">
      <c r="A86" s="649" t="s">
        <v>19</v>
      </c>
      <c r="B86" s="650" t="s">
        <v>815</v>
      </c>
      <c r="C86" s="651" t="s">
        <v>426</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x14ac:dyDescent="0.35">
      <c r="A87" s="76" t="s">
        <v>52</v>
      </c>
      <c r="B87" s="51" t="s">
        <v>810</v>
      </c>
      <c r="C87" s="49" t="s">
        <v>426</v>
      </c>
      <c r="D87" s="788"/>
      <c r="E87" s="788"/>
      <c r="F87" s="788"/>
      <c r="G87" s="788"/>
      <c r="H87" s="788"/>
      <c r="I87" s="788"/>
      <c r="J87" s="788"/>
      <c r="K87" s="788">
        <f t="shared" si="28"/>
        <v>0</v>
      </c>
      <c r="L87" s="789"/>
    </row>
    <row r="88" spans="1:12" x14ac:dyDescent="0.35">
      <c r="A88" s="76" t="s">
        <v>59</v>
      </c>
      <c r="B88" s="51" t="s">
        <v>811</v>
      </c>
      <c r="C88" s="49" t="s">
        <v>426</v>
      </c>
      <c r="D88" s="788"/>
      <c r="E88" s="788"/>
      <c r="F88" s="788"/>
      <c r="G88" s="788"/>
      <c r="H88" s="788"/>
      <c r="I88" s="788"/>
      <c r="J88" s="788"/>
      <c r="K88" s="788">
        <f t="shared" si="28"/>
        <v>0</v>
      </c>
      <c r="L88" s="789"/>
    </row>
    <row r="89" spans="1:12" x14ac:dyDescent="0.35">
      <c r="A89" s="76" t="s">
        <v>253</v>
      </c>
      <c r="B89" s="51" t="s">
        <v>812</v>
      </c>
      <c r="C89" s="49" t="s">
        <v>426</v>
      </c>
      <c r="D89" s="788"/>
      <c r="E89" s="788"/>
      <c r="F89" s="788"/>
      <c r="G89" s="788"/>
      <c r="H89" s="788"/>
      <c r="I89" s="788"/>
      <c r="J89" s="788"/>
      <c r="K89" s="788">
        <f t="shared" si="28"/>
        <v>0</v>
      </c>
      <c r="L89" s="789"/>
    </row>
    <row r="90" spans="1:12" x14ac:dyDescent="0.35">
      <c r="A90" s="76" t="s">
        <v>777</v>
      </c>
      <c r="B90" s="51" t="s">
        <v>813</v>
      </c>
      <c r="C90" s="49" t="s">
        <v>426</v>
      </c>
      <c r="D90" s="788"/>
      <c r="E90" s="788"/>
      <c r="F90" s="788"/>
      <c r="G90" s="788"/>
      <c r="H90" s="788"/>
      <c r="I90" s="788"/>
      <c r="J90" s="788"/>
      <c r="K90" s="788">
        <f t="shared" si="28"/>
        <v>0</v>
      </c>
      <c r="L90" s="789"/>
    </row>
    <row r="91" spans="1:12" x14ac:dyDescent="0.35">
      <c r="A91" s="76" t="s">
        <v>779</v>
      </c>
      <c r="B91" s="51" t="s">
        <v>814</v>
      </c>
      <c r="C91" s="49" t="s">
        <v>426</v>
      </c>
      <c r="D91" s="788"/>
      <c r="E91" s="788"/>
      <c r="F91" s="788"/>
      <c r="G91" s="788"/>
      <c r="H91" s="788"/>
      <c r="I91" s="788"/>
      <c r="J91" s="788"/>
      <c r="K91" s="788">
        <f t="shared" si="28"/>
        <v>0</v>
      </c>
      <c r="L91" s="789"/>
    </row>
    <row r="92" spans="1:12" ht="27" x14ac:dyDescent="0.35">
      <c r="A92" s="649" t="s">
        <v>20</v>
      </c>
      <c r="B92" s="653" t="s">
        <v>816</v>
      </c>
      <c r="C92" s="651" t="s">
        <v>426</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x14ac:dyDescent="0.35">
      <c r="A93" s="77"/>
      <c r="B93" s="51" t="s">
        <v>817</v>
      </c>
      <c r="C93" s="49" t="s">
        <v>426</v>
      </c>
      <c r="D93" s="788"/>
      <c r="E93" s="788"/>
      <c r="F93" s="788"/>
      <c r="G93" s="788"/>
      <c r="H93" s="788"/>
      <c r="I93" s="788"/>
      <c r="J93" s="788"/>
      <c r="K93" s="788">
        <f t="shared" si="28"/>
        <v>0</v>
      </c>
      <c r="L93" s="789"/>
    </row>
    <row r="94" spans="1:12" ht="27.5" thickBot="1" x14ac:dyDescent="0.4">
      <c r="A94" s="654" t="s">
        <v>21</v>
      </c>
      <c r="B94" s="655" t="s">
        <v>818</v>
      </c>
      <c r="C94" s="656" t="s">
        <v>426</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x14ac:dyDescent="0.35">
      <c r="A95" s="7"/>
      <c r="B95" s="8"/>
      <c r="C95" s="8"/>
      <c r="D95" s="779"/>
      <c r="E95" s="779"/>
      <c r="F95" s="779"/>
      <c r="G95" s="779"/>
      <c r="H95" s="779"/>
      <c r="I95" s="779"/>
      <c r="J95" s="1154"/>
      <c r="K95" s="1154"/>
      <c r="L95" s="1154"/>
    </row>
    <row r="96" spans="1:12" x14ac:dyDescent="0.35">
      <c r="A96" s="7"/>
      <c r="B96" s="5"/>
      <c r="C96" s="8"/>
      <c r="D96" s="779"/>
      <c r="E96" s="779"/>
      <c r="F96" s="779"/>
      <c r="G96" s="779"/>
      <c r="H96" s="1149" t="s">
        <v>435</v>
      </c>
      <c r="I96" s="1149"/>
      <c r="J96" s="1149"/>
      <c r="K96" s="1149"/>
      <c r="L96" s="1149"/>
    </row>
    <row r="97" spans="1:12" s="339" customFormat="1" ht="15.5" x14ac:dyDescent="0.35">
      <c r="B97" s="890" t="s">
        <v>23</v>
      </c>
      <c r="C97" s="1146"/>
      <c r="D97" s="1146"/>
      <c r="E97" s="1146"/>
      <c r="F97" s="1146"/>
      <c r="G97" s="1146"/>
      <c r="H97" s="1143" t="s">
        <v>953</v>
      </c>
      <c r="I97" s="1143"/>
      <c r="J97" s="1143"/>
      <c r="K97" s="1143"/>
      <c r="L97" s="1143"/>
    </row>
    <row r="98" spans="1:12" ht="15.5" x14ac:dyDescent="0.35">
      <c r="A98" s="661"/>
      <c r="B98" s="901" t="s">
        <v>954</v>
      </c>
      <c r="C98" s="903"/>
      <c r="D98" s="903"/>
      <c r="E98" s="903"/>
      <c r="F98" s="903"/>
      <c r="G98" s="809"/>
      <c r="H98" s="1144" t="s">
        <v>954</v>
      </c>
      <c r="I98" s="1144"/>
      <c r="J98" s="1144"/>
      <c r="K98" s="1144"/>
      <c r="L98" s="1144"/>
    </row>
    <row r="99" spans="1:12" ht="15.5" x14ac:dyDescent="0.35">
      <c r="A99" s="661"/>
      <c r="B99" s="661"/>
      <c r="C99" s="661"/>
      <c r="D99" s="809"/>
      <c r="E99" s="809"/>
      <c r="F99" s="809"/>
      <c r="G99" s="809"/>
      <c r="H99" s="809"/>
      <c r="I99" s="809"/>
      <c r="J99" s="810"/>
      <c r="K99" s="810"/>
      <c r="L99" s="810"/>
    </row>
    <row r="100" spans="1:12" ht="15.5" x14ac:dyDescent="0.35">
      <c r="A100" s="661"/>
      <c r="B100" s="661"/>
      <c r="C100" s="661"/>
      <c r="D100" s="809"/>
      <c r="E100" s="809"/>
      <c r="F100" s="809"/>
      <c r="G100" s="809"/>
      <c r="H100" s="809"/>
      <c r="I100" s="809"/>
      <c r="J100" s="810"/>
      <c r="K100" s="810"/>
      <c r="L100" s="810"/>
    </row>
    <row r="101" spans="1:12" x14ac:dyDescent="0.35">
      <c r="I101" s="1151"/>
      <c r="J101" s="1151"/>
      <c r="K101" s="1151"/>
      <c r="L101" s="1151"/>
    </row>
    <row r="102" spans="1:12" customFormat="1" ht="19" x14ac:dyDescent="0.4">
      <c r="A102" s="662"/>
      <c r="B102" s="1152"/>
      <c r="C102" s="1152"/>
      <c r="D102" s="1152"/>
      <c r="E102" s="1152"/>
      <c r="F102" s="1152"/>
      <c r="G102" s="1152"/>
      <c r="H102" s="1152"/>
      <c r="I102" s="1152"/>
      <c r="J102" s="1152"/>
      <c r="K102" s="1152"/>
      <c r="L102" s="1152"/>
    </row>
    <row r="103" spans="1:12" ht="15" x14ac:dyDescent="0.35">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6328125" defaultRowHeight="15.5" x14ac:dyDescent="0.35"/>
  <cols>
    <col min="1" max="1" width="4.6328125" style="691" customWidth="1"/>
    <col min="2" max="2" width="77.453125" style="693" customWidth="1"/>
    <col min="3" max="3" width="19.36328125" style="693" customWidth="1"/>
    <col min="4" max="10" width="8.08984375" style="831" customWidth="1"/>
    <col min="11" max="12" width="8.08984375" style="830" customWidth="1"/>
    <col min="13" max="16384" width="8.6328125" style="665"/>
  </cols>
  <sheetData>
    <row r="1" spans="1:14" x14ac:dyDescent="0.35">
      <c r="B1" s="194" t="s">
        <v>0</v>
      </c>
      <c r="K1" s="1156" t="s">
        <v>438</v>
      </c>
      <c r="L1" s="1156"/>
    </row>
    <row r="2" spans="1:14" x14ac:dyDescent="0.35">
      <c r="B2" s="87" t="s">
        <v>949</v>
      </c>
    </row>
    <row r="3" spans="1:14" x14ac:dyDescent="0.35">
      <c r="B3" s="19"/>
    </row>
    <row r="4" spans="1:14" x14ac:dyDescent="0.35">
      <c r="A4" s="36"/>
      <c r="B4" s="87" t="s">
        <v>951</v>
      </c>
      <c r="C4" s="36"/>
      <c r="D4" s="812"/>
      <c r="E4" s="812"/>
      <c r="F4" s="812"/>
      <c r="G4" s="812"/>
      <c r="H4" s="812"/>
      <c r="I4" s="812"/>
      <c r="J4" s="812"/>
      <c r="M4" s="36"/>
      <c r="N4" s="36"/>
    </row>
    <row r="5" spans="1:14" x14ac:dyDescent="0.35">
      <c r="A5" s="90"/>
      <c r="B5" s="90"/>
      <c r="C5" s="90"/>
      <c r="D5" s="812"/>
      <c r="E5" s="812"/>
      <c r="F5" s="812"/>
      <c r="G5" s="812"/>
      <c r="H5" s="812"/>
      <c r="I5" s="812"/>
      <c r="J5" s="812"/>
      <c r="K5" s="813"/>
      <c r="L5" s="813"/>
      <c r="M5" s="36"/>
      <c r="N5" s="36"/>
    </row>
    <row r="6" spans="1:14" x14ac:dyDescent="0.35">
      <c r="A6" s="1157" t="s">
        <v>433</v>
      </c>
      <c r="B6" s="1157"/>
      <c r="C6" s="1157"/>
      <c r="D6" s="1157"/>
      <c r="E6" s="1157"/>
      <c r="F6" s="1157"/>
      <c r="G6" s="1157"/>
      <c r="H6" s="1157"/>
      <c r="I6" s="1157"/>
      <c r="J6" s="1157"/>
      <c r="K6" s="1157"/>
      <c r="L6" s="1157"/>
      <c r="M6" s="36"/>
      <c r="N6" s="36"/>
    </row>
    <row r="7" spans="1:14" x14ac:dyDescent="0.35">
      <c r="A7" s="1147" t="s">
        <v>436</v>
      </c>
      <c r="B7" s="1147"/>
      <c r="C7" s="1147"/>
      <c r="D7" s="1147"/>
      <c r="E7" s="1147"/>
      <c r="F7" s="1147"/>
      <c r="G7" s="1147"/>
      <c r="H7" s="1147"/>
      <c r="I7" s="1147"/>
      <c r="J7" s="1147"/>
      <c r="K7" s="1147"/>
      <c r="L7" s="1147"/>
      <c r="M7" s="36"/>
      <c r="N7" s="36"/>
    </row>
    <row r="8" spans="1:14" ht="16" thickBot="1" x14ac:dyDescent="0.4">
      <c r="A8" s="666"/>
      <c r="B8" s="95"/>
      <c r="C8" s="95"/>
      <c r="D8" s="814"/>
      <c r="E8" s="814"/>
      <c r="F8" s="814"/>
      <c r="G8" s="1158" t="s">
        <v>819</v>
      </c>
      <c r="H8" s="1158"/>
      <c r="I8" s="1158"/>
      <c r="J8" s="1158"/>
      <c r="K8" s="1158"/>
      <c r="L8" s="1158"/>
      <c r="M8" s="36"/>
      <c r="N8" s="36"/>
    </row>
    <row r="9" spans="1:14" ht="45.5" thickBot="1" x14ac:dyDescent="0.4">
      <c r="A9" s="667" t="s">
        <v>1</v>
      </c>
      <c r="B9" s="668" t="s">
        <v>2</v>
      </c>
      <c r="C9" s="668" t="s">
        <v>3</v>
      </c>
      <c r="D9" s="815" t="s">
        <v>4</v>
      </c>
      <c r="E9" s="815" t="s">
        <v>5</v>
      </c>
      <c r="F9" s="815" t="s">
        <v>6</v>
      </c>
      <c r="G9" s="815" t="s">
        <v>7</v>
      </c>
      <c r="H9" s="815" t="s">
        <v>8</v>
      </c>
      <c r="I9" s="815" t="s">
        <v>9</v>
      </c>
      <c r="J9" s="815" t="s">
        <v>10</v>
      </c>
      <c r="K9" s="815" t="s">
        <v>11</v>
      </c>
      <c r="L9" s="816" t="s">
        <v>12</v>
      </c>
      <c r="M9" s="36"/>
      <c r="N9" s="36"/>
    </row>
    <row r="10" spans="1:14" ht="16" thickBot="1" x14ac:dyDescent="0.4">
      <c r="A10" s="669" t="s">
        <v>13</v>
      </c>
      <c r="B10" s="670" t="s">
        <v>24</v>
      </c>
      <c r="C10" s="671"/>
      <c r="D10" s="817"/>
      <c r="E10" s="817"/>
      <c r="F10" s="817"/>
      <c r="G10" s="817"/>
      <c r="H10" s="817"/>
      <c r="I10" s="817"/>
      <c r="J10" s="817"/>
      <c r="K10" s="817"/>
      <c r="L10" s="818"/>
      <c r="M10" s="36"/>
      <c r="N10" s="36"/>
    </row>
    <row r="11" spans="1:14" x14ac:dyDescent="0.35">
      <c r="A11" s="672" t="s">
        <v>15</v>
      </c>
      <c r="B11" s="673" t="s">
        <v>129</v>
      </c>
      <c r="C11" s="674"/>
      <c r="D11" s="819"/>
      <c r="E11" s="819"/>
      <c r="F11" s="819"/>
      <c r="G11" s="819"/>
      <c r="H11" s="819"/>
      <c r="I11" s="819"/>
      <c r="J11" s="819"/>
      <c r="K11" s="819"/>
      <c r="L11" s="820"/>
      <c r="M11" s="36"/>
      <c r="N11" s="36"/>
    </row>
    <row r="12" spans="1:14" ht="27" x14ac:dyDescent="0.35">
      <c r="A12" s="675" t="s">
        <v>17</v>
      </c>
      <c r="B12" s="650" t="s">
        <v>820</v>
      </c>
      <c r="C12" s="676" t="s">
        <v>25</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x14ac:dyDescent="0.35">
      <c r="A13" s="677" t="s">
        <v>52</v>
      </c>
      <c r="B13" s="678" t="s">
        <v>821</v>
      </c>
      <c r="C13" s="399" t="s">
        <v>25</v>
      </c>
      <c r="D13" s="823">
        <v>54</v>
      </c>
      <c r="E13" s="823"/>
      <c r="F13" s="823"/>
      <c r="G13" s="823"/>
      <c r="H13" s="823"/>
      <c r="I13" s="823"/>
      <c r="J13" s="823"/>
      <c r="K13" s="823">
        <f>SUM(D13:J13)</f>
        <v>54</v>
      </c>
      <c r="L13" s="401"/>
      <c r="M13" s="36"/>
      <c r="N13" s="36"/>
    </row>
    <row r="14" spans="1:14" x14ac:dyDescent="0.35">
      <c r="A14" s="677" t="s">
        <v>59</v>
      </c>
      <c r="B14" s="678" t="s">
        <v>248</v>
      </c>
      <c r="C14" s="399" t="s">
        <v>25</v>
      </c>
      <c r="D14" s="823">
        <v>85</v>
      </c>
      <c r="E14" s="823"/>
      <c r="F14" s="823"/>
      <c r="G14" s="823"/>
      <c r="H14" s="823"/>
      <c r="I14" s="823"/>
      <c r="J14" s="823"/>
      <c r="K14" s="823">
        <f>SUM(D14:J14)</f>
        <v>85</v>
      </c>
      <c r="L14" s="401"/>
      <c r="M14" s="36"/>
      <c r="N14" s="36"/>
    </row>
    <row r="15" spans="1:14" x14ac:dyDescent="0.35">
      <c r="A15" s="677" t="s">
        <v>253</v>
      </c>
      <c r="B15" s="678" t="s">
        <v>934</v>
      </c>
      <c r="C15" s="399" t="s">
        <v>25</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x14ac:dyDescent="0.35">
      <c r="A16" s="677"/>
      <c r="B16" s="679" t="s">
        <v>251</v>
      </c>
      <c r="C16" s="399" t="s">
        <v>25</v>
      </c>
      <c r="D16" s="823"/>
      <c r="E16" s="823"/>
      <c r="F16" s="823"/>
      <c r="G16" s="823"/>
      <c r="H16" s="823"/>
      <c r="I16" s="823"/>
      <c r="J16" s="823"/>
      <c r="K16" s="823">
        <f>SUM(D16:J16)</f>
        <v>0</v>
      </c>
      <c r="L16" s="401"/>
      <c r="M16" s="36"/>
      <c r="N16" s="36"/>
    </row>
    <row r="17" spans="1:14" x14ac:dyDescent="0.35">
      <c r="A17" s="398"/>
      <c r="B17" s="679" t="s">
        <v>252</v>
      </c>
      <c r="C17" s="399" t="s">
        <v>25</v>
      </c>
      <c r="D17" s="823"/>
      <c r="E17" s="823"/>
      <c r="F17" s="823"/>
      <c r="G17" s="823"/>
      <c r="H17" s="823"/>
      <c r="I17" s="823"/>
      <c r="J17" s="823"/>
      <c r="K17" s="823">
        <f>SUM(D17:J17)</f>
        <v>0</v>
      </c>
      <c r="L17" s="401"/>
      <c r="M17" s="36"/>
      <c r="N17" s="36"/>
    </row>
    <row r="18" spans="1:14" x14ac:dyDescent="0.35">
      <c r="A18" s="398"/>
      <c r="B18" s="679" t="s">
        <v>250</v>
      </c>
      <c r="C18" s="399" t="s">
        <v>25</v>
      </c>
      <c r="D18" s="823"/>
      <c r="E18" s="823"/>
      <c r="F18" s="823"/>
      <c r="G18" s="823"/>
      <c r="H18" s="823"/>
      <c r="I18" s="823"/>
      <c r="J18" s="823"/>
      <c r="K18" s="823">
        <f>SUM(D18:J18)</f>
        <v>0</v>
      </c>
      <c r="L18" s="401"/>
      <c r="M18" s="36"/>
      <c r="N18" s="36"/>
    </row>
    <row r="19" spans="1:14" x14ac:dyDescent="0.35">
      <c r="A19" s="398"/>
      <c r="B19" s="679" t="s">
        <v>249</v>
      </c>
      <c r="C19" s="399" t="s">
        <v>25</v>
      </c>
      <c r="D19" s="823"/>
      <c r="E19" s="823"/>
      <c r="F19" s="823"/>
      <c r="G19" s="823"/>
      <c r="H19" s="823"/>
      <c r="I19" s="823"/>
      <c r="J19" s="823"/>
      <c r="K19" s="823">
        <f>SUM(D19:J19)</f>
        <v>0</v>
      </c>
      <c r="L19" s="401"/>
      <c r="M19" s="36"/>
      <c r="N19" s="36"/>
    </row>
    <row r="20" spans="1:14" x14ac:dyDescent="0.35">
      <c r="A20" s="677" t="s">
        <v>777</v>
      </c>
      <c r="B20" s="678" t="s">
        <v>935</v>
      </c>
      <c r="C20" s="399" t="s">
        <v>25</v>
      </c>
      <c r="D20" s="824"/>
      <c r="E20" s="824"/>
      <c r="F20" s="824"/>
      <c r="G20" s="824"/>
      <c r="H20" s="824"/>
      <c r="I20" s="824"/>
      <c r="J20" s="824"/>
      <c r="K20" s="823">
        <f>SUM(D20:J20)</f>
        <v>0</v>
      </c>
      <c r="L20" s="401"/>
    </row>
    <row r="21" spans="1:14" s="680" customFormat="1" ht="27" x14ac:dyDescent="0.35">
      <c r="A21" s="675" t="s">
        <v>19</v>
      </c>
      <c r="B21" s="650" t="s">
        <v>822</v>
      </c>
      <c r="C21" s="676" t="s">
        <v>25</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x14ac:dyDescent="0.35">
      <c r="A22" s="398" t="s">
        <v>52</v>
      </c>
      <c r="B22" s="678" t="s">
        <v>821</v>
      </c>
      <c r="C22" s="399" t="s">
        <v>25</v>
      </c>
      <c r="D22" s="824"/>
      <c r="E22" s="824"/>
      <c r="F22" s="824"/>
      <c r="G22" s="824"/>
      <c r="H22" s="824"/>
      <c r="I22" s="824"/>
      <c r="J22" s="824"/>
      <c r="K22" s="823">
        <f>SUM(D22:J22)</f>
        <v>0</v>
      </c>
      <c r="L22" s="401"/>
      <c r="M22" s="36"/>
      <c r="N22" s="36"/>
    </row>
    <row r="23" spans="1:14" x14ac:dyDescent="0.35">
      <c r="A23" s="398" t="s">
        <v>59</v>
      </c>
      <c r="B23" s="678" t="s">
        <v>248</v>
      </c>
      <c r="C23" s="399" t="s">
        <v>25</v>
      </c>
      <c r="D23" s="824">
        <v>85</v>
      </c>
      <c r="E23" s="824"/>
      <c r="F23" s="824"/>
      <c r="G23" s="824"/>
      <c r="H23" s="824"/>
      <c r="I23" s="824"/>
      <c r="J23" s="824"/>
      <c r="K23" s="823">
        <f>SUM(D23:J23)</f>
        <v>85</v>
      </c>
      <c r="L23" s="401"/>
      <c r="M23" s="36"/>
      <c r="N23" s="36"/>
    </row>
    <row r="24" spans="1:14" x14ac:dyDescent="0.35">
      <c r="A24" s="398" t="s">
        <v>253</v>
      </c>
      <c r="B24" s="678" t="s">
        <v>434</v>
      </c>
      <c r="C24" s="399" t="s">
        <v>25</v>
      </c>
      <c r="D24" s="824">
        <v>0</v>
      </c>
      <c r="E24" s="824"/>
      <c r="F24" s="824"/>
      <c r="G24" s="824"/>
      <c r="H24" s="824"/>
      <c r="I24" s="824"/>
      <c r="J24" s="824"/>
      <c r="K24" s="823">
        <f>SUM(D24:J24)</f>
        <v>0</v>
      </c>
      <c r="L24" s="401"/>
      <c r="M24" s="36"/>
      <c r="N24" s="36"/>
    </row>
    <row r="25" spans="1:14" x14ac:dyDescent="0.35">
      <c r="A25" s="675" t="s">
        <v>20</v>
      </c>
      <c r="B25" s="653" t="s">
        <v>823</v>
      </c>
      <c r="C25" s="676" t="s">
        <v>25</v>
      </c>
      <c r="D25" s="821">
        <v>0</v>
      </c>
      <c r="E25" s="821">
        <v>0</v>
      </c>
      <c r="F25" s="821">
        <v>0</v>
      </c>
      <c r="G25" s="821">
        <v>0</v>
      </c>
      <c r="H25" s="821">
        <v>0</v>
      </c>
      <c r="I25" s="821">
        <v>0</v>
      </c>
      <c r="J25" s="821">
        <v>0</v>
      </c>
      <c r="K25" s="821">
        <v>0</v>
      </c>
      <c r="L25" s="822"/>
      <c r="M25" s="36"/>
      <c r="N25" s="36"/>
    </row>
    <row r="26" spans="1:14" x14ac:dyDescent="0.35">
      <c r="A26" s="398"/>
      <c r="B26" s="678" t="s">
        <v>824</v>
      </c>
      <c r="C26" s="399" t="s">
        <v>25</v>
      </c>
      <c r="D26" s="824">
        <v>40</v>
      </c>
      <c r="E26" s="824"/>
      <c r="F26" s="824"/>
      <c r="G26" s="824"/>
      <c r="H26" s="824"/>
      <c r="I26" s="824"/>
      <c r="J26" s="824"/>
      <c r="K26" s="823">
        <f>SUM(D26:J26)</f>
        <v>40</v>
      </c>
      <c r="L26" s="401"/>
      <c r="M26" s="36"/>
      <c r="N26" s="36"/>
    </row>
    <row r="27" spans="1:14" s="684" customFormat="1" ht="27.5" thickBot="1" x14ac:dyDescent="0.4">
      <c r="A27" s="681" t="s">
        <v>21</v>
      </c>
      <c r="B27" s="655" t="s">
        <v>825</v>
      </c>
      <c r="C27" s="682" t="s">
        <v>25</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x14ac:dyDescent="0.35">
      <c r="A28" s="685" t="s">
        <v>22</v>
      </c>
      <c r="B28" s="686" t="s">
        <v>130</v>
      </c>
      <c r="C28" s="687"/>
      <c r="D28" s="827"/>
      <c r="E28" s="827"/>
      <c r="F28" s="827"/>
      <c r="G28" s="827"/>
      <c r="H28" s="827"/>
      <c r="I28" s="827"/>
      <c r="J28" s="827"/>
      <c r="K28" s="827"/>
      <c r="L28" s="828"/>
      <c r="M28" s="36"/>
      <c r="N28" s="36"/>
    </row>
    <row r="29" spans="1:14" s="680" customFormat="1" ht="27" x14ac:dyDescent="0.35">
      <c r="A29" s="675" t="s">
        <v>17</v>
      </c>
      <c r="B29" s="653" t="s">
        <v>826</v>
      </c>
      <c r="C29" s="676" t="s">
        <v>25</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x14ac:dyDescent="0.35">
      <c r="A30" s="398" t="s">
        <v>52</v>
      </c>
      <c r="B30" s="678" t="s">
        <v>827</v>
      </c>
      <c r="C30" s="399" t="s">
        <v>25</v>
      </c>
      <c r="D30" s="824">
        <v>0</v>
      </c>
      <c r="E30" s="824"/>
      <c r="F30" s="824"/>
      <c r="G30" s="824"/>
      <c r="H30" s="824"/>
      <c r="I30" s="824"/>
      <c r="J30" s="824"/>
      <c r="K30" s="823">
        <f>SUM(D30:J30)</f>
        <v>0</v>
      </c>
      <c r="L30" s="401"/>
      <c r="M30" s="36"/>
      <c r="N30" s="36"/>
    </row>
    <row r="31" spans="1:14" x14ac:dyDescent="0.35">
      <c r="A31" s="398" t="s">
        <v>59</v>
      </c>
      <c r="B31" s="678" t="s">
        <v>828</v>
      </c>
      <c r="C31" s="399" t="s">
        <v>25</v>
      </c>
      <c r="D31" s="824">
        <v>0</v>
      </c>
      <c r="E31" s="824"/>
      <c r="F31" s="824"/>
      <c r="G31" s="824"/>
      <c r="H31" s="824"/>
      <c r="I31" s="824"/>
      <c r="J31" s="824"/>
      <c r="K31" s="823">
        <f>SUM(D31:J31)</f>
        <v>0</v>
      </c>
      <c r="L31" s="401"/>
      <c r="M31" s="36"/>
      <c r="N31" s="36"/>
    </row>
    <row r="32" spans="1:14" x14ac:dyDescent="0.35">
      <c r="A32" s="398" t="s">
        <v>253</v>
      </c>
      <c r="B32" s="678" t="s">
        <v>829</v>
      </c>
      <c r="C32" s="399" t="s">
        <v>25</v>
      </c>
      <c r="D32" s="824">
        <v>0</v>
      </c>
      <c r="E32" s="824"/>
      <c r="F32" s="824"/>
      <c r="G32" s="824"/>
      <c r="H32" s="824"/>
      <c r="I32" s="824"/>
      <c r="J32" s="824"/>
      <c r="K32" s="823">
        <f>SUM(D32:J32)</f>
        <v>0</v>
      </c>
      <c r="L32" s="401"/>
      <c r="M32" s="36"/>
      <c r="N32" s="36"/>
    </row>
    <row r="33" spans="1:14" s="680" customFormat="1" ht="27" x14ac:dyDescent="0.35">
      <c r="A33" s="675" t="s">
        <v>19</v>
      </c>
      <c r="B33" s="653" t="s">
        <v>830</v>
      </c>
      <c r="C33" s="676" t="s">
        <v>25</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x14ac:dyDescent="0.35">
      <c r="A34" s="398" t="s">
        <v>52</v>
      </c>
      <c r="B34" s="678" t="s">
        <v>827</v>
      </c>
      <c r="C34" s="399" t="s">
        <v>25</v>
      </c>
      <c r="D34" s="824">
        <v>0</v>
      </c>
      <c r="E34" s="824"/>
      <c r="F34" s="824"/>
      <c r="G34" s="824"/>
      <c r="H34" s="824"/>
      <c r="I34" s="824"/>
      <c r="J34" s="824"/>
      <c r="K34" s="823">
        <f>SUM(D34:J34)</f>
        <v>0</v>
      </c>
      <c r="L34" s="401"/>
      <c r="M34" s="36"/>
      <c r="N34" s="36"/>
    </row>
    <row r="35" spans="1:14" x14ac:dyDescent="0.35">
      <c r="A35" s="398" t="s">
        <v>59</v>
      </c>
      <c r="B35" s="678" t="s">
        <v>828</v>
      </c>
      <c r="C35" s="399" t="s">
        <v>25</v>
      </c>
      <c r="D35" s="824">
        <v>0</v>
      </c>
      <c r="E35" s="824"/>
      <c r="F35" s="824"/>
      <c r="G35" s="824"/>
      <c r="H35" s="824"/>
      <c r="I35" s="824"/>
      <c r="J35" s="824"/>
      <c r="K35" s="823">
        <f>SUM(D35:J35)</f>
        <v>0</v>
      </c>
      <c r="L35" s="401"/>
      <c r="M35" s="36"/>
      <c r="N35" s="36"/>
    </row>
    <row r="36" spans="1:14" x14ac:dyDescent="0.35">
      <c r="A36" s="398" t="s">
        <v>253</v>
      </c>
      <c r="B36" s="678" t="s">
        <v>829</v>
      </c>
      <c r="C36" s="399" t="s">
        <v>25</v>
      </c>
      <c r="D36" s="824">
        <v>0</v>
      </c>
      <c r="E36" s="824"/>
      <c r="F36" s="824"/>
      <c r="G36" s="824"/>
      <c r="H36" s="824"/>
      <c r="I36" s="824"/>
      <c r="J36" s="824"/>
      <c r="K36" s="823">
        <f>SUM(D36:J36)</f>
        <v>0</v>
      </c>
      <c r="L36" s="401"/>
      <c r="M36" s="36"/>
      <c r="N36" s="36"/>
    </row>
    <row r="37" spans="1:14" x14ac:dyDescent="0.35">
      <c r="A37" s="675" t="s">
        <v>20</v>
      </c>
      <c r="B37" s="653" t="s">
        <v>831</v>
      </c>
      <c r="C37" s="676" t="s">
        <v>25</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x14ac:dyDescent="0.35">
      <c r="A38" s="398"/>
      <c r="B38" s="678" t="s">
        <v>832</v>
      </c>
      <c r="C38" s="399" t="s">
        <v>25</v>
      </c>
      <c r="D38" s="824">
        <v>0</v>
      </c>
      <c r="E38" s="824"/>
      <c r="F38" s="824"/>
      <c r="G38" s="824"/>
      <c r="H38" s="824"/>
      <c r="I38" s="824"/>
      <c r="J38" s="824"/>
      <c r="K38" s="823">
        <f>SUM(D38:J38)</f>
        <v>0</v>
      </c>
      <c r="L38" s="401"/>
      <c r="M38" s="36"/>
      <c r="N38" s="36"/>
    </row>
    <row r="39" spans="1:14" s="684" customFormat="1" ht="27.5" thickBot="1" x14ac:dyDescent="0.4">
      <c r="A39" s="675" t="s">
        <v>21</v>
      </c>
      <c r="B39" s="653" t="s">
        <v>833</v>
      </c>
      <c r="C39" s="676" t="s">
        <v>25</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 thickBot="1" x14ac:dyDescent="0.4">
      <c r="A40" s="669" t="s">
        <v>13</v>
      </c>
      <c r="B40" s="670" t="s">
        <v>26</v>
      </c>
      <c r="C40" s="671"/>
      <c r="D40" s="817"/>
      <c r="E40" s="817"/>
      <c r="F40" s="817"/>
      <c r="G40" s="817"/>
      <c r="H40" s="817"/>
      <c r="I40" s="817"/>
      <c r="J40" s="817"/>
      <c r="K40" s="817"/>
      <c r="L40" s="818"/>
      <c r="M40" s="36"/>
      <c r="N40" s="36"/>
    </row>
    <row r="41" spans="1:14" x14ac:dyDescent="0.35">
      <c r="A41" s="672" t="s">
        <v>15</v>
      </c>
      <c r="B41" s="673" t="s">
        <v>131</v>
      </c>
      <c r="C41" s="674"/>
      <c r="D41" s="819"/>
      <c r="E41" s="819"/>
      <c r="F41" s="819"/>
      <c r="G41" s="819"/>
      <c r="H41" s="819"/>
      <c r="I41" s="819"/>
      <c r="J41" s="819"/>
      <c r="K41" s="819"/>
      <c r="L41" s="820"/>
      <c r="M41" s="36"/>
      <c r="N41" s="36"/>
    </row>
    <row r="42" spans="1:14" s="689" customFormat="1" ht="27" x14ac:dyDescent="0.35">
      <c r="A42" s="675" t="s">
        <v>17</v>
      </c>
      <c r="B42" s="653" t="s">
        <v>834</v>
      </c>
      <c r="C42" s="676" t="s">
        <v>191</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x14ac:dyDescent="0.35">
      <c r="A43" s="398" t="s">
        <v>52</v>
      </c>
      <c r="B43" s="678" t="s">
        <v>835</v>
      </c>
      <c r="C43" s="399" t="s">
        <v>191</v>
      </c>
      <c r="D43" s="824">
        <v>0</v>
      </c>
      <c r="E43" s="824"/>
      <c r="F43" s="824"/>
      <c r="G43" s="824"/>
      <c r="H43" s="824"/>
      <c r="I43" s="824"/>
      <c r="J43" s="824"/>
      <c r="K43" s="823">
        <f t="shared" ref="K43:K49" si="9">SUM(D43:J43)</f>
        <v>0</v>
      </c>
      <c r="L43" s="401"/>
      <c r="M43" s="36"/>
      <c r="N43" s="36"/>
    </row>
    <row r="44" spans="1:14" x14ac:dyDescent="0.35">
      <c r="A44" s="398" t="s">
        <v>59</v>
      </c>
      <c r="B44" s="678" t="s">
        <v>836</v>
      </c>
      <c r="C44" s="399" t="s">
        <v>191</v>
      </c>
      <c r="D44" s="824">
        <v>0</v>
      </c>
      <c r="E44" s="824"/>
      <c r="F44" s="824"/>
      <c r="G44" s="824"/>
      <c r="H44" s="824"/>
      <c r="I44" s="824"/>
      <c r="J44" s="824"/>
      <c r="K44" s="823">
        <f t="shared" si="9"/>
        <v>0</v>
      </c>
      <c r="L44" s="401"/>
      <c r="M44" s="36"/>
      <c r="N44" s="36"/>
    </row>
    <row r="45" spans="1:14" x14ac:dyDescent="0.35">
      <c r="A45" s="398" t="s">
        <v>253</v>
      </c>
      <c r="B45" s="678" t="s">
        <v>837</v>
      </c>
      <c r="C45" s="399" t="s">
        <v>191</v>
      </c>
      <c r="D45" s="824">
        <v>0</v>
      </c>
      <c r="E45" s="824"/>
      <c r="F45" s="824"/>
      <c r="G45" s="824"/>
      <c r="H45" s="824"/>
      <c r="I45" s="824"/>
      <c r="J45" s="824"/>
      <c r="K45" s="823">
        <f t="shared" si="9"/>
        <v>0</v>
      </c>
      <c r="L45" s="401"/>
      <c r="M45" s="36"/>
      <c r="N45" s="36"/>
    </row>
    <row r="46" spans="1:14" x14ac:dyDescent="0.35">
      <c r="A46" s="398" t="s">
        <v>777</v>
      </c>
      <c r="B46" s="678" t="s">
        <v>838</v>
      </c>
      <c r="C46" s="399" t="s">
        <v>191</v>
      </c>
      <c r="D46" s="824">
        <v>0</v>
      </c>
      <c r="E46" s="824"/>
      <c r="F46" s="824"/>
      <c r="G46" s="824"/>
      <c r="H46" s="824"/>
      <c r="I46" s="824"/>
      <c r="J46" s="824"/>
      <c r="K46" s="823">
        <f t="shared" si="9"/>
        <v>0</v>
      </c>
      <c r="L46" s="401"/>
      <c r="M46" s="36"/>
      <c r="N46" s="36"/>
    </row>
    <row r="47" spans="1:14" x14ac:dyDescent="0.35">
      <c r="A47" s="398" t="s">
        <v>779</v>
      </c>
      <c r="B47" s="678" t="s">
        <v>839</v>
      </c>
      <c r="C47" s="399" t="s">
        <v>191</v>
      </c>
      <c r="D47" s="824">
        <v>0</v>
      </c>
      <c r="E47" s="824"/>
      <c r="F47" s="824"/>
      <c r="G47" s="824"/>
      <c r="H47" s="824"/>
      <c r="I47" s="824"/>
      <c r="J47" s="824"/>
      <c r="K47" s="823">
        <f t="shared" si="9"/>
        <v>0</v>
      </c>
      <c r="L47" s="401"/>
      <c r="M47" s="36"/>
      <c r="N47" s="36"/>
    </row>
    <row r="48" spans="1:14" x14ac:dyDescent="0.35">
      <c r="A48" s="398" t="s">
        <v>781</v>
      </c>
      <c r="B48" s="678" t="s">
        <v>840</v>
      </c>
      <c r="C48" s="399" t="s">
        <v>191</v>
      </c>
      <c r="D48" s="824">
        <v>0</v>
      </c>
      <c r="E48" s="824"/>
      <c r="F48" s="824"/>
      <c r="G48" s="824"/>
      <c r="H48" s="824"/>
      <c r="I48" s="824"/>
      <c r="J48" s="824"/>
      <c r="K48" s="823">
        <f t="shared" si="9"/>
        <v>0</v>
      </c>
      <c r="L48" s="401"/>
      <c r="M48" s="36"/>
      <c r="N48" s="36"/>
    </row>
    <row r="49" spans="1:14" x14ac:dyDescent="0.35">
      <c r="A49" s="398" t="s">
        <v>782</v>
      </c>
      <c r="B49" s="678" t="s">
        <v>841</v>
      </c>
      <c r="C49" s="399" t="s">
        <v>191</v>
      </c>
      <c r="D49" s="824">
        <v>0</v>
      </c>
      <c r="E49" s="824"/>
      <c r="F49" s="824"/>
      <c r="G49" s="824"/>
      <c r="H49" s="824"/>
      <c r="I49" s="824"/>
      <c r="J49" s="824"/>
      <c r="K49" s="823">
        <f t="shared" si="9"/>
        <v>0</v>
      </c>
      <c r="L49" s="401"/>
      <c r="M49" s="36"/>
      <c r="N49" s="36"/>
    </row>
    <row r="50" spans="1:14" s="689" customFormat="1" ht="27" x14ac:dyDescent="0.35">
      <c r="A50" s="675" t="s">
        <v>19</v>
      </c>
      <c r="B50" s="650" t="s">
        <v>842</v>
      </c>
      <c r="C50" s="676" t="s">
        <v>191</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x14ac:dyDescent="0.35">
      <c r="A51" s="398" t="s">
        <v>52</v>
      </c>
      <c r="B51" s="678" t="s">
        <v>835</v>
      </c>
      <c r="C51" s="399" t="s">
        <v>191</v>
      </c>
      <c r="D51" s="824">
        <v>0</v>
      </c>
      <c r="E51" s="824"/>
      <c r="F51" s="824"/>
      <c r="G51" s="824"/>
      <c r="H51" s="824"/>
      <c r="I51" s="824"/>
      <c r="J51" s="824"/>
      <c r="K51" s="824">
        <f t="shared" ref="K51:K57" si="11">SUM(D51:J51)</f>
        <v>0</v>
      </c>
      <c r="L51" s="401"/>
      <c r="M51" s="36"/>
      <c r="N51" s="36"/>
    </row>
    <row r="52" spans="1:14" x14ac:dyDescent="0.35">
      <c r="A52" s="398" t="s">
        <v>59</v>
      </c>
      <c r="B52" s="678" t="s">
        <v>836</v>
      </c>
      <c r="C52" s="399" t="s">
        <v>191</v>
      </c>
      <c r="D52" s="824">
        <v>0</v>
      </c>
      <c r="E52" s="824"/>
      <c r="F52" s="824"/>
      <c r="G52" s="824"/>
      <c r="H52" s="824"/>
      <c r="I52" s="824"/>
      <c r="J52" s="824"/>
      <c r="K52" s="824">
        <f t="shared" si="11"/>
        <v>0</v>
      </c>
      <c r="L52" s="401"/>
      <c r="M52" s="36"/>
      <c r="N52" s="36"/>
    </row>
    <row r="53" spans="1:14" x14ac:dyDescent="0.35">
      <c r="A53" s="398" t="s">
        <v>253</v>
      </c>
      <c r="B53" s="678" t="s">
        <v>837</v>
      </c>
      <c r="C53" s="399" t="s">
        <v>191</v>
      </c>
      <c r="D53" s="824">
        <v>0</v>
      </c>
      <c r="E53" s="824"/>
      <c r="F53" s="824"/>
      <c r="G53" s="824"/>
      <c r="H53" s="824"/>
      <c r="I53" s="824"/>
      <c r="J53" s="824"/>
      <c r="K53" s="824">
        <f t="shared" si="11"/>
        <v>0</v>
      </c>
      <c r="L53" s="401"/>
      <c r="M53" s="36"/>
      <c r="N53" s="36"/>
    </row>
    <row r="54" spans="1:14" x14ac:dyDescent="0.35">
      <c r="A54" s="398" t="s">
        <v>777</v>
      </c>
      <c r="B54" s="678" t="s">
        <v>838</v>
      </c>
      <c r="C54" s="399" t="s">
        <v>191</v>
      </c>
      <c r="D54" s="824">
        <v>0</v>
      </c>
      <c r="E54" s="824"/>
      <c r="F54" s="824"/>
      <c r="G54" s="824"/>
      <c r="H54" s="824"/>
      <c r="I54" s="824"/>
      <c r="J54" s="824"/>
      <c r="K54" s="824">
        <f t="shared" si="11"/>
        <v>0</v>
      </c>
      <c r="L54" s="401"/>
      <c r="M54" s="36"/>
      <c r="N54" s="36"/>
    </row>
    <row r="55" spans="1:14" x14ac:dyDescent="0.35">
      <c r="A55" s="398" t="s">
        <v>779</v>
      </c>
      <c r="B55" s="678" t="s">
        <v>839</v>
      </c>
      <c r="C55" s="399" t="s">
        <v>191</v>
      </c>
      <c r="D55" s="824">
        <v>0</v>
      </c>
      <c r="E55" s="824"/>
      <c r="F55" s="824"/>
      <c r="G55" s="824"/>
      <c r="H55" s="824"/>
      <c r="I55" s="824"/>
      <c r="J55" s="824"/>
      <c r="K55" s="824">
        <f t="shared" si="11"/>
        <v>0</v>
      </c>
      <c r="L55" s="401"/>
      <c r="M55" s="36"/>
      <c r="N55" s="36"/>
    </row>
    <row r="56" spans="1:14" x14ac:dyDescent="0.35">
      <c r="A56" s="398" t="s">
        <v>781</v>
      </c>
      <c r="B56" s="678" t="s">
        <v>840</v>
      </c>
      <c r="C56" s="399" t="s">
        <v>191</v>
      </c>
      <c r="D56" s="824">
        <v>0</v>
      </c>
      <c r="E56" s="824"/>
      <c r="F56" s="824"/>
      <c r="G56" s="824"/>
      <c r="H56" s="824"/>
      <c r="I56" s="824"/>
      <c r="J56" s="824"/>
      <c r="K56" s="824">
        <f t="shared" si="11"/>
        <v>0</v>
      </c>
      <c r="L56" s="401"/>
      <c r="M56" s="36"/>
      <c r="N56" s="36"/>
    </row>
    <row r="57" spans="1:14" x14ac:dyDescent="0.35">
      <c r="A57" s="398" t="s">
        <v>782</v>
      </c>
      <c r="B57" s="678" t="s">
        <v>841</v>
      </c>
      <c r="C57" s="399" t="s">
        <v>191</v>
      </c>
      <c r="D57" s="824">
        <v>0</v>
      </c>
      <c r="E57" s="824"/>
      <c r="F57" s="824"/>
      <c r="G57" s="824"/>
      <c r="H57" s="824"/>
      <c r="I57" s="824"/>
      <c r="J57" s="824"/>
      <c r="K57" s="824">
        <f t="shared" si="11"/>
        <v>0</v>
      </c>
      <c r="L57" s="401"/>
      <c r="M57" s="36"/>
      <c r="N57" s="36"/>
    </row>
    <row r="58" spans="1:14" s="684" customFormat="1" x14ac:dyDescent="0.35">
      <c r="A58" s="675" t="s">
        <v>20</v>
      </c>
      <c r="B58" s="653" t="s">
        <v>843</v>
      </c>
      <c r="C58" s="676" t="s">
        <v>191</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x14ac:dyDescent="0.35">
      <c r="A59" s="398"/>
      <c r="B59" s="678" t="s">
        <v>844</v>
      </c>
      <c r="C59" s="399" t="s">
        <v>191</v>
      </c>
      <c r="D59" s="824">
        <v>0</v>
      </c>
      <c r="E59" s="824"/>
      <c r="F59" s="824"/>
      <c r="G59" s="824"/>
      <c r="H59" s="824"/>
      <c r="I59" s="824"/>
      <c r="J59" s="824"/>
      <c r="K59" s="824">
        <f>SUM(D59:J59)</f>
        <v>0</v>
      </c>
      <c r="L59" s="401"/>
      <c r="M59" s="36"/>
      <c r="N59" s="36"/>
    </row>
    <row r="60" spans="1:14" s="684" customFormat="1" ht="27.5" thickBot="1" x14ac:dyDescent="0.4">
      <c r="A60" s="681" t="s">
        <v>21</v>
      </c>
      <c r="B60" s="690" t="s">
        <v>845</v>
      </c>
      <c r="C60" s="676" t="s">
        <v>191</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x14ac:dyDescent="0.35">
      <c r="A61" s="672" t="s">
        <v>22</v>
      </c>
      <c r="B61" s="673" t="s">
        <v>132</v>
      </c>
      <c r="C61" s="674"/>
      <c r="D61" s="819"/>
      <c r="E61" s="819"/>
      <c r="F61" s="819"/>
      <c r="G61" s="819"/>
      <c r="H61" s="819"/>
      <c r="I61" s="819"/>
      <c r="J61" s="819"/>
      <c r="K61" s="819"/>
      <c r="L61" s="820"/>
      <c r="M61" s="36"/>
      <c r="N61" s="36"/>
    </row>
    <row r="62" spans="1:14" s="689" customFormat="1" ht="27" x14ac:dyDescent="0.35">
      <c r="A62" s="675" t="s">
        <v>17</v>
      </c>
      <c r="B62" s="653" t="s">
        <v>846</v>
      </c>
      <c r="C62" s="676" t="s">
        <v>191</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x14ac:dyDescent="0.35">
      <c r="A63" s="398" t="s">
        <v>52</v>
      </c>
      <c r="B63" s="678" t="s">
        <v>835</v>
      </c>
      <c r="C63" s="399" t="s">
        <v>191</v>
      </c>
      <c r="D63" s="824">
        <v>0</v>
      </c>
      <c r="E63" s="824"/>
      <c r="F63" s="824"/>
      <c r="G63" s="824"/>
      <c r="H63" s="824"/>
      <c r="I63" s="824"/>
      <c r="J63" s="824"/>
      <c r="K63" s="824">
        <f t="shared" ref="K63:K69" si="15">SUM(D63:J63)</f>
        <v>0</v>
      </c>
      <c r="L63" s="401"/>
      <c r="M63" s="36"/>
      <c r="N63" s="36"/>
    </row>
    <row r="64" spans="1:14" x14ac:dyDescent="0.35">
      <c r="A64" s="398" t="s">
        <v>59</v>
      </c>
      <c r="B64" s="678" t="s">
        <v>836</v>
      </c>
      <c r="C64" s="399" t="s">
        <v>191</v>
      </c>
      <c r="D64" s="824">
        <v>0</v>
      </c>
      <c r="E64" s="824"/>
      <c r="F64" s="824"/>
      <c r="G64" s="824"/>
      <c r="H64" s="824"/>
      <c r="I64" s="824"/>
      <c r="J64" s="824"/>
      <c r="K64" s="824">
        <f t="shared" si="15"/>
        <v>0</v>
      </c>
      <c r="L64" s="401"/>
      <c r="M64" s="36"/>
      <c r="N64" s="36"/>
    </row>
    <row r="65" spans="1:14" x14ac:dyDescent="0.35">
      <c r="A65" s="398" t="s">
        <v>253</v>
      </c>
      <c r="B65" s="678" t="s">
        <v>837</v>
      </c>
      <c r="C65" s="399" t="s">
        <v>191</v>
      </c>
      <c r="D65" s="824">
        <v>0</v>
      </c>
      <c r="E65" s="824"/>
      <c r="F65" s="824"/>
      <c r="G65" s="824"/>
      <c r="H65" s="824"/>
      <c r="I65" s="824"/>
      <c r="J65" s="824"/>
      <c r="K65" s="824">
        <f t="shared" si="15"/>
        <v>0</v>
      </c>
      <c r="L65" s="401"/>
      <c r="M65" s="36"/>
      <c r="N65" s="36"/>
    </row>
    <row r="66" spans="1:14" x14ac:dyDescent="0.35">
      <c r="A66" s="398" t="s">
        <v>777</v>
      </c>
      <c r="B66" s="678" t="s">
        <v>838</v>
      </c>
      <c r="C66" s="399" t="s">
        <v>191</v>
      </c>
      <c r="D66" s="824">
        <v>0</v>
      </c>
      <c r="E66" s="824"/>
      <c r="F66" s="824"/>
      <c r="G66" s="824"/>
      <c r="H66" s="824"/>
      <c r="I66" s="824"/>
      <c r="J66" s="824"/>
      <c r="K66" s="824">
        <f t="shared" si="15"/>
        <v>0</v>
      </c>
      <c r="L66" s="401"/>
      <c r="M66" s="36"/>
      <c r="N66" s="36"/>
    </row>
    <row r="67" spans="1:14" x14ac:dyDescent="0.35">
      <c r="A67" s="398" t="s">
        <v>779</v>
      </c>
      <c r="B67" s="678" t="s">
        <v>839</v>
      </c>
      <c r="C67" s="399" t="s">
        <v>191</v>
      </c>
      <c r="D67" s="824">
        <v>0</v>
      </c>
      <c r="E67" s="824"/>
      <c r="F67" s="824"/>
      <c r="G67" s="824"/>
      <c r="H67" s="824"/>
      <c r="I67" s="824"/>
      <c r="J67" s="824"/>
      <c r="K67" s="824">
        <f t="shared" si="15"/>
        <v>0</v>
      </c>
      <c r="L67" s="401"/>
      <c r="M67" s="36"/>
      <c r="N67" s="36"/>
    </row>
    <row r="68" spans="1:14" x14ac:dyDescent="0.35">
      <c r="A68" s="398" t="s">
        <v>781</v>
      </c>
      <c r="B68" s="678" t="s">
        <v>840</v>
      </c>
      <c r="C68" s="399" t="s">
        <v>191</v>
      </c>
      <c r="D68" s="824">
        <v>0</v>
      </c>
      <c r="E68" s="824"/>
      <c r="F68" s="824"/>
      <c r="G68" s="824"/>
      <c r="H68" s="824"/>
      <c r="I68" s="824"/>
      <c r="J68" s="824"/>
      <c r="K68" s="824">
        <f t="shared" si="15"/>
        <v>0</v>
      </c>
      <c r="L68" s="401"/>
      <c r="M68" s="36"/>
      <c r="N68" s="36"/>
    </row>
    <row r="69" spans="1:14" x14ac:dyDescent="0.35">
      <c r="A69" s="398" t="s">
        <v>782</v>
      </c>
      <c r="B69" s="678" t="s">
        <v>841</v>
      </c>
      <c r="C69" s="399" t="s">
        <v>191</v>
      </c>
      <c r="D69" s="824">
        <v>0</v>
      </c>
      <c r="E69" s="824"/>
      <c r="F69" s="824"/>
      <c r="G69" s="824"/>
      <c r="H69" s="824"/>
      <c r="I69" s="824"/>
      <c r="J69" s="824"/>
      <c r="K69" s="824">
        <f t="shared" si="15"/>
        <v>0</v>
      </c>
      <c r="L69" s="401"/>
      <c r="M69" s="36"/>
      <c r="N69" s="36"/>
    </row>
    <row r="70" spans="1:14" s="684" customFormat="1" ht="27" x14ac:dyDescent="0.35">
      <c r="A70" s="675" t="s">
        <v>19</v>
      </c>
      <c r="B70" s="653" t="s">
        <v>847</v>
      </c>
      <c r="C70" s="676" t="s">
        <v>191</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x14ac:dyDescent="0.35">
      <c r="A71" s="398" t="s">
        <v>52</v>
      </c>
      <c r="B71" s="678" t="s">
        <v>835</v>
      </c>
      <c r="C71" s="399" t="s">
        <v>191</v>
      </c>
      <c r="D71" s="824">
        <v>0</v>
      </c>
      <c r="E71" s="824"/>
      <c r="F71" s="824"/>
      <c r="G71" s="824"/>
      <c r="H71" s="824"/>
      <c r="I71" s="824"/>
      <c r="J71" s="824"/>
      <c r="K71" s="824">
        <f t="shared" ref="K71:K77" si="17">SUM(D71:J71)</f>
        <v>0</v>
      </c>
      <c r="L71" s="401"/>
      <c r="M71" s="36"/>
      <c r="N71" s="36"/>
    </row>
    <row r="72" spans="1:14" x14ac:dyDescent="0.35">
      <c r="A72" s="398" t="s">
        <v>59</v>
      </c>
      <c r="B72" s="678" t="s">
        <v>836</v>
      </c>
      <c r="C72" s="399" t="s">
        <v>191</v>
      </c>
      <c r="D72" s="824">
        <v>0</v>
      </c>
      <c r="E72" s="824"/>
      <c r="F72" s="824"/>
      <c r="G72" s="824"/>
      <c r="H72" s="824"/>
      <c r="I72" s="824"/>
      <c r="J72" s="824"/>
      <c r="K72" s="824">
        <f t="shared" si="17"/>
        <v>0</v>
      </c>
      <c r="L72" s="401"/>
      <c r="M72" s="36"/>
      <c r="N72" s="36"/>
    </row>
    <row r="73" spans="1:14" x14ac:dyDescent="0.35">
      <c r="A73" s="398" t="s">
        <v>253</v>
      </c>
      <c r="B73" s="678" t="s">
        <v>837</v>
      </c>
      <c r="C73" s="399" t="s">
        <v>191</v>
      </c>
      <c r="D73" s="824">
        <v>0</v>
      </c>
      <c r="E73" s="824"/>
      <c r="F73" s="824"/>
      <c r="G73" s="824"/>
      <c r="H73" s="824"/>
      <c r="I73" s="824"/>
      <c r="J73" s="824"/>
      <c r="K73" s="824">
        <f t="shared" si="17"/>
        <v>0</v>
      </c>
      <c r="L73" s="401"/>
      <c r="M73" s="36"/>
      <c r="N73" s="36"/>
    </row>
    <row r="74" spans="1:14" x14ac:dyDescent="0.35">
      <c r="A74" s="398" t="s">
        <v>777</v>
      </c>
      <c r="B74" s="678" t="s">
        <v>838</v>
      </c>
      <c r="C74" s="399" t="s">
        <v>191</v>
      </c>
      <c r="D74" s="824">
        <v>0</v>
      </c>
      <c r="E74" s="824"/>
      <c r="F74" s="824"/>
      <c r="G74" s="824"/>
      <c r="H74" s="824"/>
      <c r="I74" s="824"/>
      <c r="J74" s="824"/>
      <c r="K74" s="824">
        <f t="shared" si="17"/>
        <v>0</v>
      </c>
      <c r="L74" s="401"/>
      <c r="M74" s="36"/>
      <c r="N74" s="36"/>
    </row>
    <row r="75" spans="1:14" x14ac:dyDescent="0.35">
      <c r="A75" s="398" t="s">
        <v>779</v>
      </c>
      <c r="B75" s="678" t="s">
        <v>839</v>
      </c>
      <c r="C75" s="399" t="s">
        <v>191</v>
      </c>
      <c r="D75" s="824">
        <v>0</v>
      </c>
      <c r="E75" s="824"/>
      <c r="F75" s="824"/>
      <c r="G75" s="824"/>
      <c r="H75" s="824"/>
      <c r="I75" s="824"/>
      <c r="J75" s="824"/>
      <c r="K75" s="824">
        <f t="shared" si="17"/>
        <v>0</v>
      </c>
      <c r="L75" s="401"/>
      <c r="M75" s="36"/>
      <c r="N75" s="36"/>
    </row>
    <row r="76" spans="1:14" x14ac:dyDescent="0.35">
      <c r="A76" s="398" t="s">
        <v>781</v>
      </c>
      <c r="B76" s="678" t="s">
        <v>840</v>
      </c>
      <c r="C76" s="399" t="s">
        <v>191</v>
      </c>
      <c r="D76" s="824">
        <v>0</v>
      </c>
      <c r="E76" s="824"/>
      <c r="F76" s="824"/>
      <c r="G76" s="824"/>
      <c r="H76" s="824"/>
      <c r="I76" s="824"/>
      <c r="J76" s="824"/>
      <c r="K76" s="824">
        <f t="shared" si="17"/>
        <v>0</v>
      </c>
      <c r="L76" s="401"/>
      <c r="M76" s="36"/>
      <c r="N76" s="36"/>
    </row>
    <row r="77" spans="1:14" x14ac:dyDescent="0.35">
      <c r="A77" s="398" t="s">
        <v>782</v>
      </c>
      <c r="B77" s="678" t="s">
        <v>841</v>
      </c>
      <c r="C77" s="399" t="s">
        <v>191</v>
      </c>
      <c r="D77" s="824">
        <v>0</v>
      </c>
      <c r="E77" s="824"/>
      <c r="F77" s="824"/>
      <c r="G77" s="824"/>
      <c r="H77" s="824"/>
      <c r="I77" s="824"/>
      <c r="J77" s="824"/>
      <c r="K77" s="824">
        <f t="shared" si="17"/>
        <v>0</v>
      </c>
      <c r="L77" s="401"/>
      <c r="M77" s="36"/>
      <c r="N77" s="36"/>
    </row>
    <row r="78" spans="1:14" s="684" customFormat="1" ht="27" x14ac:dyDescent="0.35">
      <c r="A78" s="675" t="s">
        <v>20</v>
      </c>
      <c r="B78" s="653" t="s">
        <v>848</v>
      </c>
      <c r="C78" s="676" t="s">
        <v>191</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x14ac:dyDescent="0.35">
      <c r="A79" s="398"/>
      <c r="B79" s="678" t="s">
        <v>844</v>
      </c>
      <c r="C79" s="399" t="s">
        <v>191</v>
      </c>
      <c r="D79" s="824">
        <v>0</v>
      </c>
      <c r="E79" s="824"/>
      <c r="F79" s="824">
        <v>0</v>
      </c>
      <c r="G79" s="824"/>
      <c r="H79" s="824"/>
      <c r="I79" s="824"/>
      <c r="J79" s="824"/>
      <c r="K79" s="824"/>
      <c r="L79" s="401"/>
      <c r="M79" s="36"/>
      <c r="N79" s="36"/>
    </row>
    <row r="80" spans="1:14" s="684" customFormat="1" ht="27.5" thickBot="1" x14ac:dyDescent="0.4">
      <c r="A80" s="681" t="s">
        <v>21</v>
      </c>
      <c r="B80" s="690" t="s">
        <v>849</v>
      </c>
      <c r="C80" s="682" t="s">
        <v>191</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x14ac:dyDescent="0.35">
      <c r="A81" s="692"/>
      <c r="B81" s="664"/>
      <c r="C81" s="664"/>
      <c r="D81" s="812"/>
      <c r="E81" s="812"/>
      <c r="F81" s="812"/>
      <c r="G81" s="812"/>
      <c r="H81" s="812"/>
      <c r="I81" s="830"/>
      <c r="J81" s="830"/>
      <c r="M81" s="36"/>
      <c r="N81" s="36"/>
    </row>
    <row r="82" spans="1:14" x14ac:dyDescent="0.35">
      <c r="A82" s="692"/>
      <c r="B82" s="664"/>
      <c r="C82" s="664"/>
      <c r="D82" s="812"/>
      <c r="E82" s="1149" t="s">
        <v>435</v>
      </c>
      <c r="F82" s="1149"/>
      <c r="G82" s="1149"/>
      <c r="H82" s="1149"/>
      <c r="I82" s="1149"/>
      <c r="J82" s="1149"/>
      <c r="K82" s="1149"/>
      <c r="L82" s="1149"/>
      <c r="M82" s="36"/>
      <c r="N82" s="36"/>
    </row>
    <row r="83" spans="1:14" s="302" customFormat="1" ht="15.75" customHeight="1" x14ac:dyDescent="0.35">
      <c r="A83" s="178"/>
      <c r="B83" s="890" t="s">
        <v>23</v>
      </c>
      <c r="C83" s="664"/>
      <c r="D83" s="812"/>
      <c r="E83" s="1143" t="s">
        <v>953</v>
      </c>
      <c r="F83" s="1143"/>
      <c r="G83" s="1143"/>
      <c r="H83" s="1143"/>
      <c r="I83" s="1143"/>
      <c r="J83" s="1143"/>
      <c r="K83" s="1143"/>
      <c r="L83" s="1143"/>
      <c r="M83" s="36"/>
      <c r="N83" s="36"/>
    </row>
    <row r="84" spans="1:14" ht="15.75" customHeight="1" x14ac:dyDescent="0.35">
      <c r="A84" s="664"/>
      <c r="B84" s="901" t="s">
        <v>954</v>
      </c>
      <c r="C84" s="664"/>
      <c r="D84" s="664"/>
      <c r="E84" s="1144" t="s">
        <v>954</v>
      </c>
      <c r="F84" s="1144"/>
      <c r="G84" s="1144"/>
      <c r="H84" s="1144"/>
      <c r="I84" s="1144"/>
      <c r="J84" s="1144"/>
      <c r="K84" s="1144"/>
      <c r="L84" s="1144"/>
      <c r="M84" s="36"/>
      <c r="N84" s="36"/>
    </row>
    <row r="85" spans="1:14" x14ac:dyDescent="0.35">
      <c r="A85" s="664"/>
      <c r="B85" s="664"/>
      <c r="C85" s="664"/>
      <c r="D85" s="664"/>
      <c r="E85" s="664"/>
      <c r="F85" s="664"/>
      <c r="G85" s="664"/>
      <c r="H85" s="664"/>
      <c r="I85" s="664"/>
      <c r="J85" s="664"/>
      <c r="K85" s="664"/>
      <c r="L85" s="664"/>
      <c r="M85" s="36"/>
      <c r="N85" s="36"/>
    </row>
    <row r="86" spans="1:14" x14ac:dyDescent="0.35">
      <c r="A86" s="178"/>
      <c r="B86" s="664"/>
      <c r="C86" s="664"/>
      <c r="D86" s="812"/>
      <c r="E86" s="812"/>
      <c r="F86" s="812"/>
      <c r="G86" s="812"/>
      <c r="H86" s="812"/>
      <c r="I86" s="812"/>
      <c r="J86" s="812"/>
      <c r="K86" s="813"/>
      <c r="L86" s="813"/>
      <c r="M86" s="36"/>
      <c r="N86" s="36"/>
    </row>
    <row r="87" spans="1:14" x14ac:dyDescent="0.35">
      <c r="A87" s="178"/>
      <c r="B87" s="664"/>
      <c r="C87" s="664"/>
      <c r="D87" s="812"/>
      <c r="E87" s="812"/>
      <c r="F87" s="812"/>
      <c r="G87" s="812"/>
      <c r="H87" s="812"/>
      <c r="I87" s="812"/>
      <c r="J87" s="812"/>
      <c r="K87" s="813"/>
      <c r="L87" s="813"/>
      <c r="M87" s="36"/>
      <c r="N87" s="36"/>
    </row>
    <row r="88" spans="1:14" x14ac:dyDescent="0.35">
      <c r="A88" s="178"/>
      <c r="B88" s="664"/>
      <c r="C88" s="664"/>
      <c r="D88" s="812"/>
      <c r="E88" s="812"/>
      <c r="F88" s="812"/>
      <c r="G88" s="812"/>
      <c r="H88" s="812"/>
      <c r="I88" s="812"/>
      <c r="J88" s="812"/>
      <c r="K88" s="813"/>
      <c r="L88" s="813"/>
      <c r="M88" s="36"/>
      <c r="N88" s="36"/>
    </row>
    <row r="89" spans="1:14" x14ac:dyDescent="0.35">
      <c r="A89" s="178"/>
      <c r="B89" s="664"/>
      <c r="C89" s="664"/>
      <c r="D89" s="812"/>
      <c r="E89" s="812"/>
      <c r="F89" s="812"/>
      <c r="G89" s="812"/>
      <c r="H89" s="812"/>
      <c r="I89" s="812"/>
      <c r="J89" s="812"/>
      <c r="K89" s="813"/>
      <c r="L89" s="813"/>
      <c r="M89" s="36"/>
      <c r="N89" s="36"/>
    </row>
    <row r="90" spans="1:14" x14ac:dyDescent="0.35">
      <c r="A90" s="178"/>
      <c r="B90" s="664"/>
      <c r="C90" s="664"/>
      <c r="D90" s="812"/>
      <c r="E90" s="812"/>
      <c r="F90" s="812"/>
      <c r="G90" s="812"/>
      <c r="H90" s="812"/>
      <c r="I90" s="812"/>
      <c r="J90" s="812"/>
      <c r="K90" s="813"/>
      <c r="L90" s="813"/>
      <c r="M90" s="36"/>
      <c r="N90" s="36"/>
    </row>
    <row r="91" spans="1:14" x14ac:dyDescent="0.35">
      <c r="A91" s="178"/>
      <c r="B91" s="664"/>
      <c r="C91" s="664"/>
      <c r="D91" s="812"/>
      <c r="E91" s="812"/>
      <c r="F91" s="812"/>
      <c r="G91" s="812"/>
      <c r="H91" s="812"/>
      <c r="I91" s="812"/>
      <c r="J91" s="812"/>
      <c r="K91" s="813"/>
      <c r="L91" s="813"/>
      <c r="M91" s="36"/>
      <c r="N91" s="36"/>
    </row>
    <row r="92" spans="1:14" x14ac:dyDescent="0.35">
      <c r="A92" s="178"/>
      <c r="B92" s="664"/>
      <c r="C92" s="664"/>
      <c r="D92" s="812"/>
      <c r="E92" s="812"/>
      <c r="F92" s="812"/>
      <c r="G92" s="812"/>
      <c r="H92" s="812"/>
      <c r="I92" s="812"/>
      <c r="J92" s="812"/>
      <c r="K92" s="813"/>
      <c r="L92" s="813"/>
      <c r="M92" s="36"/>
      <c r="N92" s="36"/>
    </row>
    <row r="93" spans="1:14" x14ac:dyDescent="0.35">
      <c r="A93" s="178"/>
      <c r="B93" s="664"/>
      <c r="C93" s="664"/>
      <c r="D93" s="812"/>
      <c r="E93" s="812"/>
      <c r="F93" s="812"/>
      <c r="G93" s="812"/>
      <c r="H93" s="812"/>
      <c r="I93" s="812"/>
      <c r="J93" s="812"/>
      <c r="K93" s="813"/>
      <c r="L93" s="813"/>
      <c r="M93" s="36"/>
      <c r="N93" s="36"/>
    </row>
    <row r="94" spans="1:14" x14ac:dyDescent="0.35">
      <c r="A94" s="178"/>
      <c r="B94" s="664"/>
      <c r="C94" s="664"/>
      <c r="D94" s="812"/>
      <c r="E94" s="812"/>
      <c r="F94" s="812"/>
      <c r="G94" s="812"/>
      <c r="H94" s="812"/>
      <c r="I94" s="812"/>
      <c r="J94" s="812"/>
      <c r="K94" s="813"/>
      <c r="L94" s="813"/>
      <c r="M94" s="36"/>
      <c r="N94" s="36"/>
    </row>
    <row r="95" spans="1:14" x14ac:dyDescent="0.35">
      <c r="A95" s="178"/>
      <c r="B95" s="664"/>
      <c r="C95" s="664"/>
      <c r="D95" s="812"/>
      <c r="E95" s="812"/>
      <c r="F95" s="812"/>
      <c r="G95" s="812"/>
      <c r="H95" s="812"/>
      <c r="I95" s="812"/>
      <c r="J95" s="812"/>
      <c r="K95" s="813"/>
      <c r="L95" s="813"/>
      <c r="M95" s="36"/>
      <c r="N95" s="36"/>
    </row>
    <row r="96" spans="1:14" x14ac:dyDescent="0.35">
      <c r="A96" s="178"/>
      <c r="B96" s="664"/>
      <c r="C96" s="664"/>
      <c r="D96" s="812"/>
      <c r="E96" s="812"/>
      <c r="F96" s="812"/>
      <c r="G96" s="812"/>
      <c r="H96" s="812"/>
      <c r="I96" s="812"/>
      <c r="J96" s="812"/>
      <c r="K96" s="813"/>
      <c r="L96" s="813"/>
      <c r="M96" s="36"/>
      <c r="N96" s="36"/>
    </row>
    <row r="97" spans="1:14" x14ac:dyDescent="0.35">
      <c r="A97" s="178"/>
      <c r="B97" s="664"/>
      <c r="C97" s="664"/>
      <c r="D97" s="812"/>
      <c r="E97" s="812"/>
      <c r="F97" s="812"/>
      <c r="G97" s="812"/>
      <c r="H97" s="812"/>
      <c r="I97" s="812"/>
      <c r="J97" s="812"/>
      <c r="K97" s="813"/>
      <c r="L97" s="813"/>
      <c r="M97" s="36"/>
      <c r="N97" s="36"/>
    </row>
    <row r="98" spans="1:14" x14ac:dyDescent="0.35">
      <c r="A98" s="178"/>
      <c r="B98" s="664"/>
      <c r="C98" s="664"/>
      <c r="D98" s="812"/>
      <c r="E98" s="812"/>
      <c r="F98" s="812"/>
      <c r="G98" s="812"/>
      <c r="H98" s="812"/>
      <c r="I98" s="812"/>
      <c r="J98" s="812"/>
      <c r="K98" s="813"/>
      <c r="L98" s="813"/>
      <c r="M98" s="36"/>
      <c r="N98" s="36"/>
    </row>
    <row r="99" spans="1:14" x14ac:dyDescent="0.35">
      <c r="A99" s="178"/>
      <c r="B99" s="664"/>
      <c r="C99" s="664"/>
      <c r="D99" s="812"/>
      <c r="E99" s="812"/>
      <c r="F99" s="812"/>
      <c r="G99" s="812"/>
      <c r="H99" s="812"/>
      <c r="I99" s="812"/>
      <c r="J99" s="812"/>
      <c r="K99" s="813"/>
      <c r="L99" s="813"/>
      <c r="M99" s="36"/>
      <c r="N99" s="36"/>
    </row>
    <row r="100" spans="1:14" x14ac:dyDescent="0.35">
      <c r="A100" s="178"/>
      <c r="B100" s="664"/>
      <c r="C100" s="664"/>
      <c r="D100" s="812"/>
      <c r="E100" s="812"/>
      <c r="F100" s="812"/>
      <c r="G100" s="812"/>
      <c r="H100" s="812"/>
      <c r="I100" s="812"/>
      <c r="J100" s="812"/>
      <c r="K100" s="813"/>
      <c r="L100" s="813"/>
      <c r="M100" s="36"/>
      <c r="N100" s="36"/>
    </row>
    <row r="101" spans="1:14" x14ac:dyDescent="0.35">
      <c r="A101" s="178"/>
      <c r="B101" s="664"/>
      <c r="C101" s="664"/>
      <c r="D101" s="812"/>
      <c r="E101" s="812"/>
      <c r="F101" s="812"/>
      <c r="G101" s="812"/>
      <c r="H101" s="812"/>
      <c r="I101" s="812"/>
      <c r="J101" s="812"/>
      <c r="K101" s="813"/>
      <c r="L101" s="813"/>
      <c r="M101" s="36"/>
      <c r="N101" s="36"/>
    </row>
    <row r="102" spans="1:14" x14ac:dyDescent="0.35">
      <c r="A102" s="178"/>
      <c r="B102" s="664"/>
      <c r="C102" s="664"/>
      <c r="D102" s="812"/>
      <c r="E102" s="812"/>
      <c r="F102" s="812"/>
      <c r="G102" s="812"/>
      <c r="H102" s="812"/>
      <c r="I102" s="812"/>
      <c r="J102" s="812"/>
      <c r="K102" s="813"/>
      <c r="L102" s="813"/>
      <c r="M102" s="36"/>
      <c r="N102" s="36"/>
    </row>
    <row r="103" spans="1:14" x14ac:dyDescent="0.35">
      <c r="A103" s="178"/>
      <c r="B103" s="664"/>
      <c r="C103" s="664"/>
      <c r="D103" s="812"/>
      <c r="E103" s="812"/>
      <c r="F103" s="812"/>
      <c r="G103" s="812"/>
      <c r="H103" s="812"/>
      <c r="I103" s="812"/>
      <c r="J103" s="812"/>
      <c r="K103" s="813"/>
      <c r="L103" s="813"/>
      <c r="M103" s="36"/>
      <c r="N103" s="36"/>
    </row>
    <row r="104" spans="1:14" x14ac:dyDescent="0.35">
      <c r="A104" s="178"/>
      <c r="B104" s="664"/>
      <c r="C104" s="664"/>
      <c r="D104" s="812"/>
      <c r="E104" s="812"/>
      <c r="F104" s="812"/>
      <c r="G104" s="812"/>
      <c r="H104" s="812"/>
      <c r="I104" s="812"/>
      <c r="J104" s="812"/>
      <c r="K104" s="813"/>
      <c r="L104" s="813"/>
      <c r="M104" s="36"/>
      <c r="N104" s="36"/>
    </row>
    <row r="105" spans="1:14" x14ac:dyDescent="0.35">
      <c r="A105" s="178"/>
      <c r="B105" s="664"/>
      <c r="C105" s="664"/>
      <c r="D105" s="812"/>
      <c r="E105" s="812"/>
      <c r="F105" s="812"/>
      <c r="G105" s="812"/>
      <c r="H105" s="812"/>
      <c r="I105" s="812"/>
      <c r="J105" s="812"/>
      <c r="K105" s="813"/>
      <c r="L105" s="813"/>
      <c r="M105" s="36"/>
      <c r="N105" s="36"/>
    </row>
    <row r="106" spans="1:14" x14ac:dyDescent="0.35">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6328125" defaultRowHeight="14.5" x14ac:dyDescent="0.35"/>
  <cols>
    <col min="1" max="1" width="4.6328125" customWidth="1"/>
    <col min="2" max="2" width="66" customWidth="1"/>
    <col min="3" max="3" width="14.453125" style="663" customWidth="1"/>
    <col min="4" max="12" width="8.08984375" style="858" customWidth="1"/>
  </cols>
  <sheetData>
    <row r="1" spans="1:14" ht="15.5" x14ac:dyDescent="0.35">
      <c r="B1" s="194" t="s">
        <v>0</v>
      </c>
      <c r="K1" s="1159" t="s">
        <v>440</v>
      </c>
      <c r="L1" s="1159"/>
    </row>
    <row r="2" spans="1:14" ht="15" x14ac:dyDescent="0.35">
      <c r="B2" s="87" t="s">
        <v>949</v>
      </c>
    </row>
    <row r="3" spans="1:14" ht="15" x14ac:dyDescent="0.35">
      <c r="B3" s="19"/>
    </row>
    <row r="4" spans="1:14" ht="15" x14ac:dyDescent="0.35">
      <c r="A4" s="45"/>
      <c r="B4" s="87" t="s">
        <v>951</v>
      </c>
      <c r="C4" s="45"/>
      <c r="D4" s="832"/>
      <c r="E4" s="832"/>
      <c r="F4" s="832"/>
      <c r="G4" s="832"/>
      <c r="H4" s="832"/>
      <c r="I4" s="832"/>
      <c r="J4" s="832"/>
    </row>
    <row r="5" spans="1:14" x14ac:dyDescent="0.35">
      <c r="A5" s="48"/>
      <c r="B5" s="48"/>
      <c r="C5" s="48"/>
      <c r="D5" s="832"/>
      <c r="E5" s="832"/>
      <c r="F5" s="832"/>
      <c r="G5" s="832"/>
      <c r="H5" s="832"/>
      <c r="I5" s="832"/>
      <c r="J5" s="832"/>
      <c r="K5" s="833"/>
      <c r="L5" s="833"/>
    </row>
    <row r="6" spans="1:14" ht="15" x14ac:dyDescent="0.35">
      <c r="A6" s="1146" t="s">
        <v>444</v>
      </c>
      <c r="B6" s="1146"/>
      <c r="C6" s="1146"/>
      <c r="D6" s="1146"/>
      <c r="E6" s="1146"/>
      <c r="F6" s="1146"/>
      <c r="G6" s="1146"/>
      <c r="H6" s="1146"/>
      <c r="I6" s="1146"/>
      <c r="J6" s="1146"/>
      <c r="K6" s="1146"/>
      <c r="L6" s="1146"/>
    </row>
    <row r="7" spans="1:14" s="190" customFormat="1" ht="18.5" x14ac:dyDescent="0.45">
      <c r="A7" s="1160" t="s">
        <v>443</v>
      </c>
      <c r="B7" s="1160"/>
      <c r="C7" s="1160"/>
      <c r="D7" s="1160"/>
      <c r="E7" s="1160"/>
      <c r="F7" s="1160"/>
      <c r="G7" s="1160"/>
      <c r="H7" s="1160"/>
      <c r="I7" s="1160"/>
      <c r="J7" s="1160"/>
      <c r="K7" s="1160"/>
      <c r="L7" s="1160"/>
      <c r="M7" s="189"/>
      <c r="N7" s="189"/>
    </row>
    <row r="8" spans="1:14" ht="15" thickBot="1" x14ac:dyDescent="0.4">
      <c r="A8" s="1"/>
      <c r="B8" s="1"/>
      <c r="C8" s="694"/>
      <c r="D8" s="834"/>
      <c r="E8" s="834"/>
      <c r="F8" s="834"/>
      <c r="G8" s="834"/>
      <c r="H8" s="834"/>
      <c r="I8" s="1162" t="s">
        <v>439</v>
      </c>
      <c r="J8" s="1162"/>
      <c r="K8" s="1162"/>
      <c r="L8" s="1162"/>
    </row>
    <row r="9" spans="1:14" ht="39.5" thickBot="1" x14ac:dyDescent="0.4">
      <c r="A9" s="74" t="s">
        <v>1</v>
      </c>
      <c r="B9" s="75" t="s">
        <v>2</v>
      </c>
      <c r="C9" s="75" t="s">
        <v>3</v>
      </c>
      <c r="D9" s="781" t="s">
        <v>4</v>
      </c>
      <c r="E9" s="781" t="s">
        <v>5</v>
      </c>
      <c r="F9" s="781" t="s">
        <v>6</v>
      </c>
      <c r="G9" s="781" t="s">
        <v>7</v>
      </c>
      <c r="H9" s="781" t="s">
        <v>8</v>
      </c>
      <c r="I9" s="781" t="s">
        <v>9</v>
      </c>
      <c r="J9" s="781" t="s">
        <v>10</v>
      </c>
      <c r="K9" s="781" t="s">
        <v>11</v>
      </c>
      <c r="L9" s="782" t="s">
        <v>12</v>
      </c>
    </row>
    <row r="10" spans="1:14" ht="15" thickBot="1" x14ac:dyDescent="0.4">
      <c r="A10" s="695" t="s">
        <v>15</v>
      </c>
      <c r="B10" s="696" t="s">
        <v>27</v>
      </c>
      <c r="C10" s="697"/>
      <c r="D10" s="835"/>
      <c r="E10" s="835"/>
      <c r="F10" s="835"/>
      <c r="G10" s="835"/>
      <c r="H10" s="835"/>
      <c r="I10" s="835"/>
      <c r="J10" s="835"/>
      <c r="K10" s="836"/>
      <c r="L10" s="837"/>
    </row>
    <row r="11" spans="1:14" s="337" customFormat="1" ht="27" x14ac:dyDescent="0.35">
      <c r="A11" s="698" t="s">
        <v>17</v>
      </c>
      <c r="B11" s="699" t="s">
        <v>850</v>
      </c>
      <c r="C11" s="700" t="s">
        <v>18</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x14ac:dyDescent="0.35">
      <c r="A12" s="76" t="s">
        <v>52</v>
      </c>
      <c r="B12" s="51" t="s">
        <v>851</v>
      </c>
      <c r="C12" s="49" t="s">
        <v>18</v>
      </c>
      <c r="D12" s="788">
        <v>1373</v>
      </c>
      <c r="E12" s="788"/>
      <c r="F12" s="788"/>
      <c r="G12" s="788"/>
      <c r="H12" s="788"/>
      <c r="I12" s="788"/>
      <c r="J12" s="788"/>
      <c r="K12" s="788">
        <f>SUM(D12:J12)</f>
        <v>1373</v>
      </c>
      <c r="L12" s="840"/>
    </row>
    <row r="13" spans="1:14" x14ac:dyDescent="0.35">
      <c r="A13" s="76" t="s">
        <v>59</v>
      </c>
      <c r="B13" s="51" t="s">
        <v>852</v>
      </c>
      <c r="C13" s="49" t="s">
        <v>18</v>
      </c>
      <c r="D13" s="788">
        <v>748</v>
      </c>
      <c r="E13" s="788"/>
      <c r="F13" s="788"/>
      <c r="G13" s="788"/>
      <c r="H13" s="788"/>
      <c r="I13" s="788"/>
      <c r="J13" s="788"/>
      <c r="K13" s="788">
        <f t="shared" ref="K13:K24" si="1">SUM(D13:J13)</f>
        <v>748</v>
      </c>
      <c r="L13" s="840"/>
    </row>
    <row r="14" spans="1:14" x14ac:dyDescent="0.35">
      <c r="A14" s="76" t="s">
        <v>253</v>
      </c>
      <c r="B14" s="51" t="s">
        <v>853</v>
      </c>
      <c r="C14" s="49" t="s">
        <v>18</v>
      </c>
      <c r="D14" s="788">
        <v>254</v>
      </c>
      <c r="E14" s="788"/>
      <c r="F14" s="788"/>
      <c r="G14" s="788"/>
      <c r="H14" s="788"/>
      <c r="I14" s="788"/>
      <c r="J14" s="788"/>
      <c r="K14" s="788">
        <f t="shared" si="1"/>
        <v>254</v>
      </c>
      <c r="L14" s="840"/>
    </row>
    <row r="15" spans="1:14" x14ac:dyDescent="0.35">
      <c r="A15" s="76" t="s">
        <v>777</v>
      </c>
      <c r="B15" s="51" t="s">
        <v>854</v>
      </c>
      <c r="C15" s="49" t="s">
        <v>18</v>
      </c>
      <c r="D15" s="788"/>
      <c r="E15" s="788"/>
      <c r="F15" s="788"/>
      <c r="G15" s="788"/>
      <c r="H15" s="788"/>
      <c r="I15" s="788"/>
      <c r="J15" s="788"/>
      <c r="K15" s="788">
        <f t="shared" si="1"/>
        <v>0</v>
      </c>
      <c r="L15" s="840"/>
    </row>
    <row r="16" spans="1:14" x14ac:dyDescent="0.35">
      <c r="A16" s="76" t="s">
        <v>779</v>
      </c>
      <c r="B16" s="51" t="s">
        <v>855</v>
      </c>
      <c r="C16" s="49" t="s">
        <v>18</v>
      </c>
      <c r="D16" s="788"/>
      <c r="E16" s="788"/>
      <c r="F16" s="788"/>
      <c r="G16" s="788"/>
      <c r="H16" s="788"/>
      <c r="I16" s="788"/>
      <c r="J16" s="788"/>
      <c r="K16" s="788">
        <f t="shared" si="1"/>
        <v>0</v>
      </c>
      <c r="L16" s="840"/>
    </row>
    <row r="17" spans="1:12" s="337" customFormat="1" ht="27" x14ac:dyDescent="0.35">
      <c r="A17" s="649" t="s">
        <v>19</v>
      </c>
      <c r="B17" s="650" t="s">
        <v>856</v>
      </c>
      <c r="C17" s="701" t="s">
        <v>18</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x14ac:dyDescent="0.35">
      <c r="A18" s="76" t="s">
        <v>52</v>
      </c>
      <c r="B18" s="51" t="s">
        <v>851</v>
      </c>
      <c r="C18" s="49" t="s">
        <v>18</v>
      </c>
      <c r="D18" s="843">
        <v>0</v>
      </c>
      <c r="E18" s="843"/>
      <c r="F18" s="843"/>
      <c r="G18" s="843"/>
      <c r="H18" s="843"/>
      <c r="I18" s="843"/>
      <c r="J18" s="843"/>
      <c r="K18" s="788">
        <f t="shared" si="1"/>
        <v>0</v>
      </c>
      <c r="L18" s="844"/>
    </row>
    <row r="19" spans="1:12" x14ac:dyDescent="0.35">
      <c r="A19" s="76" t="s">
        <v>59</v>
      </c>
      <c r="B19" s="51" t="s">
        <v>852</v>
      </c>
      <c r="C19" s="49" t="s">
        <v>18</v>
      </c>
      <c r="D19" s="788">
        <v>302</v>
      </c>
      <c r="E19" s="788"/>
      <c r="F19" s="788"/>
      <c r="G19" s="788"/>
      <c r="H19" s="788"/>
      <c r="I19" s="788"/>
      <c r="J19" s="788"/>
      <c r="K19" s="788">
        <f t="shared" si="1"/>
        <v>302</v>
      </c>
      <c r="L19" s="840"/>
    </row>
    <row r="20" spans="1:12" x14ac:dyDescent="0.35">
      <c r="A20" s="76" t="s">
        <v>253</v>
      </c>
      <c r="B20" s="51" t="s">
        <v>853</v>
      </c>
      <c r="C20" s="49" t="s">
        <v>18</v>
      </c>
      <c r="D20" s="788">
        <v>254</v>
      </c>
      <c r="E20" s="788"/>
      <c r="F20" s="788"/>
      <c r="G20" s="788"/>
      <c r="H20" s="788"/>
      <c r="I20" s="788"/>
      <c r="J20" s="788"/>
      <c r="K20" s="788">
        <f t="shared" si="1"/>
        <v>254</v>
      </c>
      <c r="L20" s="840"/>
    </row>
    <row r="21" spans="1:12" x14ac:dyDescent="0.35">
      <c r="A21" s="76" t="s">
        <v>777</v>
      </c>
      <c r="B21" s="51" t="s">
        <v>854</v>
      </c>
      <c r="C21" s="49" t="s">
        <v>18</v>
      </c>
      <c r="D21" s="788"/>
      <c r="E21" s="788"/>
      <c r="F21" s="788"/>
      <c r="G21" s="788"/>
      <c r="H21" s="788"/>
      <c r="I21" s="788"/>
      <c r="J21" s="788"/>
      <c r="K21" s="788">
        <f t="shared" si="1"/>
        <v>0</v>
      </c>
      <c r="L21" s="840"/>
    </row>
    <row r="22" spans="1:12" x14ac:dyDescent="0.35">
      <c r="A22" s="76" t="s">
        <v>779</v>
      </c>
      <c r="B22" s="51" t="s">
        <v>855</v>
      </c>
      <c r="C22" s="49" t="s">
        <v>18</v>
      </c>
      <c r="D22" s="788"/>
      <c r="E22" s="788"/>
      <c r="F22" s="788"/>
      <c r="G22" s="788"/>
      <c r="H22" s="788"/>
      <c r="I22" s="788"/>
      <c r="J22" s="788"/>
      <c r="K22" s="788">
        <f t="shared" si="1"/>
        <v>0</v>
      </c>
      <c r="L22" s="840"/>
    </row>
    <row r="23" spans="1:12" s="337" customFormat="1" ht="27" x14ac:dyDescent="0.35">
      <c r="A23" s="649" t="s">
        <v>20</v>
      </c>
      <c r="B23" s="650" t="s">
        <v>857</v>
      </c>
      <c r="C23" s="701" t="s">
        <v>18</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x14ac:dyDescent="0.35">
      <c r="A24" s="77"/>
      <c r="B24" s="51" t="s">
        <v>441</v>
      </c>
      <c r="C24" s="49" t="s">
        <v>18</v>
      </c>
      <c r="D24" s="944">
        <v>500</v>
      </c>
      <c r="E24" s="788"/>
      <c r="F24" s="788"/>
      <c r="G24" s="788"/>
      <c r="H24" s="788"/>
      <c r="I24" s="788"/>
      <c r="J24" s="788"/>
      <c r="K24" s="788">
        <f t="shared" si="1"/>
        <v>500</v>
      </c>
      <c r="L24" s="840"/>
    </row>
    <row r="25" spans="1:12" s="337" customFormat="1" ht="27.5" thickBot="1" x14ac:dyDescent="0.4">
      <c r="A25" s="654" t="s">
        <v>21</v>
      </c>
      <c r="B25" s="655" t="s">
        <v>858</v>
      </c>
      <c r="C25" s="702" t="s">
        <v>18</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x14ac:dyDescent="0.35">
      <c r="A26" s="703" t="s">
        <v>22</v>
      </c>
      <c r="B26" s="704" t="s">
        <v>254</v>
      </c>
      <c r="C26" s="705"/>
      <c r="D26" s="847"/>
      <c r="E26" s="847"/>
      <c r="F26" s="847"/>
      <c r="G26" s="847"/>
      <c r="H26" s="847"/>
      <c r="I26" s="847"/>
      <c r="J26" s="847"/>
      <c r="K26" s="805"/>
      <c r="L26" s="848"/>
    </row>
    <row r="27" spans="1:12" s="337" customFormat="1" ht="40.5" x14ac:dyDescent="0.35">
      <c r="A27" s="706" t="s">
        <v>17</v>
      </c>
      <c r="B27" s="699" t="s">
        <v>859</v>
      </c>
      <c r="C27" s="707" t="s">
        <v>18</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x14ac:dyDescent="0.35">
      <c r="A28" s="76" t="s">
        <v>52</v>
      </c>
      <c r="B28" s="51" t="s">
        <v>860</v>
      </c>
      <c r="C28" s="335"/>
      <c r="D28" s="944">
        <v>1373</v>
      </c>
      <c r="E28" s="843"/>
      <c r="F28" s="843"/>
      <c r="G28" s="843"/>
      <c r="H28" s="843"/>
      <c r="I28" s="843"/>
      <c r="J28" s="843"/>
      <c r="K28" s="788">
        <f t="shared" ref="K28:K40" si="6">SUM(D28:J28)</f>
        <v>1373</v>
      </c>
      <c r="L28" s="844"/>
    </row>
    <row r="29" spans="1:12" s="337" customFormat="1" x14ac:dyDescent="0.35">
      <c r="A29" s="76" t="s">
        <v>59</v>
      </c>
      <c r="B29" s="51" t="s">
        <v>861</v>
      </c>
      <c r="C29" s="335"/>
      <c r="D29" s="945">
        <v>748</v>
      </c>
      <c r="E29" s="843"/>
      <c r="F29" s="843"/>
      <c r="G29" s="843"/>
      <c r="H29" s="843"/>
      <c r="I29" s="843"/>
      <c r="J29" s="843"/>
      <c r="K29" s="788">
        <f t="shared" si="6"/>
        <v>748</v>
      </c>
      <c r="L29" s="844"/>
    </row>
    <row r="30" spans="1:12" x14ac:dyDescent="0.35">
      <c r="A30" s="76" t="s">
        <v>253</v>
      </c>
      <c r="B30" s="51" t="s">
        <v>862</v>
      </c>
      <c r="C30" s="49" t="s">
        <v>18</v>
      </c>
      <c r="D30" s="945">
        <v>254</v>
      </c>
      <c r="E30" s="788"/>
      <c r="F30" s="788"/>
      <c r="G30" s="788"/>
      <c r="H30" s="788"/>
      <c r="I30" s="788"/>
      <c r="J30" s="788"/>
      <c r="K30" s="788">
        <f t="shared" si="6"/>
        <v>254</v>
      </c>
      <c r="L30" s="840"/>
    </row>
    <row r="31" spans="1:12" x14ac:dyDescent="0.35">
      <c r="A31" s="76" t="s">
        <v>777</v>
      </c>
      <c r="B31" s="51" t="s">
        <v>863</v>
      </c>
      <c r="C31" s="49" t="s">
        <v>18</v>
      </c>
      <c r="D31" s="788"/>
      <c r="E31" s="788"/>
      <c r="F31" s="788"/>
      <c r="G31" s="788"/>
      <c r="H31" s="788"/>
      <c r="I31" s="788"/>
      <c r="J31" s="788"/>
      <c r="K31" s="788">
        <f t="shared" si="6"/>
        <v>0</v>
      </c>
      <c r="L31" s="840"/>
    </row>
    <row r="32" spans="1:12" x14ac:dyDescent="0.35">
      <c r="A32" s="76" t="s">
        <v>779</v>
      </c>
      <c r="B32" s="51" t="s">
        <v>864</v>
      </c>
      <c r="C32" s="49" t="s">
        <v>18</v>
      </c>
      <c r="D32" s="788"/>
      <c r="E32" s="788"/>
      <c r="F32" s="788"/>
      <c r="G32" s="788"/>
      <c r="H32" s="788"/>
      <c r="I32" s="788"/>
      <c r="J32" s="788"/>
      <c r="K32" s="788">
        <f t="shared" si="6"/>
        <v>0</v>
      </c>
      <c r="L32" s="840"/>
    </row>
    <row r="33" spans="1:12" s="337" customFormat="1" ht="27" x14ac:dyDescent="0.35">
      <c r="A33" s="706" t="s">
        <v>19</v>
      </c>
      <c r="B33" s="699" t="s">
        <v>865</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x14ac:dyDescent="0.35">
      <c r="A34" s="336"/>
      <c r="B34" s="51" t="s">
        <v>860</v>
      </c>
      <c r="C34" s="335"/>
      <c r="D34" s="843">
        <v>0</v>
      </c>
      <c r="E34" s="843"/>
      <c r="F34" s="843"/>
      <c r="G34" s="843"/>
      <c r="H34" s="843"/>
      <c r="I34" s="843"/>
      <c r="J34" s="843"/>
      <c r="K34" s="788">
        <f t="shared" si="6"/>
        <v>0</v>
      </c>
      <c r="L34" s="844"/>
    </row>
    <row r="35" spans="1:12" x14ac:dyDescent="0.35">
      <c r="A35" s="76"/>
      <c r="B35" s="51" t="s">
        <v>861</v>
      </c>
      <c r="C35" s="49" t="s">
        <v>18</v>
      </c>
      <c r="D35" s="788">
        <v>302</v>
      </c>
      <c r="E35" s="788"/>
      <c r="F35" s="788"/>
      <c r="G35" s="788"/>
      <c r="H35" s="788"/>
      <c r="I35" s="788"/>
      <c r="J35" s="788"/>
      <c r="K35" s="788">
        <f t="shared" si="6"/>
        <v>302</v>
      </c>
      <c r="L35" s="840"/>
    </row>
    <row r="36" spans="1:12" x14ac:dyDescent="0.35">
      <c r="A36" s="76"/>
      <c r="B36" s="51" t="s">
        <v>862</v>
      </c>
      <c r="C36" s="49" t="s">
        <v>18</v>
      </c>
      <c r="D36" s="788">
        <v>254</v>
      </c>
      <c r="E36" s="788"/>
      <c r="F36" s="788"/>
      <c r="G36" s="788"/>
      <c r="H36" s="788"/>
      <c r="I36" s="788"/>
      <c r="J36" s="788"/>
      <c r="K36" s="788">
        <f t="shared" si="6"/>
        <v>254</v>
      </c>
      <c r="L36" s="840"/>
    </row>
    <row r="37" spans="1:12" x14ac:dyDescent="0.35">
      <c r="A37" s="76"/>
      <c r="B37" s="51" t="s">
        <v>863</v>
      </c>
      <c r="C37" s="49" t="s">
        <v>18</v>
      </c>
      <c r="D37" s="788"/>
      <c r="E37" s="788"/>
      <c r="F37" s="788"/>
      <c r="G37" s="788"/>
      <c r="H37" s="788"/>
      <c r="I37" s="788"/>
      <c r="J37" s="788"/>
      <c r="K37" s="788">
        <f t="shared" si="6"/>
        <v>0</v>
      </c>
      <c r="L37" s="840"/>
    </row>
    <row r="38" spans="1:12" x14ac:dyDescent="0.35">
      <c r="A38" s="76"/>
      <c r="B38" s="51" t="s">
        <v>864</v>
      </c>
      <c r="C38" s="49" t="s">
        <v>18</v>
      </c>
      <c r="D38" s="788"/>
      <c r="E38" s="788"/>
      <c r="F38" s="788"/>
      <c r="G38" s="788"/>
      <c r="H38" s="788"/>
      <c r="I38" s="788"/>
      <c r="J38" s="788"/>
      <c r="K38" s="788">
        <f t="shared" si="6"/>
        <v>0</v>
      </c>
      <c r="L38" s="840"/>
    </row>
    <row r="39" spans="1:12" s="337" customFormat="1" ht="27" x14ac:dyDescent="0.35">
      <c r="A39" s="706" t="s">
        <v>20</v>
      </c>
      <c r="B39" s="699" t="s">
        <v>866</v>
      </c>
      <c r="C39" s="707" t="s">
        <v>18</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x14ac:dyDescent="0.35">
      <c r="A40" s="77"/>
      <c r="B40" s="51" t="s">
        <v>867</v>
      </c>
      <c r="C40" s="49"/>
      <c r="D40" s="944">
        <v>500</v>
      </c>
      <c r="E40" s="788"/>
      <c r="F40" s="788"/>
      <c r="G40" s="788"/>
      <c r="H40" s="788"/>
      <c r="I40" s="788"/>
      <c r="J40" s="788"/>
      <c r="K40" s="788">
        <f t="shared" si="6"/>
        <v>500</v>
      </c>
      <c r="L40" s="840"/>
    </row>
    <row r="41" spans="1:12" s="337" customFormat="1" ht="41" thickBot="1" x14ac:dyDescent="0.4">
      <c r="A41" s="708" t="s">
        <v>21</v>
      </c>
      <c r="B41" s="709" t="s">
        <v>868</v>
      </c>
      <c r="C41" s="710" t="s">
        <v>18</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x14ac:dyDescent="0.35">
      <c r="A42" s="703" t="s">
        <v>29</v>
      </c>
      <c r="B42" s="704" t="s">
        <v>188</v>
      </c>
      <c r="C42" s="705"/>
      <c r="D42" s="847"/>
      <c r="E42" s="847"/>
      <c r="F42" s="847"/>
      <c r="G42" s="847"/>
      <c r="H42" s="847"/>
      <c r="I42" s="847"/>
      <c r="J42" s="847"/>
      <c r="K42" s="805"/>
      <c r="L42" s="848"/>
    </row>
    <row r="43" spans="1:12" s="337" customFormat="1" ht="40.5" x14ac:dyDescent="0.35">
      <c r="A43" s="706" t="s">
        <v>17</v>
      </c>
      <c r="B43" s="699" t="s">
        <v>869</v>
      </c>
      <c r="C43" s="699" t="s">
        <v>18</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x14ac:dyDescent="0.35">
      <c r="A44" s="76"/>
      <c r="B44" s="51" t="s">
        <v>870</v>
      </c>
      <c r="C44" s="49" t="s">
        <v>18</v>
      </c>
      <c r="D44" s="788"/>
      <c r="E44" s="788"/>
      <c r="F44" s="788"/>
      <c r="G44" s="788"/>
      <c r="H44" s="788"/>
      <c r="I44" s="788"/>
      <c r="J44" s="788"/>
      <c r="K44" s="788">
        <f t="shared" si="11"/>
        <v>0</v>
      </c>
      <c r="L44" s="840"/>
    </row>
    <row r="45" spans="1:12" x14ac:dyDescent="0.35">
      <c r="A45" s="76"/>
      <c r="B45" s="51" t="s">
        <v>871</v>
      </c>
      <c r="C45" s="49" t="s">
        <v>18</v>
      </c>
      <c r="D45" s="788"/>
      <c r="E45" s="788"/>
      <c r="F45" s="788"/>
      <c r="G45" s="788"/>
      <c r="H45" s="788"/>
      <c r="I45" s="788"/>
      <c r="J45" s="788"/>
      <c r="K45" s="788">
        <f t="shared" si="11"/>
        <v>0</v>
      </c>
      <c r="L45" s="840"/>
    </row>
    <row r="46" spans="1:12" x14ac:dyDescent="0.35">
      <c r="A46" s="76"/>
      <c r="B46" s="51" t="s">
        <v>872</v>
      </c>
      <c r="C46" s="49" t="s">
        <v>18</v>
      </c>
      <c r="D46" s="788"/>
      <c r="E46" s="788"/>
      <c r="F46" s="788"/>
      <c r="G46" s="788"/>
      <c r="H46" s="788"/>
      <c r="I46" s="788"/>
      <c r="J46" s="788"/>
      <c r="K46" s="788">
        <v>0</v>
      </c>
      <c r="L46" s="840"/>
    </row>
    <row r="47" spans="1:12" s="337" customFormat="1" ht="27" x14ac:dyDescent="0.35">
      <c r="A47" s="706" t="s">
        <v>19</v>
      </c>
      <c r="B47" s="699" t="s">
        <v>873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x14ac:dyDescent="0.35">
      <c r="A48" s="76"/>
      <c r="B48" s="51" t="s">
        <v>870</v>
      </c>
      <c r="C48" s="49" t="s">
        <v>18</v>
      </c>
      <c r="D48" s="788"/>
      <c r="E48" s="788"/>
      <c r="F48" s="788"/>
      <c r="G48" s="788"/>
      <c r="H48" s="788"/>
      <c r="I48" s="788"/>
      <c r="J48" s="788"/>
      <c r="K48" s="788">
        <f t="shared" si="11"/>
        <v>0</v>
      </c>
      <c r="L48" s="840"/>
    </row>
    <row r="49" spans="1:12" x14ac:dyDescent="0.35">
      <c r="A49" s="76"/>
      <c r="B49" s="51" t="s">
        <v>871</v>
      </c>
      <c r="C49" s="49" t="s">
        <v>18</v>
      </c>
      <c r="D49" s="788"/>
      <c r="E49" s="788"/>
      <c r="F49" s="788"/>
      <c r="G49" s="788"/>
      <c r="H49" s="788"/>
      <c r="I49" s="788"/>
      <c r="J49" s="788"/>
      <c r="K49" s="788"/>
      <c r="L49" s="840"/>
    </row>
    <row r="50" spans="1:12" x14ac:dyDescent="0.35">
      <c r="A50" s="76"/>
      <c r="B50" s="51" t="s">
        <v>872</v>
      </c>
      <c r="C50" s="49" t="s">
        <v>18</v>
      </c>
      <c r="D50" s="788"/>
      <c r="E50" s="788"/>
      <c r="F50" s="788"/>
      <c r="G50" s="788"/>
      <c r="H50" s="788"/>
      <c r="I50" s="788"/>
      <c r="J50" s="788"/>
      <c r="K50" s="788"/>
      <c r="L50" s="840"/>
    </row>
    <row r="51" spans="1:12" s="337" customFormat="1" ht="27" x14ac:dyDescent="0.35">
      <c r="A51" s="706" t="s">
        <v>20</v>
      </c>
      <c r="B51" s="699" t="s">
        <v>874</v>
      </c>
      <c r="C51" s="699" t="s">
        <v>18</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x14ac:dyDescent="0.35">
      <c r="A52" s="77"/>
      <c r="B52" s="51" t="s">
        <v>875</v>
      </c>
      <c r="C52" s="49"/>
      <c r="D52" s="788"/>
      <c r="E52" s="788"/>
      <c r="F52" s="788"/>
      <c r="G52" s="788"/>
      <c r="H52" s="788"/>
      <c r="I52" s="788"/>
      <c r="J52" s="788"/>
      <c r="K52" s="788">
        <f>SUM(D52:J52)</f>
        <v>0</v>
      </c>
      <c r="L52" s="840"/>
    </row>
    <row r="53" spans="1:12" s="337" customFormat="1" ht="27.5" thickBot="1" x14ac:dyDescent="0.4">
      <c r="A53" s="706" t="s">
        <v>21</v>
      </c>
      <c r="B53" s="699" t="s">
        <v>876</v>
      </c>
      <c r="C53" s="699" t="s">
        <v>18</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x14ac:dyDescent="0.35">
      <c r="A54" s="703" t="s">
        <v>100</v>
      </c>
      <c r="B54" s="704" t="s">
        <v>442</v>
      </c>
      <c r="C54" s="705"/>
      <c r="D54" s="847"/>
      <c r="E54" s="847"/>
      <c r="F54" s="847"/>
      <c r="G54" s="847"/>
      <c r="H54" s="847"/>
      <c r="I54" s="847"/>
      <c r="J54" s="847"/>
      <c r="K54" s="805"/>
      <c r="L54" s="848"/>
    </row>
    <row r="55" spans="1:12" s="337" customFormat="1" ht="40.5" x14ac:dyDescent="0.35">
      <c r="A55" s="706" t="s">
        <v>17</v>
      </c>
      <c r="B55" s="699" t="s">
        <v>877</v>
      </c>
      <c r="C55" s="699" t="s">
        <v>18</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x14ac:dyDescent="0.35">
      <c r="A56" s="76"/>
      <c r="B56" s="51" t="s">
        <v>878</v>
      </c>
      <c r="C56" s="49" t="s">
        <v>18</v>
      </c>
      <c r="D56" s="788"/>
      <c r="E56" s="788"/>
      <c r="F56" s="788"/>
      <c r="G56" s="788"/>
      <c r="H56" s="788"/>
      <c r="I56" s="788"/>
      <c r="J56" s="788"/>
      <c r="K56" s="788">
        <f>SUM(D56:J56)</f>
        <v>0</v>
      </c>
      <c r="L56" s="840"/>
    </row>
    <row r="57" spans="1:12" x14ac:dyDescent="0.35">
      <c r="A57" s="76"/>
      <c r="B57" s="51" t="s">
        <v>879</v>
      </c>
      <c r="C57" s="49" t="s">
        <v>18</v>
      </c>
      <c r="D57" s="788"/>
      <c r="E57" s="788"/>
      <c r="F57" s="788"/>
      <c r="G57" s="788"/>
      <c r="H57" s="788"/>
      <c r="I57" s="788"/>
      <c r="J57" s="788"/>
      <c r="K57" s="788">
        <f t="shared" ref="K57:K58" si="16">SUM(D57:J57)</f>
        <v>0</v>
      </c>
      <c r="L57" s="840"/>
    </row>
    <row r="58" spans="1:12" x14ac:dyDescent="0.35">
      <c r="A58" s="76"/>
      <c r="B58" s="51" t="s">
        <v>880</v>
      </c>
      <c r="C58" s="49" t="s">
        <v>18</v>
      </c>
      <c r="D58" s="788"/>
      <c r="E58" s="788"/>
      <c r="F58" s="788"/>
      <c r="G58" s="788"/>
      <c r="H58" s="788"/>
      <c r="I58" s="788"/>
      <c r="J58" s="788"/>
      <c r="K58" s="788">
        <f t="shared" si="16"/>
        <v>0</v>
      </c>
      <c r="L58" s="840"/>
    </row>
    <row r="59" spans="1:12" s="337" customFormat="1" ht="27" x14ac:dyDescent="0.35">
      <c r="A59" s="706" t="s">
        <v>19</v>
      </c>
      <c r="B59" s="699" t="s">
        <v>881</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x14ac:dyDescent="0.35">
      <c r="A60" s="76"/>
      <c r="B60" s="51" t="s">
        <v>878</v>
      </c>
      <c r="C60" s="49" t="s">
        <v>18</v>
      </c>
      <c r="D60" s="788"/>
      <c r="E60" s="788"/>
      <c r="F60" s="788"/>
      <c r="G60" s="788"/>
      <c r="H60" s="788"/>
      <c r="I60" s="788"/>
      <c r="J60" s="788"/>
      <c r="K60" s="788">
        <f>SUM(D60:J60)</f>
        <v>0</v>
      </c>
      <c r="L60" s="840"/>
    </row>
    <row r="61" spans="1:12" x14ac:dyDescent="0.35">
      <c r="A61" s="76"/>
      <c r="B61" s="51" t="s">
        <v>879</v>
      </c>
      <c r="C61" s="49" t="s">
        <v>18</v>
      </c>
      <c r="D61" s="788"/>
      <c r="E61" s="788"/>
      <c r="F61" s="788"/>
      <c r="G61" s="788"/>
      <c r="H61" s="788"/>
      <c r="I61" s="788"/>
      <c r="J61" s="788"/>
      <c r="K61" s="788">
        <f>SUM(D61:J61)</f>
        <v>0</v>
      </c>
      <c r="L61" s="840"/>
    </row>
    <row r="62" spans="1:12" x14ac:dyDescent="0.35">
      <c r="A62" s="76"/>
      <c r="B62" s="51" t="s">
        <v>880</v>
      </c>
      <c r="C62" s="49" t="s">
        <v>18</v>
      </c>
      <c r="D62" s="788"/>
      <c r="E62" s="788"/>
      <c r="F62" s="788"/>
      <c r="G62" s="788"/>
      <c r="H62" s="788"/>
      <c r="I62" s="788"/>
      <c r="J62" s="788"/>
      <c r="K62" s="788">
        <f>SUM(D62:J62)</f>
        <v>0</v>
      </c>
      <c r="L62" s="840"/>
    </row>
    <row r="63" spans="1:12" s="337" customFormat="1" ht="27" x14ac:dyDescent="0.35">
      <c r="A63" s="706" t="s">
        <v>20</v>
      </c>
      <c r="B63" s="699" t="s">
        <v>882</v>
      </c>
      <c r="C63" s="699" t="s">
        <v>18</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x14ac:dyDescent="0.35">
      <c r="A64" s="77"/>
      <c r="B64" s="51" t="s">
        <v>883</v>
      </c>
      <c r="C64" s="49" t="s">
        <v>18</v>
      </c>
      <c r="D64" s="788"/>
      <c r="E64" s="788"/>
      <c r="F64" s="788"/>
      <c r="G64" s="788"/>
      <c r="H64" s="788"/>
      <c r="I64" s="788"/>
      <c r="J64" s="788"/>
      <c r="K64" s="788">
        <f>SUM(D64:J64)</f>
        <v>0</v>
      </c>
      <c r="L64" s="840"/>
    </row>
    <row r="65" spans="1:12" s="337" customFormat="1" ht="27.5" thickBot="1" x14ac:dyDescent="0.4">
      <c r="A65" s="708" t="s">
        <v>21</v>
      </c>
      <c r="B65" s="709" t="s">
        <v>884</v>
      </c>
      <c r="C65" s="709" t="s">
        <v>18</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x14ac:dyDescent="0.35">
      <c r="A66" s="662"/>
      <c r="B66" s="662"/>
      <c r="C66" s="711"/>
      <c r="D66" s="857"/>
      <c r="E66" s="857"/>
      <c r="F66" s="857"/>
      <c r="G66" s="857"/>
      <c r="H66" s="857"/>
      <c r="I66" s="1161"/>
      <c r="J66" s="1161"/>
      <c r="K66" s="1161"/>
      <c r="L66" s="1161"/>
    </row>
    <row r="67" spans="1:12" ht="15.5" x14ac:dyDescent="0.35">
      <c r="A67" s="662"/>
      <c r="B67" s="664"/>
      <c r="C67" s="664"/>
      <c r="D67" s="812"/>
      <c r="E67" s="1149" t="s">
        <v>435</v>
      </c>
      <c r="F67" s="1149"/>
      <c r="G67" s="1149"/>
      <c r="H67" s="1149"/>
      <c r="I67" s="1149"/>
      <c r="J67" s="1149"/>
      <c r="K67" s="1149"/>
      <c r="L67" s="1149"/>
    </row>
    <row r="68" spans="1:12" ht="15.5" x14ac:dyDescent="0.35">
      <c r="B68" s="890" t="s">
        <v>23</v>
      </c>
      <c r="C68" s="664"/>
      <c r="D68" s="812"/>
      <c r="E68" s="1143" t="s">
        <v>953</v>
      </c>
      <c r="F68" s="1143"/>
      <c r="G68" s="1143"/>
      <c r="H68" s="1143"/>
      <c r="I68" s="1143"/>
      <c r="J68" s="1143"/>
      <c r="K68" s="1143"/>
      <c r="L68" s="1143"/>
    </row>
    <row r="69" spans="1:12" ht="15.5" x14ac:dyDescent="0.35">
      <c r="B69" s="901" t="s">
        <v>954</v>
      </c>
      <c r="C69" s="664"/>
      <c r="D69" s="664"/>
      <c r="E69" s="1144" t="s">
        <v>954</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opLeftCell="A71" zoomScale="125" zoomScaleNormal="100" workbookViewId="0">
      <selection activeCell="B30" sqref="B30"/>
    </sheetView>
  </sheetViews>
  <sheetFormatPr defaultColWidth="8.6328125" defaultRowHeight="14.5" x14ac:dyDescent="0.35"/>
  <cols>
    <col min="1" max="1" width="4.6328125" style="172" customWidth="1"/>
    <col min="2" max="2" width="64.54296875" style="172" customWidth="1"/>
    <col min="3" max="3" width="8.453125" style="169" customWidth="1"/>
    <col min="4" max="4" width="10.453125" style="1136" customWidth="1"/>
    <col min="5" max="6" width="7.6328125" style="169" customWidth="1"/>
    <col min="7" max="7" width="6.453125" style="169" customWidth="1"/>
    <col min="8" max="8" width="6.6328125" style="169" customWidth="1"/>
    <col min="9" max="9" width="12" style="169" customWidth="1"/>
    <col min="10" max="10" width="21" style="169" customWidth="1"/>
    <col min="11" max="11" width="9" style="169" customWidth="1"/>
    <col min="12" max="12" width="6.6328125" style="169" customWidth="1"/>
    <col min="13" max="13" width="8.36328125" style="169" customWidth="1"/>
    <col min="14" max="16384" width="8.6328125" style="2"/>
  </cols>
  <sheetData>
    <row r="1" spans="1:14" ht="14.25" customHeight="1" x14ac:dyDescent="0.35">
      <c r="A1" s="558"/>
      <c r="B1" s="1145" t="s">
        <v>0</v>
      </c>
      <c r="C1" s="1145"/>
      <c r="D1" s="1124"/>
      <c r="E1" s="43"/>
      <c r="F1" s="43"/>
      <c r="G1" s="43"/>
      <c r="H1" s="43"/>
      <c r="I1" s="43"/>
      <c r="J1" s="243" t="s">
        <v>459</v>
      </c>
      <c r="K1" s="5"/>
      <c r="L1" s="5"/>
      <c r="M1" s="5"/>
      <c r="N1" s="9"/>
    </row>
    <row r="2" spans="1:14" ht="15" x14ac:dyDescent="0.35">
      <c r="A2" s="48"/>
      <c r="B2" s="1146" t="s">
        <v>949</v>
      </c>
      <c r="C2" s="1146"/>
      <c r="D2" s="1125"/>
      <c r="E2" s="200"/>
      <c r="F2" s="200"/>
      <c r="G2" s="200"/>
      <c r="H2" s="200"/>
      <c r="I2" s="200"/>
      <c r="J2" s="8"/>
      <c r="K2" s="1163"/>
      <c r="L2" s="1163"/>
      <c r="M2" s="1163"/>
      <c r="N2" s="9"/>
    </row>
    <row r="3" spans="1:14" ht="15" x14ac:dyDescent="0.35">
      <c r="A3" s="200"/>
      <c r="B3" s="1146"/>
      <c r="C3" s="1146"/>
      <c r="D3" s="1125"/>
      <c r="E3" s="200"/>
      <c r="F3" s="200"/>
      <c r="G3" s="200"/>
      <c r="H3" s="200"/>
      <c r="I3" s="200"/>
      <c r="J3" s="8"/>
      <c r="K3" s="191"/>
      <c r="L3" s="191"/>
      <c r="M3" s="191"/>
      <c r="N3" s="9"/>
    </row>
    <row r="4" spans="1:14" ht="15" x14ac:dyDescent="0.35">
      <c r="A4" s="200"/>
      <c r="B4" s="1146" t="s">
        <v>950</v>
      </c>
      <c r="C4" s="1146"/>
      <c r="D4" s="1125"/>
      <c r="E4" s="200"/>
      <c r="F4" s="200"/>
      <c r="G4" s="200"/>
      <c r="H4" s="200"/>
      <c r="I4" s="200"/>
      <c r="J4" s="8"/>
      <c r="K4" s="191"/>
      <c r="L4" s="191"/>
      <c r="M4" s="191"/>
      <c r="N4" s="9"/>
    </row>
    <row r="5" spans="1:14" x14ac:dyDescent="0.35">
      <c r="A5" s="200"/>
      <c r="B5" s="200"/>
      <c r="C5" s="200"/>
      <c r="D5" s="1125"/>
      <c r="E5" s="200"/>
      <c r="F5" s="200"/>
      <c r="G5" s="200"/>
      <c r="H5" s="200"/>
      <c r="I5" s="200"/>
      <c r="J5" s="8"/>
      <c r="K5" s="191"/>
      <c r="L5" s="191"/>
      <c r="M5" s="191"/>
      <c r="N5" s="9"/>
    </row>
    <row r="6" spans="1:14" ht="15" x14ac:dyDescent="0.35">
      <c r="A6" s="1146" t="s">
        <v>943</v>
      </c>
      <c r="B6" s="1146"/>
      <c r="C6" s="1146"/>
      <c r="D6" s="1146"/>
      <c r="E6" s="1146"/>
      <c r="F6" s="1146"/>
      <c r="G6" s="1146"/>
      <c r="H6" s="1146"/>
      <c r="I6" s="1146"/>
      <c r="J6" s="1146"/>
      <c r="K6" s="1146"/>
      <c r="L6" s="1146"/>
      <c r="M6" s="1146"/>
      <c r="N6" s="9"/>
    </row>
    <row r="7" spans="1:14" ht="15.5" x14ac:dyDescent="0.35">
      <c r="A7" s="1164" t="s">
        <v>447</v>
      </c>
      <c r="B7" s="1164"/>
      <c r="C7" s="1164"/>
      <c r="D7" s="1164"/>
      <c r="E7" s="1164"/>
      <c r="F7" s="1164"/>
      <c r="G7" s="1164"/>
      <c r="H7" s="1164"/>
      <c r="I7" s="1164"/>
      <c r="J7" s="1164"/>
      <c r="K7" s="1164"/>
      <c r="L7" s="1164"/>
      <c r="M7" s="1164"/>
      <c r="N7" s="9"/>
    </row>
    <row r="8" spans="1:14" s="233" customFormat="1" x14ac:dyDescent="0.35">
      <c r="A8" s="1165" t="s">
        <v>768</v>
      </c>
      <c r="B8" s="1165"/>
      <c r="C8" s="1165"/>
      <c r="D8" s="1165"/>
      <c r="E8" s="1165"/>
      <c r="F8" s="1165"/>
      <c r="G8" s="1165"/>
      <c r="H8" s="1165"/>
      <c r="I8" s="1165"/>
      <c r="J8" s="1165"/>
      <c r="K8" s="1165"/>
      <c r="L8" s="1165"/>
      <c r="M8" s="1165"/>
      <c r="N8" s="170"/>
    </row>
    <row r="9" spans="1:14" ht="15" thickBot="1" x14ac:dyDescent="0.4">
      <c r="A9" s="11"/>
      <c r="B9" s="11"/>
      <c r="C9" s="11"/>
      <c r="D9" s="1126"/>
      <c r="E9" s="11"/>
      <c r="F9" s="11"/>
      <c r="G9" s="11"/>
      <c r="H9" s="11"/>
      <c r="I9" s="11"/>
      <c r="J9" s="11"/>
      <c r="K9" s="11"/>
      <c r="L9" s="1166" t="s">
        <v>30</v>
      </c>
      <c r="M9" s="1166"/>
      <c r="N9" s="9"/>
    </row>
    <row r="10" spans="1:14" s="235" customFormat="1" ht="56.25" customHeight="1" x14ac:dyDescent="0.35">
      <c r="A10" s="1167" t="s">
        <v>1</v>
      </c>
      <c r="B10" s="1169" t="s">
        <v>31</v>
      </c>
      <c r="C10" s="1169" t="s">
        <v>32</v>
      </c>
      <c r="D10" s="1171" t="s">
        <v>204</v>
      </c>
      <c r="E10" s="1169" t="s">
        <v>765</v>
      </c>
      <c r="F10" s="1173" t="s">
        <v>766</v>
      </c>
      <c r="G10" s="1169" t="s">
        <v>133</v>
      </c>
      <c r="H10" s="1169" t="s">
        <v>134</v>
      </c>
      <c r="I10" s="1175" t="s">
        <v>103</v>
      </c>
      <c r="J10" s="1177" t="s">
        <v>34</v>
      </c>
      <c r="K10" s="1169" t="s">
        <v>35</v>
      </c>
      <c r="L10" s="1169"/>
      <c r="M10" s="1169"/>
      <c r="N10" s="9"/>
    </row>
    <row r="11" spans="1:14" s="235" customFormat="1" ht="65.400000000000006" customHeight="1" thickBot="1" x14ac:dyDescent="0.4">
      <c r="A11" s="1168"/>
      <c r="B11" s="1170"/>
      <c r="C11" s="1170"/>
      <c r="D11" s="1172"/>
      <c r="E11" s="1170"/>
      <c r="F11" s="1174"/>
      <c r="G11" s="1170"/>
      <c r="H11" s="1170"/>
      <c r="I11" s="1176"/>
      <c r="J11" s="1178"/>
      <c r="K11" s="79" t="s">
        <v>36</v>
      </c>
      <c r="L11" s="79" t="s">
        <v>37</v>
      </c>
      <c r="M11" s="79" t="s">
        <v>38</v>
      </c>
      <c r="N11" s="9"/>
    </row>
    <row r="12" spans="1:14" s="237" customFormat="1" ht="24.75" customHeight="1" x14ac:dyDescent="0.35">
      <c r="A12" s="155" t="s">
        <v>39</v>
      </c>
      <c r="B12" s="156" t="s">
        <v>40</v>
      </c>
      <c r="C12" s="156" t="s">
        <v>41</v>
      </c>
      <c r="D12" s="1127" t="s">
        <v>42</v>
      </c>
      <c r="E12" s="72" t="s">
        <v>43</v>
      </c>
      <c r="F12" s="72" t="s">
        <v>66</v>
      </c>
      <c r="G12" s="72" t="s">
        <v>44</v>
      </c>
      <c r="H12" s="72" t="s">
        <v>67</v>
      </c>
      <c r="I12" s="158" t="s">
        <v>79</v>
      </c>
      <c r="J12" s="263" t="s">
        <v>45</v>
      </c>
      <c r="K12" s="72" t="s">
        <v>45</v>
      </c>
      <c r="L12" s="72" t="s">
        <v>46</v>
      </c>
      <c r="M12" s="72" t="s">
        <v>47</v>
      </c>
      <c r="N12" s="236"/>
    </row>
    <row r="13" spans="1:14" s="237" customFormat="1" ht="83.25" customHeight="1" x14ac:dyDescent="0.35">
      <c r="A13" s="155"/>
      <c r="B13" s="156" t="s">
        <v>299</v>
      </c>
      <c r="C13" s="156"/>
      <c r="D13" s="1127"/>
      <c r="E13" s="72"/>
      <c r="F13" s="72"/>
      <c r="G13" s="72"/>
      <c r="H13" s="72"/>
      <c r="I13" s="262" t="s">
        <v>767</v>
      </c>
      <c r="J13" s="860" t="s">
        <v>942</v>
      </c>
      <c r="K13" s="72"/>
      <c r="L13" s="72"/>
      <c r="M13" s="579"/>
      <c r="N13" s="236"/>
    </row>
    <row r="14" spans="1:14" s="235" customFormat="1" ht="17.25" customHeight="1" x14ac:dyDescent="0.35">
      <c r="A14" s="66" t="s">
        <v>13</v>
      </c>
      <c r="B14" s="61" t="s">
        <v>272</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x14ac:dyDescent="0.35">
      <c r="A15" s="66" t="s">
        <v>15</v>
      </c>
      <c r="B15" s="61" t="s">
        <v>449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x14ac:dyDescent="0.35">
      <c r="A16" s="246">
        <v>1</v>
      </c>
      <c r="B16" s="59" t="s">
        <v>16</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x14ac:dyDescent="0.35">
      <c r="A17" s="64">
        <v>1.1000000000000001</v>
      </c>
      <c r="B17" s="52" t="s">
        <v>450</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 x14ac:dyDescent="0.35">
      <c r="A18" s="238" t="s">
        <v>53</v>
      </c>
      <c r="B18" s="196" t="s">
        <v>1400</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x14ac:dyDescent="0.35">
      <c r="A19" s="65" t="s">
        <v>54</v>
      </c>
      <c r="B19" s="196" t="s">
        <v>1401</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x14ac:dyDescent="0.35">
      <c r="A20" s="238" t="s">
        <v>55</v>
      </c>
      <c r="B20" s="196" t="s">
        <v>1402</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x14ac:dyDescent="0.35">
      <c r="A21" s="65" t="s">
        <v>56</v>
      </c>
      <c r="B21" s="196" t="s">
        <v>1404</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x14ac:dyDescent="0.35">
      <c r="A22" s="238" t="s">
        <v>57</v>
      </c>
      <c r="B22" s="1137" t="s">
        <v>1405</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x14ac:dyDescent="0.35">
      <c r="A23" s="65" t="s">
        <v>58</v>
      </c>
      <c r="B23" s="196" t="s">
        <v>1644</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x14ac:dyDescent="0.35">
      <c r="A24" s="238" t="s">
        <v>168</v>
      </c>
      <c r="B24" s="196" t="s">
        <v>1645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x14ac:dyDescent="0.35">
      <c r="A25" s="65" t="s">
        <v>169</v>
      </c>
      <c r="B25" s="196" t="s">
        <v>1646</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x14ac:dyDescent="0.35">
      <c r="A26" s="238" t="s">
        <v>170</v>
      </c>
      <c r="B26" s="196" t="s">
        <v>1647</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x14ac:dyDescent="0.35">
      <c r="A27" s="65" t="s">
        <v>171</v>
      </c>
      <c r="B27" s="196" t="s">
        <v>1648</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x14ac:dyDescent="0.35">
      <c r="A28" s="238" t="s">
        <v>172</v>
      </c>
      <c r="B28" s="196" t="s">
        <v>1649</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x14ac:dyDescent="0.35">
      <c r="A29" s="65" t="s">
        <v>173</v>
      </c>
      <c r="B29" s="196" t="s">
        <v>1650</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x14ac:dyDescent="0.35">
      <c r="A30" s="238" t="s">
        <v>1658</v>
      </c>
      <c r="B30" s="196" t="s">
        <v>1651</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x14ac:dyDescent="0.35">
      <c r="A31" s="65" t="s">
        <v>174</v>
      </c>
      <c r="B31" s="196" t="s">
        <v>1652</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x14ac:dyDescent="0.35">
      <c r="A32" s="238" t="s">
        <v>175</v>
      </c>
      <c r="B32" s="196" t="s">
        <v>1653</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x14ac:dyDescent="0.35">
      <c r="A33" s="65" t="s">
        <v>1418</v>
      </c>
      <c r="B33" s="196" t="s">
        <v>1654</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x14ac:dyDescent="0.35">
      <c r="A34" s="238" t="s">
        <v>1419</v>
      </c>
      <c r="B34" s="196" t="s">
        <v>1655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x14ac:dyDescent="0.35">
      <c r="A35" s="65" t="s">
        <v>1659</v>
      </c>
      <c r="B35" s="196" t="s">
        <v>1656</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x14ac:dyDescent="0.35">
      <c r="A36" s="238" t="s">
        <v>1660</v>
      </c>
      <c r="B36" s="196" t="s">
        <v>1657</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x14ac:dyDescent="0.35">
      <c r="A37" s="241">
        <v>1.2</v>
      </c>
      <c r="B37" s="51" t="s">
        <v>448</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x14ac:dyDescent="0.35">
      <c r="A38" s="65" t="s">
        <v>53</v>
      </c>
      <c r="B38" s="196" t="s">
        <v>1407</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x14ac:dyDescent="0.35">
      <c r="A39" s="65" t="s">
        <v>54</v>
      </c>
      <c r="B39" s="196" t="s">
        <v>1408</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x14ac:dyDescent="0.35">
      <c r="A40" s="65" t="s">
        <v>55</v>
      </c>
      <c r="B40" s="196" t="s">
        <v>1409</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x14ac:dyDescent="0.35">
      <c r="A41" s="65" t="s">
        <v>56</v>
      </c>
      <c r="B41" s="196" t="s">
        <v>1410</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x14ac:dyDescent="0.35">
      <c r="A42" s="65" t="s">
        <v>57</v>
      </c>
      <c r="B42" s="196" t="s">
        <v>1411</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x14ac:dyDescent="0.35">
      <c r="A43" s="65" t="s">
        <v>58</v>
      </c>
      <c r="B43" s="196" t="s">
        <v>1412</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x14ac:dyDescent="0.35">
      <c r="A44" s="65" t="s">
        <v>168</v>
      </c>
      <c r="B44" s="1137" t="s">
        <v>1413</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x14ac:dyDescent="0.35">
      <c r="A45" s="65" t="s">
        <v>169</v>
      </c>
      <c r="B45" s="196" t="s">
        <v>1414</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x14ac:dyDescent="0.35">
      <c r="A46" s="65" t="s">
        <v>170</v>
      </c>
      <c r="B46" s="196" t="s">
        <v>1415</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x14ac:dyDescent="0.35">
      <c r="A47" s="65" t="s">
        <v>171</v>
      </c>
      <c r="B47" s="196" t="s">
        <v>1416</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x14ac:dyDescent="0.35">
      <c r="A48" s="65" t="s">
        <v>172</v>
      </c>
      <c r="B48" s="196" t="s">
        <v>1662</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x14ac:dyDescent="0.35">
      <c r="A49" s="65" t="s">
        <v>173</v>
      </c>
      <c r="B49" s="196" t="s">
        <v>1664</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x14ac:dyDescent="0.35">
      <c r="A50" s="65" t="s">
        <v>1658</v>
      </c>
      <c r="B50" s="196" t="s">
        <v>1663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x14ac:dyDescent="0.35">
      <c r="A51" s="65" t="s">
        <v>174</v>
      </c>
      <c r="B51" s="196" t="s">
        <v>1665</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x14ac:dyDescent="0.35">
      <c r="A52" s="65" t="s">
        <v>175</v>
      </c>
      <c r="B52" s="196" t="s">
        <v>1666</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x14ac:dyDescent="0.35">
      <c r="A53" s="65" t="s">
        <v>1418</v>
      </c>
      <c r="B53" s="196" t="s">
        <v>1667</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x14ac:dyDescent="0.35">
      <c r="A54" s="65" t="s">
        <v>1419</v>
      </c>
      <c r="B54" s="196" t="s">
        <v>1668</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x14ac:dyDescent="0.35">
      <c r="A55" s="65" t="s">
        <v>1659</v>
      </c>
      <c r="B55" s="196" t="s">
        <v>1669</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x14ac:dyDescent="0.35">
      <c r="A56" s="65" t="s">
        <v>1660</v>
      </c>
      <c r="B56" s="196" t="s">
        <v>1670</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x14ac:dyDescent="0.35">
      <c r="A57" s="65" t="s">
        <v>1675</v>
      </c>
      <c r="B57" s="196" t="s">
        <v>1671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x14ac:dyDescent="0.35">
      <c r="A58" s="65" t="s">
        <v>1676</v>
      </c>
      <c r="B58" s="196" t="s">
        <v>1672</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x14ac:dyDescent="0.35">
      <c r="A59" s="65" t="s">
        <v>1677</v>
      </c>
      <c r="B59" s="196" t="s">
        <v>1673</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x14ac:dyDescent="0.35">
      <c r="A60" s="65" t="s">
        <v>1678</v>
      </c>
      <c r="B60" s="196" t="s">
        <v>1674</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 x14ac:dyDescent="0.35">
      <c r="A61" s="66" t="s">
        <v>22</v>
      </c>
      <c r="B61" s="61" t="s">
        <v>61</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x14ac:dyDescent="0.35">
      <c r="A62" s="66">
        <v>1</v>
      </c>
      <c r="B62" s="52" t="s">
        <v>62</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x14ac:dyDescent="0.35">
      <c r="A63" s="64">
        <v>1.1000000000000001</v>
      </c>
      <c r="B63" s="52" t="s">
        <v>453</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x14ac:dyDescent="0.35">
      <c r="A64" s="240" t="s">
        <v>53</v>
      </c>
      <c r="B64" s="196" t="s">
        <v>1477</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x14ac:dyDescent="0.35">
      <c r="A65" s="240" t="s">
        <v>54</v>
      </c>
      <c r="B65" s="196" t="s">
        <v>1408</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x14ac:dyDescent="0.35">
      <c r="A66" s="240" t="s">
        <v>55</v>
      </c>
      <c r="B66" s="196" t="s">
        <v>1400</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x14ac:dyDescent="0.35">
      <c r="A67" s="240" t="s">
        <v>56</v>
      </c>
      <c r="B67" s="196" t="s">
        <v>1476</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x14ac:dyDescent="0.35">
      <c r="A68" s="240" t="s">
        <v>57</v>
      </c>
      <c r="B68" s="196" t="s">
        <v>1475</v>
      </c>
      <c r="C68" s="63">
        <v>4</v>
      </c>
      <c r="D68" s="1129">
        <v>1</v>
      </c>
      <c r="E68" s="63">
        <v>5</v>
      </c>
      <c r="F68" s="63"/>
      <c r="G68" s="68">
        <v>1.3</v>
      </c>
      <c r="H68" s="63">
        <v>70</v>
      </c>
      <c r="I68" s="163">
        <f t="shared" si="11"/>
        <v>280</v>
      </c>
      <c r="J68" s="164">
        <f t="shared" si="12"/>
        <v>429</v>
      </c>
      <c r="K68" s="68"/>
      <c r="L68" s="68"/>
      <c r="M68" s="583"/>
      <c r="N68" s="48"/>
    </row>
    <row r="69" spans="1:14" s="67" customFormat="1" ht="15.75" customHeight="1" x14ac:dyDescent="0.35">
      <c r="A69" s="240" t="s">
        <v>58</v>
      </c>
      <c r="B69" s="196" t="s">
        <v>1474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x14ac:dyDescent="0.35">
      <c r="A70" s="240" t="s">
        <v>168</v>
      </c>
      <c r="B70" s="196" t="s">
        <v>1473</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x14ac:dyDescent="0.35">
      <c r="A71" s="240" t="s">
        <v>169</v>
      </c>
      <c r="B71" s="196" t="s">
        <v>1414</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x14ac:dyDescent="0.35">
      <c r="A72" s="241">
        <v>1.2</v>
      </c>
      <c r="B72" s="51" t="s">
        <v>452</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x14ac:dyDescent="0.35">
      <c r="A73" s="240" t="s">
        <v>54</v>
      </c>
      <c r="B73" s="196" t="s">
        <v>1402</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x14ac:dyDescent="0.35">
      <c r="A74" s="240" t="s">
        <v>55</v>
      </c>
      <c r="B74" s="196" t="s">
        <v>1411</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x14ac:dyDescent="0.35">
      <c r="A75" s="240" t="s">
        <v>58</v>
      </c>
      <c r="B75" s="196" t="s">
        <v>1472</v>
      </c>
      <c r="C75" s="63">
        <v>5</v>
      </c>
      <c r="D75" s="1129">
        <v>1</v>
      </c>
      <c r="E75" s="63">
        <v>8</v>
      </c>
      <c r="F75" s="63"/>
      <c r="G75" s="68">
        <v>1.3</v>
      </c>
      <c r="H75" s="63">
        <v>70</v>
      </c>
      <c r="I75" s="163">
        <f t="shared" si="13"/>
        <v>350</v>
      </c>
      <c r="J75" s="164">
        <f t="shared" si="14"/>
        <v>858</v>
      </c>
      <c r="K75" s="68"/>
      <c r="L75" s="68"/>
      <c r="M75" s="583"/>
      <c r="N75" s="48"/>
    </row>
    <row r="76" spans="1:14" s="67" customFormat="1" ht="15.75" customHeight="1" x14ac:dyDescent="0.35">
      <c r="A76" s="240" t="s">
        <v>168</v>
      </c>
      <c r="B76" s="196" t="s">
        <v>1471</v>
      </c>
      <c r="C76" s="63">
        <v>5</v>
      </c>
      <c r="D76" s="1129">
        <v>1</v>
      </c>
      <c r="E76" s="63">
        <v>8</v>
      </c>
      <c r="F76" s="63"/>
      <c r="G76" s="68">
        <v>1.3</v>
      </c>
      <c r="H76" s="63">
        <v>70</v>
      </c>
      <c r="I76" s="163">
        <f t="shared" si="13"/>
        <v>350</v>
      </c>
      <c r="J76" s="164">
        <f t="shared" si="14"/>
        <v>858</v>
      </c>
      <c r="K76" s="68"/>
      <c r="L76" s="68"/>
      <c r="M76" s="583"/>
      <c r="N76" s="48"/>
    </row>
    <row r="77" spans="1:14" s="67" customFormat="1" ht="15.75" customHeight="1" x14ac:dyDescent="0.35">
      <c r="A77" s="240" t="s">
        <v>169</v>
      </c>
      <c r="B77" s="196" t="s">
        <v>1470</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x14ac:dyDescent="0.35">
      <c r="A78" s="240" t="s">
        <v>172</v>
      </c>
      <c r="B78" s="196" t="s">
        <v>1404</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x14ac:dyDescent="0.35">
      <c r="A79" s="240" t="s">
        <v>173</v>
      </c>
      <c r="B79" s="196" t="s">
        <v>1406</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x14ac:dyDescent="0.35">
      <c r="A80" s="240" t="s">
        <v>174</v>
      </c>
      <c r="B80" s="196" t="s">
        <v>1417</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x14ac:dyDescent="0.35">
      <c r="A81" s="66">
        <v>2</v>
      </c>
      <c r="B81" s="61" t="s">
        <v>190</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x14ac:dyDescent="0.35">
      <c r="A82" s="64" t="s">
        <v>183</v>
      </c>
      <c r="B82" s="52" t="s">
        <v>451</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x14ac:dyDescent="0.35">
      <c r="A83" s="240" t="s">
        <v>53</v>
      </c>
      <c r="B83" s="196" t="s">
        <v>273</v>
      </c>
      <c r="C83" s="63"/>
      <c r="D83" s="1132"/>
      <c r="E83" s="63"/>
      <c r="F83" s="63"/>
      <c r="G83" s="68"/>
      <c r="H83" s="63"/>
      <c r="I83" s="163">
        <f>C83*D83*H83</f>
        <v>0</v>
      </c>
      <c r="J83" s="164">
        <f>C83*E83*G83*16.5</f>
        <v>0</v>
      </c>
      <c r="K83" s="68"/>
      <c r="L83" s="68"/>
      <c r="M83" s="583"/>
      <c r="N83" s="48"/>
    </row>
    <row r="84" spans="1:16" s="67" customFormat="1" ht="15.75" customHeight="1" x14ac:dyDescent="0.35">
      <c r="A84" s="240" t="s">
        <v>54</v>
      </c>
      <c r="B84" s="196" t="s">
        <v>273</v>
      </c>
      <c r="C84" s="63"/>
      <c r="D84" s="1132"/>
      <c r="E84" s="63"/>
      <c r="F84" s="63"/>
      <c r="G84" s="68"/>
      <c r="H84" s="63"/>
      <c r="I84" s="163">
        <f>C84*D84*H84</f>
        <v>0</v>
      </c>
      <c r="J84" s="164">
        <f>C84*E84*G84*16.5</f>
        <v>0</v>
      </c>
      <c r="K84" s="68"/>
      <c r="L84" s="68"/>
      <c r="M84" s="583"/>
      <c r="N84" s="48"/>
    </row>
    <row r="85" spans="1:16" s="67" customFormat="1" ht="15.75" customHeight="1" x14ac:dyDescent="0.35">
      <c r="A85" s="240" t="s">
        <v>55</v>
      </c>
      <c r="B85" s="196" t="s">
        <v>273</v>
      </c>
      <c r="C85" s="63"/>
      <c r="D85" s="1132"/>
      <c r="E85" s="63"/>
      <c r="F85" s="63"/>
      <c r="G85" s="68"/>
      <c r="H85" s="63"/>
      <c r="I85" s="163">
        <f>C85*D85*H85</f>
        <v>0</v>
      </c>
      <c r="J85" s="164">
        <f>C85*E85*G85*16.5</f>
        <v>0</v>
      </c>
      <c r="K85" s="68"/>
      <c r="L85" s="68"/>
      <c r="M85" s="583"/>
      <c r="N85" s="48"/>
    </row>
    <row r="86" spans="1:16" s="67" customFormat="1" ht="15.75" customHeight="1" x14ac:dyDescent="0.35">
      <c r="A86" s="240" t="s">
        <v>56</v>
      </c>
      <c r="B86" s="196" t="s">
        <v>273</v>
      </c>
      <c r="C86" s="63"/>
      <c r="D86" s="1132"/>
      <c r="E86" s="63"/>
      <c r="F86" s="63"/>
      <c r="G86" s="68"/>
      <c r="H86" s="63"/>
      <c r="I86" s="163">
        <f>C86*D86*H86</f>
        <v>0</v>
      </c>
      <c r="J86" s="164">
        <f>C86*E86*G86*16.5</f>
        <v>0</v>
      </c>
      <c r="K86" s="68"/>
      <c r="L86" s="68"/>
      <c r="M86" s="583"/>
      <c r="N86" s="48"/>
    </row>
    <row r="87" spans="1:16" s="67" customFormat="1" ht="15.75" customHeight="1" x14ac:dyDescent="0.35">
      <c r="A87" s="240" t="s">
        <v>57</v>
      </c>
      <c r="B87" s="196" t="s">
        <v>273</v>
      </c>
      <c r="C87" s="63"/>
      <c r="D87" s="1132"/>
      <c r="E87" s="63"/>
      <c r="F87" s="63"/>
      <c r="G87" s="68"/>
      <c r="H87" s="63"/>
      <c r="I87" s="163">
        <f>C87*D87*H87</f>
        <v>0</v>
      </c>
      <c r="J87" s="164">
        <f>C87*E87*G87*16.5</f>
        <v>0</v>
      </c>
      <c r="K87" s="68"/>
      <c r="L87" s="68"/>
      <c r="M87" s="583"/>
      <c r="N87" s="48"/>
    </row>
    <row r="88" spans="1:16" s="67" customFormat="1" ht="56.25" customHeight="1" x14ac:dyDescent="0.35">
      <c r="A88" s="65" t="s">
        <v>183</v>
      </c>
      <c r="B88" s="51" t="s">
        <v>452</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x14ac:dyDescent="0.35">
      <c r="A89" s="240" t="s">
        <v>58</v>
      </c>
      <c r="B89" s="196" t="s">
        <v>273</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x14ac:dyDescent="0.35">
      <c r="A90" s="240" t="s">
        <v>168</v>
      </c>
      <c r="B90" s="196" t="s">
        <v>273</v>
      </c>
      <c r="C90" s="63"/>
      <c r="D90" s="1132"/>
      <c r="E90" s="63"/>
      <c r="F90" s="63"/>
      <c r="G90" s="68"/>
      <c r="H90" s="63"/>
      <c r="I90" s="163">
        <f t="shared" si="15"/>
        <v>0</v>
      </c>
      <c r="J90" s="164">
        <f t="shared" si="16"/>
        <v>0</v>
      </c>
      <c r="K90" s="68"/>
      <c r="L90" s="68"/>
      <c r="M90" s="583"/>
      <c r="N90" s="48"/>
    </row>
    <row r="91" spans="1:16" s="67" customFormat="1" ht="15.75" customHeight="1" x14ac:dyDescent="0.35">
      <c r="A91" s="240" t="s">
        <v>169</v>
      </c>
      <c r="B91" s="196" t="s">
        <v>273</v>
      </c>
      <c r="C91" s="63"/>
      <c r="D91" s="1132"/>
      <c r="E91" s="63"/>
      <c r="F91" s="63"/>
      <c r="G91" s="68"/>
      <c r="H91" s="63"/>
      <c r="I91" s="163">
        <f t="shared" si="15"/>
        <v>0</v>
      </c>
      <c r="J91" s="164">
        <f t="shared" si="16"/>
        <v>0</v>
      </c>
      <c r="K91" s="68"/>
      <c r="L91" s="68"/>
      <c r="M91" s="583"/>
      <c r="N91" s="48"/>
    </row>
    <row r="92" spans="1:16" s="67" customFormat="1" ht="15.75" customHeight="1" x14ac:dyDescent="0.35">
      <c r="A92" s="240" t="s">
        <v>170</v>
      </c>
      <c r="B92" s="196" t="s">
        <v>273</v>
      </c>
      <c r="C92" s="63"/>
      <c r="D92" s="1132"/>
      <c r="E92" s="63"/>
      <c r="F92" s="63"/>
      <c r="G92" s="68"/>
      <c r="H92" s="63"/>
      <c r="I92" s="163">
        <f t="shared" si="15"/>
        <v>0</v>
      </c>
      <c r="J92" s="164">
        <f t="shared" si="16"/>
        <v>0</v>
      </c>
      <c r="K92" s="68"/>
      <c r="L92" s="68"/>
      <c r="M92" s="583"/>
      <c r="N92" s="48"/>
    </row>
    <row r="93" spans="1:16" s="67" customFormat="1" ht="15.75" customHeight="1" x14ac:dyDescent="0.35">
      <c r="A93" s="240" t="s">
        <v>171</v>
      </c>
      <c r="B93" s="196" t="s">
        <v>273</v>
      </c>
      <c r="C93" s="63"/>
      <c r="D93" s="1132"/>
      <c r="E93" s="63"/>
      <c r="F93" s="63"/>
      <c r="G93" s="68"/>
      <c r="H93" s="63"/>
      <c r="I93" s="163">
        <f t="shared" si="15"/>
        <v>0</v>
      </c>
      <c r="J93" s="164">
        <f t="shared" si="16"/>
        <v>0</v>
      </c>
      <c r="K93" s="68"/>
      <c r="L93" s="68"/>
      <c r="M93" s="583"/>
      <c r="N93" s="48"/>
    </row>
    <row r="94" spans="1:16" s="67" customFormat="1" ht="15.75" customHeight="1" x14ac:dyDescent="0.35">
      <c r="A94" s="240" t="s">
        <v>172</v>
      </c>
      <c r="B94" s="196" t="s">
        <v>273</v>
      </c>
      <c r="C94" s="63"/>
      <c r="D94" s="1132"/>
      <c r="E94" s="63"/>
      <c r="F94" s="63"/>
      <c r="G94" s="68"/>
      <c r="H94" s="63"/>
      <c r="I94" s="163">
        <f t="shared" si="15"/>
        <v>0</v>
      </c>
      <c r="J94" s="164">
        <f t="shared" si="16"/>
        <v>0</v>
      </c>
      <c r="K94" s="68"/>
      <c r="L94" s="68"/>
      <c r="M94" s="583"/>
      <c r="N94" s="48"/>
    </row>
    <row r="95" spans="1:16" x14ac:dyDescent="0.35">
      <c r="A95" s="348" t="s">
        <v>173</v>
      </c>
      <c r="B95" s="349" t="s">
        <v>273</v>
      </c>
      <c r="C95" s="350"/>
      <c r="D95" s="1133"/>
      <c r="E95" s="350"/>
      <c r="F95" s="350"/>
      <c r="G95" s="351"/>
      <c r="H95" s="350"/>
      <c r="I95" s="352">
        <f t="shared" si="15"/>
        <v>0</v>
      </c>
      <c r="J95" s="353">
        <f t="shared" si="16"/>
        <v>0</v>
      </c>
      <c r="K95" s="351"/>
      <c r="L95" s="351"/>
      <c r="M95" s="586"/>
      <c r="N95" s="48"/>
      <c r="O95" s="67"/>
      <c r="P95" s="67"/>
    </row>
    <row r="96" spans="1:16" s="67" customFormat="1" ht="39.9" customHeight="1" x14ac:dyDescent="0.35">
      <c r="A96" s="354" t="s">
        <v>148</v>
      </c>
      <c r="B96" s="355" t="s">
        <v>456</v>
      </c>
      <c r="C96" s="356"/>
      <c r="D96" s="1134"/>
      <c r="E96" s="356"/>
      <c r="F96" s="356"/>
      <c r="G96" s="358"/>
      <c r="H96" s="356"/>
      <c r="I96" s="359"/>
      <c r="J96" s="359"/>
      <c r="K96" s="358"/>
      <c r="L96" s="358"/>
      <c r="M96" s="587"/>
      <c r="N96" s="48"/>
    </row>
    <row r="97" spans="1:14" s="67" customFormat="1" ht="39.9" customHeight="1" x14ac:dyDescent="0.35">
      <c r="A97" s="354"/>
      <c r="B97" s="355" t="s">
        <v>454</v>
      </c>
      <c r="C97" s="356"/>
      <c r="D97" s="1134"/>
      <c r="E97" s="356"/>
      <c r="F97" s="356"/>
      <c r="G97" s="358"/>
      <c r="H97" s="356"/>
      <c r="I97" s="359"/>
      <c r="J97" s="359"/>
      <c r="K97" s="358"/>
      <c r="L97" s="358"/>
      <c r="M97" s="587"/>
      <c r="N97" s="48"/>
    </row>
    <row r="98" spans="1:14" s="67" customFormat="1" ht="39.9" customHeight="1" x14ac:dyDescent="0.35">
      <c r="A98" s="354"/>
      <c r="B98" s="355" t="s">
        <v>455</v>
      </c>
      <c r="C98" s="356"/>
      <c r="D98" s="1134"/>
      <c r="E98" s="356"/>
      <c r="F98" s="356"/>
      <c r="G98" s="358"/>
      <c r="H98" s="356"/>
      <c r="I98" s="359"/>
      <c r="J98" s="359"/>
      <c r="K98" s="358"/>
      <c r="L98" s="358"/>
      <c r="M98" s="587"/>
      <c r="N98" s="48"/>
    </row>
    <row r="99" spans="1:14" x14ac:dyDescent="0.35">
      <c r="A99" s="7"/>
      <c r="B99" s="7"/>
      <c r="C99" s="8"/>
      <c r="D99" s="1135"/>
      <c r="E99" s="8"/>
      <c r="F99" s="8"/>
      <c r="G99" s="8"/>
      <c r="H99" s="8"/>
      <c r="I99" s="8"/>
      <c r="J99" s="8"/>
      <c r="K99" s="8"/>
      <c r="L99" s="8"/>
      <c r="M99" s="8"/>
      <c r="N99" s="9"/>
    </row>
    <row r="100" spans="1:14" ht="15.5" x14ac:dyDescent="0.35">
      <c r="A100" s="7"/>
      <c r="B100" s="664"/>
      <c r="C100" s="664"/>
      <c r="D100" s="664"/>
      <c r="E100" s="1149" t="s">
        <v>435</v>
      </c>
      <c r="F100" s="1149"/>
      <c r="G100" s="1149"/>
      <c r="H100" s="1149"/>
      <c r="I100" s="1149"/>
      <c r="J100" s="1149"/>
      <c r="K100" s="1149"/>
      <c r="L100" s="1149"/>
      <c r="M100" s="1149"/>
      <c r="N100" s="9"/>
    </row>
    <row r="101" spans="1:14" ht="15.75" customHeight="1" x14ac:dyDescent="0.35">
      <c r="A101" s="7"/>
      <c r="B101" s="890" t="s">
        <v>23</v>
      </c>
      <c r="C101" s="664"/>
      <c r="D101" s="664"/>
      <c r="E101" s="1143" t="s">
        <v>953</v>
      </c>
      <c r="F101" s="1143"/>
      <c r="G101" s="1143"/>
      <c r="H101" s="1143"/>
      <c r="I101" s="1143"/>
      <c r="J101" s="1143"/>
      <c r="K101" s="1143"/>
      <c r="L101" s="1143"/>
      <c r="M101" s="1143"/>
      <c r="N101" s="9"/>
    </row>
    <row r="102" spans="1:14" ht="15.75" customHeight="1" x14ac:dyDescent="0.35">
      <c r="A102" s="7"/>
      <c r="B102" s="901" t="s">
        <v>954</v>
      </c>
      <c r="C102" s="664"/>
      <c r="D102" s="664"/>
      <c r="E102" s="1144" t="s">
        <v>954</v>
      </c>
      <c r="F102" s="1144"/>
      <c r="G102" s="1144"/>
      <c r="H102" s="1144"/>
      <c r="I102" s="1144"/>
      <c r="J102" s="1144"/>
      <c r="K102" s="1144"/>
      <c r="L102" s="1144"/>
      <c r="M102" s="1144"/>
      <c r="N102" s="9"/>
    </row>
    <row r="103" spans="1:14" x14ac:dyDescent="0.35">
      <c r="A103" s="7"/>
      <c r="B103" s="7"/>
      <c r="C103" s="8"/>
      <c r="D103" s="1135"/>
      <c r="E103" s="8"/>
      <c r="F103" s="8"/>
      <c r="G103" s="8"/>
      <c r="H103" s="8"/>
      <c r="I103" s="8"/>
      <c r="J103" s="8"/>
      <c r="K103" s="8"/>
      <c r="L103" s="8"/>
      <c r="M103" s="8"/>
      <c r="N103" s="9"/>
    </row>
    <row r="104" spans="1:14" x14ac:dyDescent="0.35">
      <c r="A104" s="7"/>
      <c r="B104" s="7"/>
      <c r="C104" s="8"/>
      <c r="D104" s="1135"/>
      <c r="E104" s="8"/>
      <c r="F104" s="8"/>
      <c r="G104" s="8"/>
      <c r="H104" s="8"/>
      <c r="I104" s="8"/>
      <c r="J104" s="8"/>
      <c r="K104" s="8"/>
      <c r="L104" s="8"/>
      <c r="M104" s="8"/>
      <c r="N104" s="9"/>
    </row>
    <row r="105" spans="1:14" x14ac:dyDescent="0.35">
      <c r="A105" s="7"/>
      <c r="B105" s="7"/>
      <c r="C105" s="8"/>
      <c r="D105" s="1135"/>
      <c r="E105" s="8"/>
      <c r="F105" s="8"/>
      <c r="G105" s="8"/>
      <c r="H105" s="8"/>
      <c r="I105" s="8"/>
      <c r="J105" s="8"/>
      <c r="K105" s="8"/>
      <c r="L105" s="8"/>
      <c r="M105" s="8"/>
      <c r="N105" s="9"/>
    </row>
    <row r="106" spans="1:14" x14ac:dyDescent="0.35">
      <c r="A106" s="7"/>
      <c r="B106" s="7"/>
      <c r="C106" s="8"/>
      <c r="D106" s="1135"/>
      <c r="E106" s="8"/>
      <c r="F106" s="8"/>
      <c r="G106" s="8"/>
      <c r="H106" s="8"/>
      <c r="I106" s="8"/>
      <c r="J106" s="8"/>
      <c r="K106" s="8"/>
      <c r="L106" s="8"/>
      <c r="M106" s="8"/>
      <c r="N106" s="9"/>
    </row>
    <row r="107" spans="1:14" x14ac:dyDescent="0.35">
      <c r="A107" s="7"/>
      <c r="B107" s="7"/>
      <c r="C107" s="8"/>
      <c r="D107" s="1135"/>
      <c r="E107" s="8"/>
      <c r="F107" s="8"/>
      <c r="G107" s="8"/>
      <c r="H107" s="8"/>
      <c r="I107" s="8"/>
      <c r="J107" s="8"/>
      <c r="K107" s="8"/>
      <c r="L107" s="8"/>
      <c r="M107" s="8"/>
      <c r="N107" s="9"/>
    </row>
    <row r="108" spans="1:14" x14ac:dyDescent="0.35">
      <c r="A108" s="7"/>
      <c r="B108" s="7"/>
      <c r="C108" s="8"/>
      <c r="D108" s="1135"/>
      <c r="E108" s="8"/>
      <c r="F108" s="8"/>
      <c r="G108" s="8"/>
      <c r="H108" s="8"/>
      <c r="I108" s="8"/>
      <c r="J108" s="8"/>
      <c r="K108" s="8"/>
      <c r="L108" s="8"/>
      <c r="M108" s="8"/>
      <c r="N108" s="9"/>
    </row>
    <row r="109" spans="1:14" x14ac:dyDescent="0.35">
      <c r="A109" s="7"/>
      <c r="B109" s="7"/>
      <c r="C109" s="8"/>
      <c r="D109" s="1135"/>
      <c r="E109" s="8"/>
      <c r="F109" s="8"/>
      <c r="G109" s="8"/>
      <c r="H109" s="8"/>
      <c r="I109" s="8"/>
      <c r="J109" s="8"/>
      <c r="K109" s="8"/>
      <c r="L109" s="8"/>
      <c r="M109" s="8"/>
      <c r="N109" s="9"/>
    </row>
    <row r="110" spans="1:14" x14ac:dyDescent="0.35">
      <c r="A110" s="7"/>
      <c r="B110" s="7"/>
      <c r="C110" s="8"/>
      <c r="D110" s="1135"/>
      <c r="E110" s="8"/>
      <c r="F110" s="8"/>
      <c r="G110" s="8"/>
      <c r="H110" s="8"/>
      <c r="I110" s="8"/>
      <c r="J110" s="8"/>
      <c r="K110" s="8"/>
      <c r="L110" s="8"/>
      <c r="M110" s="8"/>
      <c r="N110" s="9"/>
    </row>
    <row r="111" spans="1:14" x14ac:dyDescent="0.35">
      <c r="A111" s="7"/>
      <c r="B111" s="7"/>
      <c r="C111" s="8"/>
      <c r="D111" s="1135"/>
      <c r="E111" s="8"/>
      <c r="F111" s="8"/>
      <c r="G111" s="8"/>
      <c r="H111" s="8"/>
      <c r="I111" s="8"/>
      <c r="J111" s="8"/>
      <c r="K111" s="8"/>
      <c r="L111" s="8"/>
      <c r="M111" s="8"/>
      <c r="N111" s="9"/>
    </row>
    <row r="112" spans="1:14" x14ac:dyDescent="0.35">
      <c r="A112" s="7"/>
      <c r="B112" s="7"/>
      <c r="C112" s="8"/>
      <c r="D112" s="1135"/>
      <c r="E112" s="8"/>
      <c r="F112" s="8"/>
      <c r="G112" s="8"/>
      <c r="H112" s="8"/>
      <c r="I112" s="8"/>
      <c r="J112" s="8"/>
      <c r="K112" s="8"/>
      <c r="L112" s="8"/>
      <c r="M112" s="8"/>
      <c r="N112" s="9"/>
    </row>
    <row r="113" spans="1:14" x14ac:dyDescent="0.35">
      <c r="A113" s="7"/>
      <c r="B113" s="7"/>
      <c r="C113" s="8"/>
      <c r="D113" s="1135"/>
      <c r="E113" s="8"/>
      <c r="F113" s="8"/>
      <c r="G113" s="8"/>
      <c r="H113" s="8"/>
      <c r="I113" s="8"/>
      <c r="J113" s="8"/>
      <c r="K113" s="8"/>
      <c r="L113" s="8"/>
      <c r="M113" s="8"/>
      <c r="N113" s="9"/>
    </row>
    <row r="114" spans="1:14" x14ac:dyDescent="0.35">
      <c r="A114" s="7"/>
      <c r="B114" s="7"/>
      <c r="C114" s="8"/>
      <c r="D114" s="1135"/>
      <c r="E114" s="8"/>
      <c r="F114" s="8"/>
      <c r="G114" s="8"/>
      <c r="H114" s="8"/>
      <c r="I114" s="8"/>
      <c r="J114" s="8"/>
      <c r="K114" s="8"/>
      <c r="L114" s="8"/>
      <c r="M114" s="8"/>
      <c r="N114" s="9"/>
    </row>
    <row r="115" spans="1:14" x14ac:dyDescent="0.35">
      <c r="A115" s="7"/>
      <c r="B115" s="7"/>
      <c r="C115" s="8"/>
      <c r="D115" s="1135"/>
      <c r="E115" s="8"/>
      <c r="F115" s="8"/>
      <c r="G115" s="8"/>
      <c r="H115" s="8"/>
      <c r="I115" s="8"/>
      <c r="J115" s="8"/>
      <c r="K115" s="8"/>
      <c r="L115" s="8"/>
      <c r="M115" s="8"/>
      <c r="N115" s="9"/>
    </row>
    <row r="116" spans="1:14" x14ac:dyDescent="0.35">
      <c r="A116" s="7"/>
      <c r="B116" s="7"/>
      <c r="C116" s="8"/>
      <c r="D116" s="1135"/>
      <c r="E116" s="8"/>
      <c r="F116" s="8"/>
      <c r="G116" s="8"/>
      <c r="H116" s="8"/>
      <c r="I116" s="8"/>
      <c r="J116" s="8"/>
      <c r="K116" s="8"/>
      <c r="L116" s="8"/>
      <c r="M116" s="8"/>
      <c r="N116" s="9"/>
    </row>
    <row r="117" spans="1:14" x14ac:dyDescent="0.35">
      <c r="A117" s="7"/>
      <c r="B117" s="7"/>
      <c r="C117" s="8"/>
      <c r="D117" s="1135"/>
      <c r="E117" s="8"/>
      <c r="F117" s="8"/>
      <c r="G117" s="8"/>
      <c r="H117" s="8"/>
      <c r="I117" s="8"/>
      <c r="J117" s="8"/>
      <c r="K117" s="8"/>
      <c r="L117" s="8"/>
      <c r="M117" s="8"/>
      <c r="N117" s="9"/>
    </row>
    <row r="118" spans="1:14" x14ac:dyDescent="0.35">
      <c r="A118" s="7"/>
      <c r="B118" s="7"/>
      <c r="C118" s="8"/>
      <c r="D118" s="1135"/>
      <c r="E118" s="8"/>
      <c r="F118" s="8"/>
      <c r="G118" s="8"/>
      <c r="H118" s="8"/>
      <c r="I118" s="8"/>
      <c r="J118" s="8"/>
      <c r="K118" s="8"/>
      <c r="L118" s="8"/>
      <c r="M118" s="8"/>
      <c r="N118" s="9"/>
    </row>
    <row r="119" spans="1:14" x14ac:dyDescent="0.35">
      <c r="A119" s="7"/>
      <c r="B119" s="7"/>
      <c r="C119" s="8"/>
      <c r="D119" s="1135"/>
      <c r="E119" s="8"/>
      <c r="F119" s="8"/>
      <c r="G119" s="8"/>
      <c r="H119" s="8"/>
      <c r="I119" s="8"/>
      <c r="J119" s="8"/>
      <c r="K119" s="8"/>
      <c r="L119" s="8"/>
      <c r="M119" s="8"/>
    </row>
  </sheetData>
  <mergeCells count="23">
    <mergeCell ref="E102:M102"/>
    <mergeCell ref="H10:H11"/>
    <mergeCell ref="I10:I11"/>
    <mergeCell ref="J10:J11"/>
    <mergeCell ref="K10:M10"/>
    <mergeCell ref="E100:M100"/>
    <mergeCell ref="E101:M101"/>
    <mergeCell ref="A6:M6"/>
    <mergeCell ref="A7:M7"/>
    <mergeCell ref="A8:M8"/>
    <mergeCell ref="L9:M9"/>
    <mergeCell ref="A10:A11"/>
    <mergeCell ref="B10:B11"/>
    <mergeCell ref="C10:C11"/>
    <mergeCell ref="D10:D11"/>
    <mergeCell ref="E10:E11"/>
    <mergeCell ref="F10:F11"/>
    <mergeCell ref="G10:G11"/>
    <mergeCell ref="B1:C1"/>
    <mergeCell ref="B2:C2"/>
    <mergeCell ref="K2:M2"/>
    <mergeCell ref="B3:C3"/>
    <mergeCell ref="B4:C4"/>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6328125" defaultRowHeight="14.5" x14ac:dyDescent="0.35"/>
  <cols>
    <col min="1" max="1" width="4.6328125" style="172" customWidth="1"/>
    <col min="2" max="2" width="37.6328125" style="172" customWidth="1"/>
    <col min="3" max="3" width="8.453125" style="169" customWidth="1"/>
    <col min="4" max="4" width="7.08984375" style="245" bestFit="1" customWidth="1"/>
    <col min="5" max="5" width="7.6328125" style="169" customWidth="1"/>
    <col min="6" max="6" width="6.453125" style="169" customWidth="1"/>
    <col min="7" max="7" width="6.6328125" style="169" customWidth="1"/>
    <col min="8" max="8" width="12" style="169" customWidth="1"/>
    <col min="9" max="9" width="25.6328125" style="169" bestFit="1" customWidth="1"/>
    <col min="10" max="10" width="9" style="169" customWidth="1"/>
    <col min="11" max="11" width="6.6328125" style="169" customWidth="1"/>
    <col min="12" max="12" width="9.90625" style="169" customWidth="1"/>
    <col min="13" max="16384" width="8.6328125" style="2"/>
  </cols>
  <sheetData>
    <row r="1" spans="1:12" ht="14.25" customHeight="1" x14ac:dyDescent="0.35">
      <c r="A1" s="558"/>
      <c r="B1" s="194" t="s">
        <v>0</v>
      </c>
      <c r="C1" s="12"/>
      <c r="D1" s="231"/>
      <c r="E1" s="43"/>
      <c r="F1" s="43"/>
      <c r="G1" s="43"/>
      <c r="H1" s="43"/>
      <c r="I1" s="243"/>
      <c r="J1" s="1183" t="s">
        <v>955</v>
      </c>
      <c r="K1" s="1183"/>
      <c r="L1" s="1183"/>
    </row>
    <row r="2" spans="1:12" ht="14.25" customHeight="1" x14ac:dyDescent="0.35">
      <c r="A2" s="347"/>
      <c r="B2" s="87" t="s">
        <v>949</v>
      </c>
      <c r="C2" s="19"/>
      <c r="D2" s="231"/>
      <c r="E2" s="43"/>
      <c r="F2" s="43"/>
      <c r="G2" s="43"/>
      <c r="H2" s="43"/>
      <c r="I2" s="243"/>
      <c r="J2" s="5"/>
      <c r="K2" s="5"/>
      <c r="L2" s="5"/>
    </row>
    <row r="3" spans="1:12" ht="14.25" customHeight="1" x14ac:dyDescent="0.35">
      <c r="A3" s="347"/>
      <c r="B3" s="87"/>
      <c r="C3" s="19"/>
      <c r="D3" s="231"/>
      <c r="E3" s="43"/>
      <c r="F3" s="43"/>
      <c r="G3" s="43"/>
      <c r="H3" s="43"/>
      <c r="I3" s="243"/>
      <c r="J3" s="5"/>
      <c r="K3" s="5"/>
      <c r="L3" s="5"/>
    </row>
    <row r="4" spans="1:12" ht="14.25" customHeight="1" x14ac:dyDescent="0.35">
      <c r="A4" s="347"/>
      <c r="B4" s="87" t="s">
        <v>951</v>
      </c>
      <c r="C4" s="19"/>
      <c r="D4" s="231"/>
      <c r="E4" s="43"/>
      <c r="F4" s="43"/>
      <c r="G4" s="43"/>
      <c r="H4" s="43"/>
      <c r="I4" s="243"/>
      <c r="J4" s="5"/>
      <c r="K4" s="5"/>
      <c r="L4" s="5"/>
    </row>
    <row r="5" spans="1:12" x14ac:dyDescent="0.35">
      <c r="A5" s="48"/>
      <c r="B5" s="48"/>
      <c r="C5" s="48"/>
      <c r="D5" s="232"/>
      <c r="E5" s="200"/>
      <c r="F5" s="200"/>
      <c r="G5" s="200"/>
      <c r="H5" s="200"/>
      <c r="I5" s="8"/>
      <c r="J5" s="1163"/>
      <c r="K5" s="1163"/>
      <c r="L5" s="1163"/>
    </row>
    <row r="6" spans="1:12" ht="15" x14ac:dyDescent="0.35">
      <c r="A6" s="1146" t="s">
        <v>944</v>
      </c>
      <c r="B6" s="1146"/>
      <c r="C6" s="1146"/>
      <c r="D6" s="1146"/>
      <c r="E6" s="1146"/>
      <c r="F6" s="1146"/>
      <c r="G6" s="1146"/>
      <c r="H6" s="1146"/>
      <c r="I6" s="1146"/>
      <c r="J6" s="1146"/>
      <c r="K6" s="1146"/>
      <c r="L6" s="1146"/>
    </row>
    <row r="7" spans="1:12" ht="15.5" x14ac:dyDescent="0.35">
      <c r="A7" s="1164" t="s">
        <v>447</v>
      </c>
      <c r="B7" s="1164"/>
      <c r="C7" s="1164"/>
      <c r="D7" s="1164"/>
      <c r="E7" s="1164"/>
      <c r="F7" s="1164"/>
      <c r="G7" s="1164"/>
      <c r="H7" s="1164"/>
      <c r="I7" s="1164"/>
      <c r="J7" s="1164"/>
      <c r="K7" s="1164"/>
      <c r="L7" s="1164"/>
    </row>
    <row r="8" spans="1:12" s="233" customFormat="1" x14ac:dyDescent="0.35">
      <c r="A8" s="1165" t="s">
        <v>936</v>
      </c>
      <c r="B8" s="1165"/>
      <c r="C8" s="1165"/>
      <c r="D8" s="1165"/>
      <c r="E8" s="1165"/>
      <c r="F8" s="1165"/>
      <c r="G8" s="1165"/>
      <c r="H8" s="1165"/>
      <c r="I8" s="1165"/>
      <c r="J8" s="1165"/>
      <c r="K8" s="1165"/>
      <c r="L8" s="1165"/>
    </row>
    <row r="9" spans="1:12" ht="15" thickBot="1" x14ac:dyDescent="0.4">
      <c r="A9" s="11"/>
      <c r="B9" s="11"/>
      <c r="C9" s="11"/>
      <c r="D9" s="234"/>
      <c r="E9" s="11"/>
      <c r="F9" s="11"/>
      <c r="G9" s="11"/>
      <c r="H9" s="11"/>
      <c r="I9" s="11"/>
      <c r="J9" s="11"/>
      <c r="K9" s="11"/>
      <c r="L9" s="11" t="s">
        <v>30</v>
      </c>
    </row>
    <row r="10" spans="1:12" s="235" customFormat="1" ht="56.25" customHeight="1" x14ac:dyDescent="0.35">
      <c r="A10" s="1167" t="s">
        <v>1</v>
      </c>
      <c r="B10" s="1179" t="s">
        <v>31</v>
      </c>
      <c r="C10" s="1169" t="s">
        <v>32</v>
      </c>
      <c r="D10" s="1181" t="s">
        <v>204</v>
      </c>
      <c r="E10" s="1169" t="s">
        <v>33</v>
      </c>
      <c r="F10" s="1169" t="s">
        <v>133</v>
      </c>
      <c r="G10" s="1169" t="s">
        <v>134</v>
      </c>
      <c r="H10" s="1175" t="s">
        <v>103</v>
      </c>
      <c r="I10" s="1177" t="s">
        <v>34</v>
      </c>
      <c r="J10" s="1169" t="s">
        <v>35</v>
      </c>
      <c r="K10" s="1169"/>
      <c r="L10" s="1169"/>
    </row>
    <row r="11" spans="1:12" s="235" customFormat="1" ht="69" customHeight="1" thickBot="1" x14ac:dyDescent="0.4">
      <c r="A11" s="1168"/>
      <c r="B11" s="1180"/>
      <c r="C11" s="1170"/>
      <c r="D11" s="1182"/>
      <c r="E11" s="1170"/>
      <c r="F11" s="1170"/>
      <c r="G11" s="1170"/>
      <c r="H11" s="1176"/>
      <c r="I11" s="1178"/>
      <c r="J11" s="79" t="s">
        <v>36</v>
      </c>
      <c r="K11" s="79" t="s">
        <v>37</v>
      </c>
      <c r="L11" s="79" t="s">
        <v>38</v>
      </c>
    </row>
    <row r="12" spans="1:12" s="237" customFormat="1" ht="24.75" customHeight="1" x14ac:dyDescent="0.35">
      <c r="A12" s="155" t="s">
        <v>39</v>
      </c>
      <c r="B12" s="156" t="s">
        <v>40</v>
      </c>
      <c r="C12" s="156" t="s">
        <v>41</v>
      </c>
      <c r="D12" s="892" t="s">
        <v>42</v>
      </c>
      <c r="E12" s="72" t="s">
        <v>43</v>
      </c>
      <c r="F12" s="72" t="s">
        <v>66</v>
      </c>
      <c r="G12" s="72" t="s">
        <v>44</v>
      </c>
      <c r="H12" s="158" t="s">
        <v>67</v>
      </c>
      <c r="I12" s="263" t="s">
        <v>79</v>
      </c>
      <c r="J12" s="72" t="s">
        <v>45</v>
      </c>
      <c r="K12" s="72" t="s">
        <v>46</v>
      </c>
      <c r="L12" s="72" t="s">
        <v>47</v>
      </c>
    </row>
    <row r="13" spans="1:12" s="237" customFormat="1" ht="40.5" customHeight="1" x14ac:dyDescent="0.35">
      <c r="A13" s="155"/>
      <c r="B13" s="156" t="s">
        <v>299</v>
      </c>
      <c r="C13" s="156"/>
      <c r="D13" s="156"/>
      <c r="E13" s="72"/>
      <c r="F13" s="72"/>
      <c r="G13" s="72"/>
      <c r="H13" s="736" t="s">
        <v>917</v>
      </c>
      <c r="I13" s="737" t="s">
        <v>918</v>
      </c>
      <c r="J13" s="72"/>
      <c r="K13" s="72"/>
      <c r="L13" s="579"/>
    </row>
    <row r="14" spans="1:12" s="235" customFormat="1" ht="17.25" customHeight="1" x14ac:dyDescent="0.35">
      <c r="A14" s="66" t="s">
        <v>13</v>
      </c>
      <c r="B14" s="59" t="s">
        <v>272</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x14ac:dyDescent="0.35">
      <c r="A15" s="738" t="s">
        <v>15</v>
      </c>
      <c r="B15" s="739" t="s">
        <v>946</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x14ac:dyDescent="0.35">
      <c r="A16" s="745" t="s">
        <v>19</v>
      </c>
      <c r="B16" s="746" t="s">
        <v>451</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x14ac:dyDescent="0.35">
      <c r="A17" s="745" t="s">
        <v>52</v>
      </c>
      <c r="B17" s="746" t="s">
        <v>945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x14ac:dyDescent="0.35">
      <c r="A18" s="749" t="s">
        <v>53</v>
      </c>
      <c r="B18" s="750" t="s">
        <v>1430</v>
      </c>
      <c r="C18" s="751">
        <v>3</v>
      </c>
      <c r="D18" s="752">
        <v>1.5</v>
      </c>
      <c r="E18" s="751">
        <v>4</v>
      </c>
      <c r="F18" s="753">
        <v>1</v>
      </c>
      <c r="G18" s="751">
        <v>13</v>
      </c>
      <c r="H18" s="754">
        <f>C18*D18*E18*F18*G18</f>
        <v>234</v>
      </c>
      <c r="I18" s="755">
        <f>C18*E18*F18*16.5*1.5</f>
        <v>297</v>
      </c>
      <c r="J18" s="753">
        <v>297</v>
      </c>
      <c r="K18" s="753"/>
      <c r="L18" s="756"/>
    </row>
    <row r="19" spans="1:12" s="757" customFormat="1" ht="15.75" customHeight="1" x14ac:dyDescent="0.35">
      <c r="A19" s="749" t="s">
        <v>54</v>
      </c>
      <c r="B19" s="750" t="s">
        <v>1403</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x14ac:dyDescent="0.35">
      <c r="A20" s="749" t="s">
        <v>55</v>
      </c>
      <c r="B20" s="750" t="s">
        <v>1406</v>
      </c>
      <c r="C20" s="751">
        <v>3</v>
      </c>
      <c r="D20" s="752">
        <v>1.5</v>
      </c>
      <c r="E20" s="751">
        <v>4</v>
      </c>
      <c r="F20" s="753">
        <v>1</v>
      </c>
      <c r="G20" s="751">
        <v>13</v>
      </c>
      <c r="H20" s="754">
        <f t="shared" si="3"/>
        <v>234</v>
      </c>
      <c r="I20" s="755">
        <f t="shared" si="4"/>
        <v>297</v>
      </c>
      <c r="J20" s="753">
        <v>297</v>
      </c>
      <c r="K20" s="753"/>
      <c r="L20" s="756"/>
    </row>
    <row r="21" spans="1:12" s="757" customFormat="1" ht="15.75" customHeight="1" x14ac:dyDescent="0.35">
      <c r="A21" s="749" t="s">
        <v>56</v>
      </c>
      <c r="B21" s="750" t="s">
        <v>1431</v>
      </c>
      <c r="C21" s="751">
        <v>3</v>
      </c>
      <c r="D21" s="752">
        <v>1.5</v>
      </c>
      <c r="E21" s="751">
        <v>4</v>
      </c>
      <c r="F21" s="753">
        <v>1</v>
      </c>
      <c r="G21" s="751">
        <v>13</v>
      </c>
      <c r="H21" s="754">
        <f t="shared" si="3"/>
        <v>234</v>
      </c>
      <c r="I21" s="755">
        <f t="shared" si="4"/>
        <v>297</v>
      </c>
      <c r="J21" s="753">
        <v>297</v>
      </c>
      <c r="K21" s="753"/>
      <c r="L21" s="756"/>
    </row>
    <row r="22" spans="1:12" s="757" customFormat="1" ht="15.75" customHeight="1" x14ac:dyDescent="0.35">
      <c r="A22" s="762" t="s">
        <v>59</v>
      </c>
      <c r="B22" s="763" t="s">
        <v>919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x14ac:dyDescent="0.35">
      <c r="A23" s="766" t="s">
        <v>920</v>
      </c>
      <c r="B23" s="750" t="s">
        <v>921</v>
      </c>
      <c r="C23" s="751">
        <v>6</v>
      </c>
      <c r="D23" s="751">
        <v>14</v>
      </c>
      <c r="E23" s="751"/>
      <c r="F23" s="753"/>
      <c r="G23" s="751">
        <v>73</v>
      </c>
      <c r="H23" s="754">
        <f>C23*G23</f>
        <v>438</v>
      </c>
      <c r="I23" s="755">
        <f>D23*G23*16.5*1.5</f>
        <v>25294.5</v>
      </c>
      <c r="J23" s="753">
        <v>17671.5</v>
      </c>
      <c r="K23" s="753"/>
      <c r="L23" s="756">
        <v>7623</v>
      </c>
    </row>
    <row r="24" spans="1:12" s="767" customFormat="1" ht="15.75" customHeight="1" x14ac:dyDescent="0.35">
      <c r="A24" s="766" t="s">
        <v>922</v>
      </c>
      <c r="B24" s="768" t="s">
        <v>60</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x14ac:dyDescent="0.35">
      <c r="A25" s="766" t="s">
        <v>923</v>
      </c>
      <c r="B25" s="768" t="s">
        <v>924</v>
      </c>
      <c r="C25" s="751">
        <v>9</v>
      </c>
      <c r="D25" s="751">
        <v>21</v>
      </c>
      <c r="E25" s="751"/>
      <c r="F25" s="753"/>
      <c r="G25" s="751">
        <v>73</v>
      </c>
      <c r="H25" s="754">
        <f t="shared" si="6"/>
        <v>657</v>
      </c>
      <c r="I25" s="755">
        <f t="shared" si="7"/>
        <v>37941.75</v>
      </c>
      <c r="J25" s="753">
        <v>26507.3</v>
      </c>
      <c r="K25" s="753"/>
      <c r="L25" s="756">
        <v>11434.5</v>
      </c>
    </row>
    <row r="26" spans="1:12" s="772" customFormat="1" ht="15.75" customHeight="1" x14ac:dyDescent="0.35">
      <c r="A26" s="769" t="s">
        <v>925</v>
      </c>
      <c r="B26" s="770" t="s">
        <v>947</v>
      </c>
      <c r="C26" s="758">
        <v>0</v>
      </c>
      <c r="D26" s="758">
        <v>0</v>
      </c>
      <c r="E26" s="758"/>
      <c r="F26" s="759"/>
      <c r="G26" s="758">
        <v>0</v>
      </c>
      <c r="H26" s="760">
        <f>D26*G26</f>
        <v>0</v>
      </c>
      <c r="I26" s="771">
        <f>D26*G26*16.5*2</f>
        <v>0</v>
      </c>
      <c r="J26" s="759">
        <v>0</v>
      </c>
      <c r="K26" s="759"/>
      <c r="L26" s="761"/>
    </row>
    <row r="27" spans="1:12" s="757" customFormat="1" ht="44.25" customHeight="1" x14ac:dyDescent="0.35">
      <c r="A27" s="773" t="s">
        <v>184</v>
      </c>
      <c r="B27" s="774" t="s">
        <v>926</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x14ac:dyDescent="0.35">
      <c r="A28" s="749" t="s">
        <v>58</v>
      </c>
      <c r="B28" s="750" t="s">
        <v>1432</v>
      </c>
      <c r="C28" s="751">
        <v>3</v>
      </c>
      <c r="D28" s="752">
        <v>1.5</v>
      </c>
      <c r="E28" s="751">
        <v>4</v>
      </c>
      <c r="F28" s="753">
        <v>1</v>
      </c>
      <c r="G28" s="751">
        <v>13</v>
      </c>
      <c r="H28" s="754">
        <v>234</v>
      </c>
      <c r="I28" s="755">
        <v>297</v>
      </c>
      <c r="J28" s="753"/>
      <c r="K28" s="753"/>
      <c r="L28" s="756">
        <v>297</v>
      </c>
    </row>
    <row r="29" spans="1:12" s="757" customFormat="1" ht="15.75" customHeight="1" x14ac:dyDescent="0.35">
      <c r="A29" s="749" t="s">
        <v>168</v>
      </c>
      <c r="B29" s="750" t="s">
        <v>1433</v>
      </c>
      <c r="C29" s="751">
        <v>3</v>
      </c>
      <c r="D29" s="752">
        <v>1.5</v>
      </c>
      <c r="E29" s="751">
        <v>4</v>
      </c>
      <c r="F29" s="753">
        <v>1</v>
      </c>
      <c r="G29" s="751">
        <v>13</v>
      </c>
      <c r="H29" s="754">
        <v>234</v>
      </c>
      <c r="I29" s="755">
        <v>297</v>
      </c>
      <c r="J29" s="753"/>
      <c r="K29" s="753"/>
      <c r="L29" s="756">
        <v>297</v>
      </c>
    </row>
    <row r="30" spans="1:12" s="757" customFormat="1" ht="15.75" customHeight="1" x14ac:dyDescent="0.35">
      <c r="A30" s="749" t="s">
        <v>169</v>
      </c>
      <c r="B30" s="750" t="s">
        <v>1434</v>
      </c>
      <c r="C30" s="751">
        <v>3</v>
      </c>
      <c r="D30" s="752">
        <v>1.5</v>
      </c>
      <c r="E30" s="751">
        <v>4</v>
      </c>
      <c r="F30" s="753">
        <v>1</v>
      </c>
      <c r="G30" s="751">
        <v>13</v>
      </c>
      <c r="H30" s="754">
        <v>234</v>
      </c>
      <c r="I30" s="755">
        <v>297</v>
      </c>
      <c r="J30" s="753"/>
      <c r="K30" s="753"/>
      <c r="L30" s="756">
        <v>297</v>
      </c>
    </row>
    <row r="31" spans="1:12" s="757" customFormat="1" ht="15.75" customHeight="1" x14ac:dyDescent="0.35">
      <c r="A31" s="749" t="s">
        <v>170</v>
      </c>
      <c r="B31" s="750" t="s">
        <v>1435</v>
      </c>
      <c r="C31" s="751">
        <v>3</v>
      </c>
      <c r="D31" s="752">
        <v>1.5</v>
      </c>
      <c r="E31" s="751">
        <v>4</v>
      </c>
      <c r="F31" s="753">
        <v>1</v>
      </c>
      <c r="G31" s="751">
        <v>13</v>
      </c>
      <c r="H31" s="754">
        <v>234</v>
      </c>
      <c r="I31" s="755">
        <v>297</v>
      </c>
      <c r="J31" s="753">
        <v>297</v>
      </c>
      <c r="K31" s="753"/>
      <c r="L31" s="756"/>
    </row>
    <row r="32" spans="1:12" s="757" customFormat="1" ht="15.75" customHeight="1" x14ac:dyDescent="0.35">
      <c r="A32" s="749" t="s">
        <v>171</v>
      </c>
      <c r="B32" s="750" t="s">
        <v>1436</v>
      </c>
      <c r="C32" s="751">
        <v>3</v>
      </c>
      <c r="D32" s="752">
        <v>1.5</v>
      </c>
      <c r="E32" s="751">
        <v>4</v>
      </c>
      <c r="F32" s="753">
        <v>1</v>
      </c>
      <c r="G32" s="751">
        <v>13</v>
      </c>
      <c r="H32" s="754">
        <v>234</v>
      </c>
      <c r="I32" s="755">
        <v>297</v>
      </c>
      <c r="J32" s="753">
        <v>297</v>
      </c>
      <c r="K32" s="753"/>
      <c r="L32" s="756"/>
    </row>
    <row r="33" spans="1:14" s="757" customFormat="1" ht="15.75" customHeight="1" x14ac:dyDescent="0.35">
      <c r="A33" s="749" t="s">
        <v>172</v>
      </c>
      <c r="B33" s="750" t="s">
        <v>1437</v>
      </c>
      <c r="C33" s="751">
        <v>3</v>
      </c>
      <c r="D33" s="752">
        <v>1.5</v>
      </c>
      <c r="E33" s="751">
        <v>4</v>
      </c>
      <c r="F33" s="753">
        <v>1</v>
      </c>
      <c r="G33" s="751">
        <v>13</v>
      </c>
      <c r="H33" s="754">
        <v>234</v>
      </c>
      <c r="I33" s="755">
        <v>297</v>
      </c>
      <c r="J33" s="753">
        <v>297</v>
      </c>
      <c r="K33" s="753"/>
      <c r="L33" s="756"/>
    </row>
    <row r="34" spans="1:14" s="757" customFormat="1" ht="15.75" customHeight="1" x14ac:dyDescent="0.35">
      <c r="A34" s="749" t="s">
        <v>173</v>
      </c>
      <c r="B34" s="750" t="s">
        <v>1438</v>
      </c>
      <c r="C34" s="751">
        <v>3</v>
      </c>
      <c r="D34" s="752">
        <v>1.5</v>
      </c>
      <c r="E34" s="751">
        <v>4</v>
      </c>
      <c r="F34" s="753">
        <v>1</v>
      </c>
      <c r="G34" s="751">
        <v>13</v>
      </c>
      <c r="H34" s="754">
        <v>234</v>
      </c>
      <c r="I34" s="755">
        <v>297</v>
      </c>
      <c r="J34" s="753">
        <v>297</v>
      </c>
      <c r="K34" s="753"/>
      <c r="L34" s="756"/>
    </row>
    <row r="35" spans="1:14" s="757" customFormat="1" ht="15.75" customHeight="1" x14ac:dyDescent="0.35">
      <c r="A35" s="749" t="s">
        <v>168</v>
      </c>
      <c r="B35" s="750" t="s">
        <v>1439</v>
      </c>
      <c r="C35" s="751">
        <v>3</v>
      </c>
      <c r="D35" s="752">
        <v>1.5</v>
      </c>
      <c r="E35" s="751">
        <v>4</v>
      </c>
      <c r="F35" s="753">
        <v>1</v>
      </c>
      <c r="G35" s="751">
        <v>13</v>
      </c>
      <c r="H35" s="754">
        <v>234</v>
      </c>
      <c r="I35" s="755">
        <v>297</v>
      </c>
      <c r="J35" s="753">
        <v>297</v>
      </c>
      <c r="K35" s="753"/>
      <c r="L35" s="756"/>
    </row>
    <row r="36" spans="1:14" s="757" customFormat="1" ht="15.75" customHeight="1" x14ac:dyDescent="0.35">
      <c r="A36" s="749" t="s">
        <v>169</v>
      </c>
      <c r="B36" s="750" t="s">
        <v>1440</v>
      </c>
      <c r="C36" s="751">
        <v>3</v>
      </c>
      <c r="D36" s="752">
        <v>1.5</v>
      </c>
      <c r="E36" s="751">
        <v>4</v>
      </c>
      <c r="F36" s="753">
        <v>1</v>
      </c>
      <c r="G36" s="751">
        <v>13</v>
      </c>
      <c r="H36" s="754">
        <v>234</v>
      </c>
      <c r="I36" s="755">
        <v>297</v>
      </c>
      <c r="J36" s="753">
        <v>297</v>
      </c>
      <c r="K36" s="753"/>
      <c r="L36" s="756"/>
    </row>
    <row r="37" spans="1:14" s="757" customFormat="1" ht="15.75" customHeight="1" x14ac:dyDescent="0.35">
      <c r="A37" s="749" t="s">
        <v>170</v>
      </c>
      <c r="B37" s="750" t="s">
        <v>1441</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x14ac:dyDescent="0.35">
      <c r="A38" s="749" t="s">
        <v>171</v>
      </c>
      <c r="B38" s="750" t="s">
        <v>1442</v>
      </c>
      <c r="C38" s="751"/>
      <c r="D38" s="752"/>
      <c r="E38" s="751"/>
      <c r="F38" s="753"/>
      <c r="G38" s="751"/>
      <c r="H38" s="754">
        <f t="shared" si="9"/>
        <v>0</v>
      </c>
      <c r="I38" s="755">
        <f t="shared" si="10"/>
        <v>0</v>
      </c>
      <c r="J38" s="753">
        <v>297</v>
      </c>
      <c r="K38" s="753"/>
      <c r="L38" s="756"/>
    </row>
    <row r="39" spans="1:14" s="67" customFormat="1" ht="39.9" customHeight="1" x14ac:dyDescent="0.35">
      <c r="A39" s="354" t="s">
        <v>148</v>
      </c>
      <c r="B39" s="355" t="s">
        <v>456</v>
      </c>
      <c r="C39" s="356"/>
      <c r="D39" s="357"/>
      <c r="E39" s="356"/>
      <c r="F39" s="358"/>
      <c r="G39" s="356"/>
      <c r="H39" s="359"/>
      <c r="I39" s="359"/>
      <c r="J39" s="358"/>
      <c r="K39" s="358"/>
      <c r="L39" s="587"/>
    </row>
    <row r="40" spans="1:14" x14ac:dyDescent="0.35">
      <c r="A40" s="47"/>
      <c r="B40" s="343"/>
      <c r="C40" s="344"/>
      <c r="D40" s="345"/>
      <c r="E40" s="344"/>
      <c r="F40" s="346"/>
      <c r="G40" s="344"/>
      <c r="H40" s="904"/>
      <c r="I40" s="346"/>
      <c r="J40" s="346"/>
      <c r="K40" s="346"/>
      <c r="L40" s="346"/>
      <c r="M40" s="67"/>
      <c r="N40" s="67"/>
    </row>
    <row r="41" spans="1:14" ht="13.5" customHeight="1" x14ac:dyDescent="0.35">
      <c r="A41" s="7"/>
      <c r="B41" s="664"/>
      <c r="C41" s="664"/>
      <c r="D41" s="812"/>
      <c r="E41" s="1149" t="s">
        <v>435</v>
      </c>
      <c r="F41" s="1149"/>
      <c r="G41" s="1149"/>
      <c r="H41" s="1149"/>
      <c r="I41" s="1149"/>
      <c r="J41" s="1149"/>
      <c r="K41" s="1149"/>
      <c r="L41" s="1149"/>
    </row>
    <row r="42" spans="1:14" s="195" customFormat="1" ht="15.5" x14ac:dyDescent="0.35">
      <c r="A42" s="200"/>
      <c r="B42" s="890" t="s">
        <v>23</v>
      </c>
      <c r="C42" s="664"/>
      <c r="D42" s="812"/>
      <c r="E42" s="1143" t="s">
        <v>953</v>
      </c>
      <c r="F42" s="1143"/>
      <c r="G42" s="1143"/>
      <c r="H42" s="1143"/>
      <c r="I42" s="1143"/>
      <c r="J42" s="1143"/>
      <c r="K42" s="1143"/>
      <c r="L42" s="1143"/>
    </row>
    <row r="43" spans="1:14" ht="15.5" x14ac:dyDescent="0.35">
      <c r="A43" s="7"/>
      <c r="B43" s="901" t="s">
        <v>954</v>
      </c>
      <c r="C43" s="664"/>
      <c r="D43" s="664"/>
      <c r="E43" s="1144" t="s">
        <v>954</v>
      </c>
      <c r="F43" s="1144"/>
      <c r="G43" s="1144"/>
      <c r="H43" s="1144"/>
      <c r="I43" s="1144"/>
      <c r="J43" s="1144"/>
      <c r="K43" s="1144"/>
      <c r="L43" s="1144"/>
    </row>
    <row r="44" spans="1:14" x14ac:dyDescent="0.35">
      <c r="A44" s="7"/>
      <c r="B44" s="7"/>
      <c r="C44" s="8"/>
      <c r="D44" s="244"/>
      <c r="E44" s="8"/>
      <c r="F44" s="8"/>
      <c r="G44" s="8"/>
      <c r="H44" s="8"/>
      <c r="I44" s="8"/>
      <c r="J44" s="8"/>
      <c r="K44" s="8"/>
      <c r="L44" s="8"/>
    </row>
    <row r="45" spans="1:14" x14ac:dyDescent="0.35">
      <c r="A45" s="7"/>
      <c r="B45" s="7"/>
      <c r="C45" s="8"/>
      <c r="D45" s="244"/>
      <c r="E45" s="8"/>
      <c r="F45" s="8"/>
      <c r="G45" s="8"/>
      <c r="H45" s="8"/>
      <c r="I45" s="8"/>
      <c r="J45" s="8"/>
      <c r="K45" s="8"/>
      <c r="L45" s="8"/>
    </row>
    <row r="46" spans="1:14" x14ac:dyDescent="0.35">
      <c r="A46" s="7"/>
      <c r="B46" s="7"/>
      <c r="C46" s="8"/>
      <c r="D46" s="244"/>
      <c r="E46" s="8"/>
      <c r="F46" s="8"/>
      <c r="G46" s="8"/>
      <c r="H46" s="8"/>
      <c r="I46" s="8"/>
      <c r="J46" s="8"/>
      <c r="K46" s="8"/>
      <c r="L46" s="8"/>
    </row>
    <row r="47" spans="1:14" x14ac:dyDescent="0.35">
      <c r="A47" s="7"/>
      <c r="B47" s="7"/>
      <c r="C47" s="8"/>
      <c r="D47" s="244"/>
      <c r="E47" s="8"/>
      <c r="F47" s="8"/>
      <c r="G47" s="8"/>
      <c r="H47" s="8"/>
      <c r="I47" s="8"/>
      <c r="J47" s="8"/>
      <c r="K47" s="8"/>
      <c r="L47" s="8"/>
    </row>
    <row r="48" spans="1:14" x14ac:dyDescent="0.35">
      <c r="A48" s="7"/>
      <c r="B48" s="7"/>
      <c r="C48" s="8"/>
      <c r="D48" s="244"/>
      <c r="E48" s="8"/>
      <c r="F48" s="8"/>
      <c r="G48" s="8"/>
      <c r="H48" s="8"/>
      <c r="I48" s="8"/>
      <c r="J48" s="8"/>
      <c r="K48" s="8"/>
      <c r="L48" s="8"/>
    </row>
    <row r="49" spans="1:12" x14ac:dyDescent="0.35">
      <c r="A49" s="7"/>
      <c r="B49" s="7"/>
      <c r="C49" s="8"/>
      <c r="D49" s="244"/>
      <c r="E49" s="8"/>
      <c r="F49" s="8"/>
      <c r="G49" s="8"/>
      <c r="H49" s="8"/>
      <c r="I49" s="8"/>
      <c r="J49" s="8"/>
      <c r="K49" s="8"/>
      <c r="L49" s="8"/>
    </row>
    <row r="50" spans="1:12" x14ac:dyDescent="0.35">
      <c r="A50" s="7"/>
      <c r="B50" s="7"/>
      <c r="C50" s="8"/>
      <c r="D50" s="244"/>
      <c r="E50" s="8"/>
      <c r="F50" s="8"/>
      <c r="G50" s="8"/>
      <c r="H50" s="8"/>
      <c r="I50" s="8"/>
      <c r="J50" s="8"/>
      <c r="K50" s="8"/>
      <c r="L50" s="8"/>
    </row>
    <row r="51" spans="1:12" x14ac:dyDescent="0.35">
      <c r="A51" s="7"/>
      <c r="B51" s="7"/>
      <c r="C51" s="8"/>
      <c r="D51" s="244"/>
      <c r="E51" s="8"/>
      <c r="F51" s="8"/>
      <c r="G51" s="8"/>
      <c r="H51" s="8"/>
      <c r="I51" s="8"/>
      <c r="J51" s="8"/>
      <c r="K51" s="8"/>
      <c r="L51" s="8"/>
    </row>
    <row r="52" spans="1:12" x14ac:dyDescent="0.35">
      <c r="A52" s="7"/>
      <c r="B52" s="7"/>
      <c r="C52" s="8"/>
      <c r="D52" s="244"/>
      <c r="E52" s="8"/>
      <c r="F52" s="8"/>
      <c r="G52" s="8"/>
      <c r="H52" s="8"/>
      <c r="I52" s="8"/>
      <c r="J52" s="8"/>
      <c r="K52" s="8"/>
      <c r="L52" s="8"/>
    </row>
    <row r="53" spans="1:12" x14ac:dyDescent="0.35">
      <c r="A53" s="7"/>
      <c r="B53" s="7"/>
      <c r="C53" s="8"/>
      <c r="D53" s="244"/>
      <c r="E53" s="8"/>
      <c r="F53" s="8"/>
      <c r="G53" s="8"/>
      <c r="H53" s="8"/>
      <c r="I53" s="8"/>
      <c r="J53" s="8"/>
      <c r="K53" s="8"/>
      <c r="L53" s="8"/>
    </row>
    <row r="54" spans="1:12" x14ac:dyDescent="0.35">
      <c r="A54" s="7"/>
      <c r="B54" s="7"/>
      <c r="C54" s="8"/>
      <c r="D54" s="244"/>
      <c r="E54" s="8"/>
      <c r="F54" s="8"/>
      <c r="G54" s="8"/>
      <c r="H54" s="8"/>
      <c r="I54" s="8"/>
      <c r="J54" s="8"/>
      <c r="K54" s="8"/>
      <c r="L54" s="8"/>
    </row>
    <row r="55" spans="1:12" x14ac:dyDescent="0.35">
      <c r="A55" s="7"/>
      <c r="B55" s="7"/>
      <c r="C55" s="8"/>
      <c r="D55" s="244"/>
      <c r="E55" s="8"/>
      <c r="F55" s="8"/>
      <c r="G55" s="8"/>
      <c r="H55" s="8"/>
      <c r="I55" s="8"/>
      <c r="J55" s="8"/>
      <c r="K55" s="8"/>
      <c r="L55" s="8"/>
    </row>
    <row r="56" spans="1:12" x14ac:dyDescent="0.35">
      <c r="A56" s="7"/>
      <c r="B56" s="7"/>
      <c r="C56" s="8"/>
      <c r="D56" s="244"/>
      <c r="E56" s="8"/>
      <c r="F56" s="8"/>
      <c r="G56" s="8"/>
      <c r="H56" s="8"/>
      <c r="I56" s="8"/>
      <c r="J56" s="8"/>
      <c r="K56" s="8"/>
      <c r="L56" s="8"/>
    </row>
    <row r="57" spans="1:12" x14ac:dyDescent="0.35">
      <c r="A57" s="7"/>
      <c r="B57" s="7"/>
      <c r="C57" s="8"/>
      <c r="D57" s="244"/>
      <c r="E57" s="8"/>
      <c r="F57" s="8"/>
      <c r="G57" s="8"/>
      <c r="H57" s="8"/>
      <c r="I57" s="8"/>
      <c r="J57" s="8"/>
      <c r="K57" s="8"/>
      <c r="L57" s="8"/>
    </row>
    <row r="58" spans="1:12" x14ac:dyDescent="0.35">
      <c r="A58" s="7"/>
      <c r="B58" s="7"/>
      <c r="C58" s="8"/>
      <c r="D58" s="244"/>
      <c r="E58" s="8"/>
      <c r="F58" s="8"/>
      <c r="G58" s="8"/>
      <c r="H58" s="8"/>
      <c r="I58" s="8"/>
      <c r="J58" s="8"/>
      <c r="K58" s="8"/>
      <c r="L58" s="8"/>
    </row>
    <row r="59" spans="1:12" x14ac:dyDescent="0.35">
      <c r="A59" s="7"/>
      <c r="B59" s="7"/>
      <c r="C59" s="8"/>
      <c r="D59" s="244"/>
      <c r="E59" s="8"/>
      <c r="F59" s="8"/>
      <c r="G59" s="8"/>
      <c r="H59" s="8"/>
      <c r="I59" s="8"/>
      <c r="J59" s="8"/>
      <c r="K59" s="8"/>
      <c r="L59" s="8"/>
    </row>
    <row r="60" spans="1:12" x14ac:dyDescent="0.35">
      <c r="A60" s="7"/>
      <c r="B60" s="7"/>
      <c r="C60" s="8"/>
      <c r="D60" s="244"/>
      <c r="E60" s="8"/>
      <c r="F60" s="8"/>
      <c r="G60" s="8"/>
      <c r="H60" s="8"/>
      <c r="I60" s="8"/>
      <c r="J60" s="8"/>
      <c r="K60" s="8"/>
      <c r="L60" s="8"/>
    </row>
    <row r="61" spans="1:12" x14ac:dyDescent="0.35">
      <c r="A61" s="7"/>
      <c r="B61" s="7"/>
      <c r="C61" s="8"/>
      <c r="D61" s="244"/>
      <c r="E61" s="8"/>
      <c r="F61" s="8"/>
      <c r="G61" s="8"/>
      <c r="H61" s="8"/>
      <c r="I61" s="8"/>
      <c r="J61" s="8"/>
      <c r="K61" s="8"/>
      <c r="L61" s="8"/>
    </row>
    <row r="62" spans="1:12" x14ac:dyDescent="0.35">
      <c r="A62" s="7"/>
      <c r="B62" s="7"/>
      <c r="C62" s="8"/>
      <c r="D62" s="244"/>
      <c r="E62" s="8"/>
      <c r="F62" s="8"/>
      <c r="G62" s="8"/>
      <c r="H62" s="8"/>
      <c r="I62" s="8"/>
      <c r="J62" s="8"/>
      <c r="K62" s="8"/>
      <c r="L62" s="8"/>
    </row>
    <row r="63" spans="1:12" x14ac:dyDescent="0.35">
      <c r="A63" s="7"/>
      <c r="B63" s="7"/>
      <c r="C63" s="8"/>
      <c r="D63" s="244"/>
      <c r="E63" s="8"/>
      <c r="F63" s="8"/>
      <c r="G63" s="8"/>
      <c r="H63" s="8"/>
      <c r="I63" s="8"/>
      <c r="J63" s="8"/>
      <c r="K63" s="8"/>
      <c r="L63" s="8"/>
    </row>
    <row r="64" spans="1:12" x14ac:dyDescent="0.35">
      <c r="A64" s="7"/>
      <c r="B64" s="7"/>
      <c r="C64" s="8"/>
      <c r="D64" s="244"/>
      <c r="E64" s="8"/>
      <c r="F64" s="8"/>
      <c r="G64" s="8"/>
      <c r="H64" s="8"/>
      <c r="I64" s="8"/>
      <c r="J64" s="8"/>
      <c r="K64" s="8"/>
      <c r="L64" s="8"/>
    </row>
  </sheetData>
  <mergeCells count="18">
    <mergeCell ref="I10:I11"/>
    <mergeCell ref="J10:L10"/>
    <mergeCell ref="E41:L41"/>
    <mergeCell ref="E42:L42"/>
    <mergeCell ref="E43:L43"/>
    <mergeCell ref="F10:F11"/>
    <mergeCell ref="G10:G11"/>
    <mergeCell ref="H10:H11"/>
    <mergeCell ref="J1:L1"/>
    <mergeCell ref="J5:L5"/>
    <mergeCell ref="A6:L6"/>
    <mergeCell ref="A7:L7"/>
    <mergeCell ref="A8:L8"/>
    <mergeCell ref="A10:A11"/>
    <mergeCell ref="B10:B11"/>
    <mergeCell ref="C10:C11"/>
    <mergeCell ref="D10:D11"/>
    <mergeCell ref="E10:E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6328125" defaultRowHeight="15.5" x14ac:dyDescent="0.35"/>
  <cols>
    <col min="1" max="1" width="4.6328125" style="407" customWidth="1"/>
    <col min="2" max="2" width="28.36328125" style="408" customWidth="1"/>
    <col min="3" max="3" width="12.36328125" style="408" bestFit="1" customWidth="1"/>
    <col min="4" max="5" width="7.08984375" style="361" customWidth="1"/>
    <col min="6" max="6" width="7.90625" style="361" bestFit="1" customWidth="1"/>
    <col min="7" max="7" width="8.08984375" style="361" customWidth="1"/>
    <col min="8" max="8" width="6.6328125" style="361" customWidth="1"/>
    <col min="9" max="9" width="7.08984375" style="361" customWidth="1"/>
    <col min="10" max="10" width="6.453125" style="361" customWidth="1"/>
    <col min="11" max="11" width="8.6328125" style="361" customWidth="1"/>
    <col min="12" max="12" width="7.6328125" style="410" customWidth="1"/>
    <col min="13" max="13" width="7.453125" style="410" customWidth="1"/>
    <col min="14" max="14" width="7.453125" style="361" customWidth="1"/>
    <col min="15" max="15" width="9.08984375" style="361" customWidth="1"/>
    <col min="16" max="16" width="18.453125" style="361" customWidth="1"/>
    <col min="17" max="16384" width="8.6328125" style="361"/>
  </cols>
  <sheetData>
    <row r="1" spans="1:16" x14ac:dyDescent="0.35">
      <c r="A1" s="410"/>
      <c r="B1" s="194" t="s">
        <v>0</v>
      </c>
      <c r="C1" s="410"/>
      <c r="D1" s="1184"/>
      <c r="E1" s="1184"/>
      <c r="F1" s="1184"/>
      <c r="G1" s="1184"/>
      <c r="H1" s="1184"/>
      <c r="I1" s="1184"/>
      <c r="J1" s="1184"/>
      <c r="K1" s="1184"/>
      <c r="L1" s="1184"/>
      <c r="M1" s="1184"/>
      <c r="N1" s="1184"/>
      <c r="O1" s="1184"/>
      <c r="P1" s="3" t="s">
        <v>69</v>
      </c>
    </row>
    <row r="2" spans="1:16" x14ac:dyDescent="0.35">
      <c r="A2" s="884"/>
      <c r="B2" s="87" t="s">
        <v>949</v>
      </c>
      <c r="C2" s="884"/>
      <c r="D2" s="885"/>
      <c r="E2" s="885"/>
      <c r="F2" s="885"/>
      <c r="G2" s="885"/>
      <c r="H2" s="885"/>
      <c r="I2" s="885"/>
      <c r="J2" s="885"/>
      <c r="K2" s="885"/>
      <c r="L2" s="885"/>
      <c r="M2" s="885"/>
      <c r="N2" s="885"/>
      <c r="O2" s="885"/>
      <c r="P2" s="3"/>
    </row>
    <row r="3" spans="1:16" x14ac:dyDescent="0.35">
      <c r="A3" s="884"/>
      <c r="B3" s="87"/>
      <c r="C3" s="884"/>
      <c r="D3" s="885"/>
      <c r="E3" s="885"/>
      <c r="F3" s="885"/>
      <c r="G3" s="885"/>
      <c r="H3" s="885"/>
      <c r="I3" s="885"/>
      <c r="J3" s="885"/>
      <c r="K3" s="885"/>
      <c r="L3" s="885"/>
      <c r="M3" s="885"/>
      <c r="N3" s="885"/>
      <c r="O3" s="885"/>
      <c r="P3" s="3"/>
    </row>
    <row r="4" spans="1:16" x14ac:dyDescent="0.35">
      <c r="A4" s="884"/>
      <c r="B4" s="87" t="s">
        <v>951</v>
      </c>
      <c r="C4" s="884"/>
      <c r="D4" s="885"/>
      <c r="E4" s="885"/>
      <c r="F4" s="885"/>
      <c r="G4" s="885"/>
      <c r="H4" s="885"/>
      <c r="I4" s="885"/>
      <c r="J4" s="885"/>
      <c r="K4" s="885"/>
      <c r="L4" s="885"/>
      <c r="M4" s="885"/>
      <c r="N4" s="885"/>
      <c r="O4" s="885"/>
      <c r="P4" s="3"/>
    </row>
    <row r="5" spans="1:16" x14ac:dyDescent="0.35">
      <c r="A5" s="1146" t="s">
        <v>466</v>
      </c>
      <c r="B5" s="1146"/>
      <c r="C5" s="1146"/>
      <c r="D5" s="1146"/>
      <c r="E5" s="1146"/>
      <c r="F5" s="1146"/>
      <c r="G5" s="1146"/>
      <c r="H5" s="1146"/>
      <c r="I5" s="1146"/>
      <c r="J5" s="1146"/>
      <c r="K5" s="1146"/>
      <c r="L5" s="1146"/>
      <c r="M5" s="1146"/>
      <c r="N5" s="1146"/>
      <c r="O5" s="1146"/>
      <c r="P5" s="1146"/>
    </row>
    <row r="6" spans="1:16" x14ac:dyDescent="0.35">
      <c r="A6" s="1147" t="s">
        <v>461</v>
      </c>
      <c r="B6" s="1147"/>
      <c r="C6" s="1147"/>
      <c r="D6" s="1147"/>
      <c r="E6" s="1147"/>
      <c r="F6" s="1147"/>
      <c r="G6" s="1147"/>
      <c r="H6" s="1147"/>
      <c r="I6" s="1147"/>
      <c r="J6" s="1147"/>
      <c r="K6" s="1147"/>
      <c r="L6" s="1147"/>
      <c r="M6" s="1147"/>
      <c r="N6" s="1147"/>
      <c r="O6" s="1147"/>
      <c r="P6" s="1147"/>
    </row>
    <row r="7" spans="1:16" ht="16" thickBot="1" x14ac:dyDescent="0.4">
      <c r="A7" s="362"/>
      <c r="B7" s="362"/>
      <c r="C7" s="362"/>
      <c r="D7" s="362"/>
      <c r="E7" s="362"/>
      <c r="F7" s="362"/>
      <c r="G7" s="1186" t="s">
        <v>70</v>
      </c>
      <c r="H7" s="1186"/>
      <c r="I7" s="1186"/>
      <c r="J7" s="1186"/>
      <c r="K7" s="1186"/>
      <c r="L7" s="1186"/>
      <c r="M7" s="1186"/>
      <c r="N7" s="1186"/>
      <c r="O7" s="1186"/>
      <c r="P7" s="1186"/>
    </row>
    <row r="8" spans="1:16" ht="29.25" customHeight="1" x14ac:dyDescent="0.35">
      <c r="A8" s="1189" t="s">
        <v>1</v>
      </c>
      <c r="B8" s="1191" t="s">
        <v>71</v>
      </c>
      <c r="C8" s="1191" t="s">
        <v>65</v>
      </c>
      <c r="D8" s="1185" t="s">
        <v>72</v>
      </c>
      <c r="E8" s="1185"/>
      <c r="F8" s="1185"/>
      <c r="G8" s="1185"/>
      <c r="H8" s="1185" t="s">
        <v>73</v>
      </c>
      <c r="I8" s="1185"/>
      <c r="J8" s="1185"/>
      <c r="K8" s="1185"/>
      <c r="L8" s="1185" t="s">
        <v>74</v>
      </c>
      <c r="M8" s="1185"/>
      <c r="N8" s="1185"/>
      <c r="O8" s="1185"/>
      <c r="P8" s="1187" t="s">
        <v>275</v>
      </c>
    </row>
    <row r="9" spans="1:16" ht="45" x14ac:dyDescent="0.35">
      <c r="A9" s="1190"/>
      <c r="B9" s="1192"/>
      <c r="C9" s="1192"/>
      <c r="D9" s="363" t="s">
        <v>75</v>
      </c>
      <c r="E9" s="363" t="s">
        <v>76</v>
      </c>
      <c r="F9" s="363" t="s">
        <v>77</v>
      </c>
      <c r="G9" s="363" t="s">
        <v>78</v>
      </c>
      <c r="H9" s="364" t="s">
        <v>75</v>
      </c>
      <c r="I9" s="364" t="s">
        <v>76</v>
      </c>
      <c r="J9" s="363" t="s">
        <v>77</v>
      </c>
      <c r="K9" s="363" t="s">
        <v>78</v>
      </c>
      <c r="L9" s="365" t="s">
        <v>75</v>
      </c>
      <c r="M9" s="365" t="s">
        <v>76</v>
      </c>
      <c r="N9" s="363" t="s">
        <v>77</v>
      </c>
      <c r="O9" s="363" t="s">
        <v>78</v>
      </c>
      <c r="P9" s="1188"/>
    </row>
    <row r="10" spans="1:16" x14ac:dyDescent="0.35">
      <c r="A10" s="366" t="s">
        <v>39</v>
      </c>
      <c r="B10" s="367" t="s">
        <v>40</v>
      </c>
      <c r="C10" s="368" t="s">
        <v>41</v>
      </c>
      <c r="D10" s="368" t="s">
        <v>42</v>
      </c>
      <c r="E10" s="368" t="s">
        <v>43</v>
      </c>
      <c r="F10" s="368" t="s">
        <v>66</v>
      </c>
      <c r="G10" s="368" t="s">
        <v>44</v>
      </c>
      <c r="H10" s="368" t="s">
        <v>67</v>
      </c>
      <c r="I10" s="368" t="s">
        <v>79</v>
      </c>
      <c r="J10" s="368" t="s">
        <v>45</v>
      </c>
      <c r="K10" s="367" t="s">
        <v>46</v>
      </c>
      <c r="L10" s="369" t="s">
        <v>47</v>
      </c>
      <c r="M10" s="369" t="s">
        <v>48</v>
      </c>
      <c r="N10" s="368" t="s">
        <v>49</v>
      </c>
      <c r="O10" s="368" t="s">
        <v>50</v>
      </c>
      <c r="P10" s="370" t="s">
        <v>51</v>
      </c>
    </row>
    <row r="11" spans="1:16" s="377" customFormat="1" ht="31" x14ac:dyDescent="0.35">
      <c r="A11" s="371"/>
      <c r="B11" s="372" t="s">
        <v>462</v>
      </c>
      <c r="C11" s="373"/>
      <c r="D11" s="373"/>
      <c r="E11" s="373"/>
      <c r="F11" s="373"/>
      <c r="G11" s="373"/>
      <c r="H11" s="374"/>
      <c r="I11" s="374"/>
      <c r="J11" s="373"/>
      <c r="K11" s="373"/>
      <c r="L11" s="375"/>
      <c r="M11" s="375"/>
      <c r="N11" s="373"/>
      <c r="O11" s="373"/>
      <c r="P11" s="376"/>
    </row>
    <row r="12" spans="1:16" x14ac:dyDescent="0.35">
      <c r="A12" s="371"/>
      <c r="B12" s="372" t="s">
        <v>463</v>
      </c>
      <c r="C12" s="373"/>
      <c r="D12" s="373"/>
      <c r="E12" s="373"/>
      <c r="F12" s="373"/>
      <c r="G12" s="373"/>
      <c r="H12" s="374"/>
      <c r="I12" s="374"/>
      <c r="J12" s="373"/>
      <c r="K12" s="373"/>
      <c r="L12" s="375"/>
      <c r="M12" s="375"/>
      <c r="N12" s="373"/>
      <c r="O12" s="373"/>
      <c r="P12" s="376"/>
    </row>
    <row r="13" spans="1:16" x14ac:dyDescent="0.35">
      <c r="A13" s="371"/>
      <c r="B13" s="372" t="s">
        <v>464</v>
      </c>
      <c r="C13" s="373"/>
      <c r="D13" s="373"/>
      <c r="E13" s="373"/>
      <c r="F13" s="373"/>
      <c r="G13" s="373"/>
      <c r="H13" s="374"/>
      <c r="I13" s="374"/>
      <c r="J13" s="373"/>
      <c r="K13" s="373"/>
      <c r="L13" s="375"/>
      <c r="M13" s="375"/>
      <c r="N13" s="373"/>
      <c r="O13" s="373"/>
      <c r="P13" s="376"/>
    </row>
    <row r="14" spans="1:16" ht="31" x14ac:dyDescent="0.35">
      <c r="A14" s="371"/>
      <c r="B14" s="372" t="s">
        <v>176</v>
      </c>
      <c r="C14" s="373"/>
      <c r="D14" s="373"/>
      <c r="E14" s="373"/>
      <c r="F14" s="373"/>
      <c r="G14" s="373"/>
      <c r="H14" s="374"/>
      <c r="I14" s="374"/>
      <c r="J14" s="373"/>
      <c r="K14" s="373"/>
      <c r="L14" s="375"/>
      <c r="M14" s="375"/>
      <c r="N14" s="373"/>
      <c r="O14" s="373"/>
      <c r="P14" s="376"/>
    </row>
    <row r="15" spans="1:16" ht="31" x14ac:dyDescent="0.35">
      <c r="A15" s="371"/>
      <c r="B15" s="372" t="s">
        <v>465</v>
      </c>
      <c r="C15" s="373"/>
      <c r="D15" s="373"/>
      <c r="E15" s="373"/>
      <c r="F15" s="373"/>
      <c r="G15" s="373"/>
      <c r="H15" s="374"/>
      <c r="I15" s="374"/>
      <c r="J15" s="373"/>
      <c r="K15" s="373"/>
      <c r="L15" s="375"/>
      <c r="M15" s="375"/>
      <c r="N15" s="373"/>
      <c r="O15" s="373"/>
      <c r="P15" s="376"/>
    </row>
    <row r="16" spans="1:16" ht="31" x14ac:dyDescent="0.35">
      <c r="A16" s="371"/>
      <c r="B16" s="372" t="s">
        <v>177</v>
      </c>
      <c r="C16" s="373"/>
      <c r="D16" s="373"/>
      <c r="E16" s="373"/>
      <c r="F16" s="373"/>
      <c r="G16" s="373"/>
      <c r="H16" s="374"/>
      <c r="I16" s="374"/>
      <c r="J16" s="373"/>
      <c r="K16" s="373"/>
      <c r="L16" s="375"/>
      <c r="M16" s="375"/>
      <c r="N16" s="373"/>
      <c r="O16" s="373"/>
      <c r="P16" s="376"/>
    </row>
    <row r="17" spans="1:17" s="382" customFormat="1" ht="20.149999999999999" customHeight="1" x14ac:dyDescent="0.3">
      <c r="A17" s="371" t="s">
        <v>15</v>
      </c>
      <c r="B17" s="378" t="s">
        <v>274</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49999999999999" customHeight="1" x14ac:dyDescent="0.35">
      <c r="A18" s="383">
        <v>1</v>
      </c>
      <c r="B18" s="384" t="s">
        <v>1147</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49999999999999" customHeight="1" x14ac:dyDescent="0.35">
      <c r="A19" s="383">
        <v>2</v>
      </c>
      <c r="B19" s="384" t="s">
        <v>1150</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49999999999999" customHeight="1" x14ac:dyDescent="0.35">
      <c r="A20" s="383">
        <v>3</v>
      </c>
      <c r="B20" s="389" t="s">
        <v>1156</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49999999999999" customHeight="1" x14ac:dyDescent="0.35">
      <c r="A21" s="383">
        <v>4</v>
      </c>
      <c r="B21" s="390" t="s">
        <v>1157</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49999999999999" customHeight="1" x14ac:dyDescent="0.35">
      <c r="A22" s="383">
        <v>5</v>
      </c>
      <c r="B22" s="390" t="s">
        <v>1159</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49999999999999" customHeight="1" x14ac:dyDescent="0.35">
      <c r="A23" s="383">
        <v>6</v>
      </c>
      <c r="B23" s="390" t="s">
        <v>1162</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x14ac:dyDescent="0.35">
      <c r="A24" s="383">
        <v>7</v>
      </c>
      <c r="B24" s="390" t="s">
        <v>1166</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x14ac:dyDescent="0.35">
      <c r="A25" s="383">
        <v>8</v>
      </c>
      <c r="B25" s="390" t="s">
        <v>1167</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161</v>
      </c>
    </row>
    <row r="26" spans="1:17" s="382" customFormat="1" ht="20.149999999999999" customHeight="1" x14ac:dyDescent="0.35">
      <c r="A26" s="383">
        <v>9</v>
      </c>
      <c r="B26" s="390" t="s">
        <v>1169</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x14ac:dyDescent="0.35">
      <c r="A27" s="383">
        <v>10</v>
      </c>
      <c r="B27" s="390" t="s">
        <v>1170</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x14ac:dyDescent="0.35">
      <c r="A28" s="383">
        <v>11</v>
      </c>
      <c r="B28" s="390" t="s">
        <v>1172</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49999999999999" customHeight="1" x14ac:dyDescent="0.35">
      <c r="A29" s="383">
        <v>12</v>
      </c>
      <c r="B29" s="394" t="s">
        <v>1420</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49999999999999" customHeight="1" x14ac:dyDescent="0.35">
      <c r="A30" s="383">
        <v>13</v>
      </c>
      <c r="B30" s="397" t="s">
        <v>1661</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49999999999999" customHeight="1" x14ac:dyDescent="0.35">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49999999999999" customHeight="1" x14ac:dyDescent="0.35">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49999999999999" customHeight="1" x14ac:dyDescent="0.35">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49999999999999" customHeight="1" x14ac:dyDescent="0.35">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49999999999999" customHeight="1" x14ac:dyDescent="0.35">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 thickBot="1" x14ac:dyDescent="0.4">
      <c r="A36" s="402"/>
      <c r="B36" s="403" t="s">
        <v>81</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x14ac:dyDescent="0.35">
      <c r="D37" s="409"/>
      <c r="E37" s="409"/>
      <c r="F37" s="409"/>
      <c r="G37" s="409"/>
      <c r="H37" s="409"/>
      <c r="I37" s="409"/>
      <c r="J37" s="409"/>
      <c r="K37" s="409"/>
      <c r="L37" s="409"/>
      <c r="M37" s="362"/>
      <c r="N37" s="362"/>
      <c r="O37" s="362"/>
      <c r="P37" s="362"/>
    </row>
    <row r="38" spans="1:17" x14ac:dyDescent="0.35">
      <c r="B38" s="664"/>
      <c r="C38" s="664"/>
      <c r="D38" s="812"/>
      <c r="E38" s="780"/>
      <c r="F38" s="780"/>
      <c r="G38" s="780"/>
      <c r="H38" s="780"/>
      <c r="I38" s="780"/>
      <c r="J38" s="780"/>
      <c r="K38" s="780"/>
      <c r="L38" s="780"/>
      <c r="M38" s="1149" t="s">
        <v>435</v>
      </c>
      <c r="N38" s="1149"/>
      <c r="O38" s="1149"/>
      <c r="P38" s="1149"/>
    </row>
    <row r="39" spans="1:17" ht="15.75" customHeight="1" x14ac:dyDescent="0.35">
      <c r="B39" s="890" t="s">
        <v>23</v>
      </c>
      <c r="C39" s="664"/>
      <c r="D39" s="812"/>
      <c r="E39" s="902"/>
      <c r="F39" s="902"/>
      <c r="G39" s="902"/>
      <c r="H39" s="902"/>
      <c r="I39" s="902"/>
      <c r="J39" s="902"/>
      <c r="K39" s="902"/>
      <c r="L39" s="902"/>
      <c r="M39" s="1143" t="s">
        <v>953</v>
      </c>
      <c r="N39" s="1143"/>
      <c r="O39" s="1143"/>
      <c r="P39" s="1143"/>
    </row>
    <row r="40" spans="1:17" ht="15.75" customHeight="1" x14ac:dyDescent="0.35">
      <c r="B40" s="901" t="s">
        <v>954</v>
      </c>
      <c r="C40" s="664"/>
      <c r="D40" s="664"/>
      <c r="E40" s="903"/>
      <c r="F40" s="903"/>
      <c r="G40" s="903"/>
      <c r="H40" s="903"/>
      <c r="I40" s="903"/>
      <c r="J40" s="903"/>
      <c r="K40" s="903"/>
      <c r="L40" s="903"/>
      <c r="M40" s="1144" t="s">
        <v>954</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6328125" defaultRowHeight="14.5" x14ac:dyDescent="0.35"/>
  <cols>
    <col min="1" max="1" width="4.6328125" style="172" customWidth="1"/>
    <col min="2" max="2" width="38.453125" style="169" bestFit="1" customWidth="1"/>
    <col min="3" max="3" width="12.36328125" style="169" customWidth="1"/>
    <col min="4" max="4" width="11.453125" style="169" customWidth="1"/>
    <col min="5" max="5" width="15.08984375" style="169" customWidth="1"/>
    <col min="6" max="6" width="12" style="169" customWidth="1"/>
    <col min="7" max="7" width="14.08984375" style="169" customWidth="1"/>
    <col min="8" max="8" width="15.36328125" style="176" customWidth="1"/>
    <col min="9" max="9" width="25.54296875" style="2" customWidth="1"/>
    <col min="10" max="10" width="21.6328125" style="2" customWidth="1"/>
    <col min="11" max="11" width="16.6328125" style="2" customWidth="1"/>
    <col min="12" max="16384" width="8.6328125" style="2"/>
  </cols>
  <sheetData>
    <row r="1" spans="1:13" ht="15.5" x14ac:dyDescent="0.35">
      <c r="A1" s="334"/>
      <c r="B1" s="194" t="s">
        <v>0</v>
      </c>
      <c r="C1" s="5"/>
      <c r="D1" s="5"/>
      <c r="E1" s="5"/>
      <c r="F1" s="5"/>
      <c r="G1" s="5"/>
      <c r="H1" s="86"/>
      <c r="I1" s="9"/>
      <c r="J1" s="168"/>
      <c r="K1" s="6" t="s">
        <v>82</v>
      </c>
      <c r="L1" s="168"/>
      <c r="M1" s="168"/>
    </row>
    <row r="2" spans="1:13" ht="15" x14ac:dyDescent="0.35">
      <c r="A2" s="886"/>
      <c r="B2" s="87" t="s">
        <v>949</v>
      </c>
      <c r="C2" s="191"/>
      <c r="D2" s="191"/>
      <c r="E2" s="191"/>
      <c r="F2" s="191"/>
      <c r="G2" s="191"/>
      <c r="H2" s="86"/>
      <c r="I2" s="9"/>
      <c r="J2" s="168"/>
      <c r="K2" s="6"/>
      <c r="L2" s="168"/>
      <c r="M2" s="168"/>
    </row>
    <row r="3" spans="1:13" ht="15" x14ac:dyDescent="0.35">
      <c r="A3" s="886"/>
      <c r="B3" s="87"/>
      <c r="C3" s="191"/>
      <c r="D3" s="191"/>
      <c r="E3" s="191"/>
      <c r="F3" s="191"/>
      <c r="G3" s="191"/>
      <c r="H3" s="86"/>
      <c r="I3" s="9"/>
      <c r="J3" s="168"/>
      <c r="K3" s="6"/>
      <c r="L3" s="168"/>
      <c r="M3" s="168"/>
    </row>
    <row r="4" spans="1:13" ht="15" x14ac:dyDescent="0.35">
      <c r="A4" s="886"/>
      <c r="B4" s="87" t="s">
        <v>951</v>
      </c>
      <c r="C4" s="191"/>
      <c r="D4" s="191"/>
      <c r="E4" s="191"/>
      <c r="F4" s="191"/>
      <c r="G4" s="191"/>
      <c r="H4" s="86"/>
      <c r="I4" s="9"/>
      <c r="J4" s="168"/>
      <c r="K4" s="6"/>
      <c r="L4" s="168"/>
      <c r="M4" s="168"/>
    </row>
    <row r="5" spans="1:13" ht="17.5" x14ac:dyDescent="0.35">
      <c r="A5" s="1198" t="s">
        <v>472</v>
      </c>
      <c r="B5" s="1198"/>
      <c r="C5" s="1198"/>
      <c r="D5" s="1198"/>
      <c r="E5" s="1198"/>
      <c r="F5" s="1198"/>
      <c r="G5" s="1198"/>
      <c r="H5" s="1198"/>
      <c r="I5" s="1198"/>
      <c r="J5" s="1198"/>
      <c r="K5" s="1198"/>
      <c r="L5" s="168"/>
      <c r="M5" s="168"/>
    </row>
    <row r="6" spans="1:13" s="190" customFormat="1" ht="18.5" x14ac:dyDescent="0.45">
      <c r="A6" s="1199" t="s">
        <v>473</v>
      </c>
      <c r="B6" s="1199"/>
      <c r="C6" s="1199"/>
      <c r="D6" s="1199"/>
      <c r="E6" s="1199"/>
      <c r="F6" s="1199"/>
      <c r="G6" s="1199"/>
      <c r="H6" s="1199"/>
      <c r="I6" s="1199"/>
      <c r="J6" s="1199"/>
      <c r="K6" s="1199"/>
      <c r="L6" s="189"/>
      <c r="M6" s="189"/>
    </row>
    <row r="7" spans="1:13" ht="24.75" customHeight="1" x14ac:dyDescent="0.35">
      <c r="A7" s="56"/>
      <c r="B7" s="56"/>
      <c r="C7" s="56"/>
      <c r="D7" s="56"/>
      <c r="E7" s="56"/>
      <c r="F7" s="56"/>
      <c r="G7" s="56"/>
      <c r="H7" s="201"/>
      <c r="I7" s="9"/>
      <c r="J7" s="1197" t="s">
        <v>83</v>
      </c>
      <c r="K7" s="1197"/>
      <c r="L7" s="168"/>
      <c r="M7" s="168"/>
    </row>
    <row r="8" spans="1:13" ht="49.5" customHeight="1" x14ac:dyDescent="0.35">
      <c r="A8" s="1193" t="s">
        <v>1</v>
      </c>
      <c r="B8" s="1193" t="s">
        <v>84</v>
      </c>
      <c r="C8" s="1193" t="s">
        <v>85</v>
      </c>
      <c r="D8" s="1193" t="s">
        <v>86</v>
      </c>
      <c r="E8" s="1193" t="s">
        <v>87</v>
      </c>
      <c r="F8" s="1195" t="s">
        <v>68</v>
      </c>
      <c r="G8" s="1195"/>
      <c r="H8" s="1195"/>
      <c r="I8" s="588" t="s">
        <v>351</v>
      </c>
      <c r="J8" s="588" t="s">
        <v>206</v>
      </c>
      <c r="K8" s="588" t="s">
        <v>352</v>
      </c>
      <c r="L8" s="168"/>
      <c r="M8" s="168"/>
    </row>
    <row r="9" spans="1:13" ht="54.75" customHeight="1" x14ac:dyDescent="0.35">
      <c r="A9" s="1194"/>
      <c r="B9" s="1194"/>
      <c r="C9" s="1194"/>
      <c r="D9" s="1194"/>
      <c r="E9" s="1194"/>
      <c r="F9" s="177" t="s">
        <v>88</v>
      </c>
      <c r="G9" s="177" t="s">
        <v>89</v>
      </c>
      <c r="H9" s="127" t="s">
        <v>471</v>
      </c>
      <c r="I9" s="588" t="s">
        <v>88</v>
      </c>
      <c r="J9" s="588" t="s">
        <v>89</v>
      </c>
      <c r="K9" s="338" t="s">
        <v>471</v>
      </c>
      <c r="L9" s="168"/>
      <c r="M9" s="168"/>
    </row>
    <row r="10" spans="1:13" s="124" customFormat="1" ht="17.25" customHeight="1" x14ac:dyDescent="0.35">
      <c r="A10" s="292"/>
      <c r="B10" s="293"/>
      <c r="C10" s="294"/>
      <c r="D10" s="294"/>
      <c r="E10" s="294"/>
      <c r="F10" s="294"/>
      <c r="G10" s="294"/>
      <c r="H10" s="295"/>
      <c r="I10" s="294"/>
      <c r="J10" s="294"/>
      <c r="K10" s="294"/>
      <c r="L10" s="36"/>
      <c r="M10" s="36"/>
    </row>
    <row r="11" spans="1:13" s="300" customFormat="1" ht="17.25" customHeight="1" x14ac:dyDescent="0.35">
      <c r="A11" s="296"/>
      <c r="B11" s="125"/>
      <c r="C11" s="297"/>
      <c r="D11" s="297"/>
      <c r="E11" s="298"/>
      <c r="F11" s="298"/>
      <c r="G11" s="298"/>
      <c r="H11" s="299"/>
      <c r="I11" s="17"/>
      <c r="J11" s="17"/>
      <c r="K11" s="17"/>
      <c r="L11" s="90"/>
      <c r="M11" s="90"/>
    </row>
    <row r="12" spans="1:13" s="300" customFormat="1" ht="17.25" customHeight="1" x14ac:dyDescent="0.35">
      <c r="A12" s="296"/>
      <c r="B12" s="125"/>
      <c r="C12" s="297"/>
      <c r="D12" s="297"/>
      <c r="E12" s="298"/>
      <c r="F12" s="298"/>
      <c r="G12" s="298"/>
      <c r="H12" s="299"/>
      <c r="I12" s="17"/>
      <c r="J12" s="17"/>
      <c r="K12" s="17"/>
      <c r="L12" s="90"/>
      <c r="M12" s="90"/>
    </row>
    <row r="13" spans="1:13" s="300" customFormat="1" ht="17.25" customHeight="1" x14ac:dyDescent="0.35">
      <c r="A13" s="296"/>
      <c r="B13" s="125"/>
      <c r="C13" s="297"/>
      <c r="D13" s="297"/>
      <c r="E13" s="298"/>
      <c r="F13" s="298"/>
      <c r="G13" s="298"/>
      <c r="H13" s="299"/>
      <c r="I13" s="17"/>
      <c r="J13" s="17"/>
      <c r="K13" s="17"/>
      <c r="L13" s="90"/>
      <c r="M13" s="90"/>
    </row>
    <row r="14" spans="1:13" s="300" customFormat="1" ht="17.25" customHeight="1" x14ac:dyDescent="0.35">
      <c r="A14" s="306"/>
      <c r="B14" s="313"/>
      <c r="C14" s="314"/>
      <c r="D14" s="314"/>
      <c r="E14" s="315"/>
      <c r="F14" s="315"/>
      <c r="G14" s="315"/>
      <c r="H14" s="316"/>
      <c r="I14" s="28"/>
      <c r="J14" s="28"/>
      <c r="K14" s="28"/>
      <c r="L14" s="90"/>
      <c r="M14" s="90"/>
    </row>
    <row r="15" spans="1:13" s="300" customFormat="1" ht="17.25" customHeight="1" x14ac:dyDescent="0.35">
      <c r="A15" s="306"/>
      <c r="B15" s="313"/>
      <c r="C15" s="314"/>
      <c r="D15" s="314"/>
      <c r="E15" s="315"/>
      <c r="F15" s="315"/>
      <c r="G15" s="315"/>
      <c r="H15" s="316"/>
      <c r="I15" s="28"/>
      <c r="J15" s="28"/>
      <c r="K15" s="28"/>
      <c r="L15" s="90"/>
      <c r="M15" s="90"/>
    </row>
    <row r="16" spans="1:13" s="300" customFormat="1" ht="17.25" customHeight="1" x14ac:dyDescent="0.35">
      <c r="A16" s="306"/>
      <c r="B16" s="313"/>
      <c r="C16" s="314"/>
      <c r="D16" s="314"/>
      <c r="E16" s="315"/>
      <c r="F16" s="315"/>
      <c r="G16" s="315"/>
      <c r="H16" s="316"/>
      <c r="I16" s="28"/>
      <c r="J16" s="28"/>
      <c r="K16" s="28"/>
      <c r="L16" s="90"/>
      <c r="M16" s="90"/>
    </row>
    <row r="17" spans="1:13" s="300" customFormat="1" ht="17.25" customHeight="1" x14ac:dyDescent="0.35">
      <c r="A17" s="306"/>
      <c r="B17" s="313"/>
      <c r="C17" s="314"/>
      <c r="D17" s="314"/>
      <c r="E17" s="315"/>
      <c r="F17" s="315"/>
      <c r="G17" s="315"/>
      <c r="H17" s="316"/>
      <c r="I17" s="28"/>
      <c r="J17" s="28"/>
      <c r="K17" s="28"/>
      <c r="L17" s="90"/>
      <c r="M17" s="90"/>
    </row>
    <row r="18" spans="1:13" s="300" customFormat="1" ht="17.25" customHeight="1" x14ac:dyDescent="0.35">
      <c r="A18" s="306"/>
      <c r="B18" s="313"/>
      <c r="C18" s="314"/>
      <c r="D18" s="314"/>
      <c r="E18" s="315"/>
      <c r="F18" s="315"/>
      <c r="G18" s="315"/>
      <c r="H18" s="316"/>
      <c r="I18" s="28"/>
      <c r="J18" s="28"/>
      <c r="K18" s="28"/>
      <c r="L18" s="90"/>
      <c r="M18" s="90"/>
    </row>
    <row r="19" spans="1:13" s="300" customFormat="1" ht="17.25" customHeight="1" x14ac:dyDescent="0.35">
      <c r="A19" s="306"/>
      <c r="B19" s="313"/>
      <c r="C19" s="314"/>
      <c r="D19" s="314"/>
      <c r="E19" s="315"/>
      <c r="F19" s="315"/>
      <c r="G19" s="315"/>
      <c r="H19" s="316"/>
      <c r="I19" s="28"/>
      <c r="J19" s="28"/>
      <c r="K19" s="28"/>
      <c r="L19" s="90"/>
      <c r="M19" s="90"/>
    </row>
    <row r="20" spans="1:13" s="300" customFormat="1" ht="17.25" customHeight="1" x14ac:dyDescent="0.35">
      <c r="A20" s="306"/>
      <c r="B20" s="313"/>
      <c r="C20" s="314"/>
      <c r="D20" s="314"/>
      <c r="E20" s="315"/>
      <c r="F20" s="315"/>
      <c r="G20" s="315"/>
      <c r="H20" s="316"/>
      <c r="I20" s="28"/>
      <c r="J20" s="28"/>
      <c r="K20" s="28"/>
      <c r="L20" s="90"/>
      <c r="M20" s="90"/>
    </row>
    <row r="21" spans="1:13" s="124" customFormat="1" ht="15.5" x14ac:dyDescent="0.35">
      <c r="A21" s="306"/>
      <c r="B21" s="307"/>
      <c r="C21" s="307"/>
      <c r="D21" s="307"/>
      <c r="E21" s="308"/>
      <c r="F21" s="308"/>
      <c r="G21" s="308"/>
      <c r="H21" s="309"/>
      <c r="I21" s="29"/>
      <c r="J21" s="29"/>
      <c r="K21" s="29"/>
      <c r="L21" s="36"/>
      <c r="M21" s="36"/>
    </row>
    <row r="22" spans="1:13" s="124" customFormat="1" ht="15.5" x14ac:dyDescent="0.35">
      <c r="A22" s="1196" t="s">
        <v>90</v>
      </c>
      <c r="B22" s="1196"/>
      <c r="C22" s="310"/>
      <c r="D22" s="310"/>
      <c r="E22" s="311"/>
      <c r="F22" s="311"/>
      <c r="G22" s="311"/>
      <c r="H22" s="312">
        <f>SUM(H10:H21)</f>
        <v>0</v>
      </c>
      <c r="I22" s="131"/>
      <c r="J22" s="131"/>
      <c r="K22" s="131"/>
      <c r="L22" s="36"/>
      <c r="M22" s="36"/>
    </row>
    <row r="23" spans="1:13" x14ac:dyDescent="0.35">
      <c r="A23" s="7"/>
      <c r="B23" s="8"/>
      <c r="C23" s="8"/>
      <c r="D23" s="8"/>
      <c r="E23" s="8"/>
      <c r="F23" s="8"/>
      <c r="G23" s="5"/>
      <c r="H23" s="86"/>
      <c r="I23" s="9"/>
      <c r="J23" s="168"/>
      <c r="K23" s="168"/>
      <c r="L23" s="168"/>
      <c r="M23" s="168"/>
    </row>
    <row r="24" spans="1:13" ht="15.5" x14ac:dyDescent="0.35">
      <c r="A24" s="7"/>
      <c r="B24" s="664"/>
      <c r="C24" s="664"/>
      <c r="D24" s="812"/>
      <c r="E24" s="780"/>
      <c r="F24" s="780"/>
      <c r="G24" s="780"/>
      <c r="H24" s="780"/>
      <c r="I24" s="1149" t="s">
        <v>435</v>
      </c>
      <c r="J24" s="1149"/>
      <c r="K24" s="1149"/>
      <c r="L24" s="780"/>
    </row>
    <row r="25" spans="1:13" ht="15.75" customHeight="1" x14ac:dyDescent="0.35">
      <c r="A25" s="7"/>
      <c r="B25" s="890" t="s">
        <v>23</v>
      </c>
      <c r="C25" s="664"/>
      <c r="D25" s="812"/>
      <c r="E25" s="902"/>
      <c r="F25" s="902"/>
      <c r="G25" s="902"/>
      <c r="H25" s="902"/>
      <c r="I25" s="1143" t="s">
        <v>953</v>
      </c>
      <c r="J25" s="1143"/>
      <c r="K25" s="1143"/>
      <c r="L25" s="902"/>
    </row>
    <row r="26" spans="1:13" ht="15.5" x14ac:dyDescent="0.35">
      <c r="A26" s="7"/>
      <c r="B26" s="901" t="s">
        <v>954</v>
      </c>
      <c r="C26" s="664"/>
      <c r="D26" s="664"/>
      <c r="E26" s="903"/>
      <c r="F26" s="903"/>
      <c r="G26" s="903"/>
      <c r="H26" s="903"/>
      <c r="I26" s="1144" t="s">
        <v>954</v>
      </c>
      <c r="J26" s="1144"/>
      <c r="K26" s="1144"/>
      <c r="L26" s="903"/>
    </row>
    <row r="27" spans="1:13" x14ac:dyDescent="0.35">
      <c r="A27" s="7"/>
      <c r="B27" s="8"/>
      <c r="C27" s="8"/>
      <c r="D27" s="8"/>
      <c r="E27" s="8"/>
      <c r="F27" s="8"/>
      <c r="G27" s="8"/>
      <c r="H27" s="167"/>
      <c r="I27" s="9"/>
      <c r="J27" s="168"/>
      <c r="K27" s="168"/>
      <c r="L27" s="168"/>
      <c r="M27" s="168"/>
    </row>
    <row r="28" spans="1:13" x14ac:dyDescent="0.35">
      <c r="A28" s="7"/>
      <c r="B28" s="8"/>
      <c r="C28" s="8"/>
      <c r="D28" s="8"/>
      <c r="E28" s="8"/>
      <c r="F28" s="8"/>
      <c r="G28" s="8"/>
      <c r="H28" s="167"/>
      <c r="I28" s="9"/>
      <c r="J28" s="168"/>
      <c r="K28" s="168"/>
      <c r="L28" s="168"/>
      <c r="M28" s="168"/>
    </row>
    <row r="29" spans="1:13" x14ac:dyDescent="0.35">
      <c r="A29" s="7"/>
      <c r="B29" s="8"/>
      <c r="C29" s="8"/>
      <c r="D29" s="8"/>
      <c r="E29" s="8"/>
      <c r="F29" s="8"/>
      <c r="G29" s="8"/>
      <c r="H29" s="167"/>
      <c r="I29" s="9"/>
      <c r="J29" s="168"/>
      <c r="K29" s="168"/>
      <c r="L29" s="168"/>
      <c r="M29" s="168"/>
    </row>
    <row r="30" spans="1:13" x14ac:dyDescent="0.35">
      <c r="A30" s="7"/>
      <c r="B30" s="8"/>
      <c r="C30" s="8"/>
      <c r="D30" s="8"/>
      <c r="E30" s="8"/>
      <c r="F30" s="8"/>
      <c r="G30" s="8"/>
      <c r="H30" s="167"/>
      <c r="I30" s="9"/>
      <c r="J30" s="168"/>
      <c r="K30" s="168"/>
      <c r="L30" s="168"/>
      <c r="M30" s="168"/>
    </row>
    <row r="31" spans="1:13" x14ac:dyDescent="0.35">
      <c r="A31" s="7"/>
      <c r="B31" s="8"/>
      <c r="C31" s="8"/>
      <c r="D31" s="8"/>
      <c r="E31" s="8"/>
      <c r="F31" s="8"/>
      <c r="G31" s="8"/>
      <c r="H31" s="167"/>
      <c r="I31" s="9"/>
      <c r="J31" s="168"/>
      <c r="K31" s="168"/>
      <c r="L31" s="168"/>
      <c r="M31" s="168"/>
    </row>
    <row r="32" spans="1:13" x14ac:dyDescent="0.35">
      <c r="A32" s="7"/>
      <c r="B32" s="8"/>
      <c r="C32" s="8"/>
      <c r="D32" s="8"/>
      <c r="E32" s="8"/>
      <c r="F32" s="8"/>
      <c r="G32" s="8"/>
      <c r="H32" s="167"/>
      <c r="I32" s="9"/>
      <c r="J32" s="168"/>
      <c r="K32" s="168"/>
      <c r="L32" s="168"/>
      <c r="M32" s="168"/>
    </row>
    <row r="33" spans="1:13" x14ac:dyDescent="0.35">
      <c r="A33" s="7"/>
      <c r="B33" s="8"/>
      <c r="C33" s="8"/>
      <c r="D33" s="8"/>
      <c r="E33" s="8"/>
      <c r="F33" s="8"/>
      <c r="G33" s="8"/>
      <c r="H33" s="167"/>
      <c r="I33" s="9"/>
      <c r="J33" s="168"/>
      <c r="K33" s="168"/>
      <c r="L33" s="168"/>
      <c r="M33" s="168"/>
    </row>
    <row r="34" spans="1:13" x14ac:dyDescent="0.35">
      <c r="A34" s="7"/>
      <c r="B34" s="8"/>
      <c r="C34" s="8"/>
      <c r="D34" s="8"/>
      <c r="E34" s="8"/>
      <c r="F34" s="8"/>
      <c r="G34" s="8"/>
      <c r="H34" s="167"/>
      <c r="I34" s="9"/>
      <c r="J34" s="168"/>
      <c r="K34" s="168"/>
      <c r="L34" s="168"/>
      <c r="M34" s="168"/>
    </row>
    <row r="35" spans="1:13" x14ac:dyDescent="0.35">
      <c r="A35" s="7"/>
      <c r="B35" s="8"/>
      <c r="C35" s="8"/>
      <c r="D35" s="8"/>
      <c r="E35" s="8"/>
      <c r="F35" s="8"/>
      <c r="G35" s="8"/>
      <c r="H35" s="167"/>
      <c r="I35" s="9"/>
      <c r="J35" s="168"/>
      <c r="K35" s="168"/>
      <c r="L35" s="168"/>
      <c r="M35" s="168"/>
    </row>
    <row r="36" spans="1:13" x14ac:dyDescent="0.35">
      <c r="A36" s="7"/>
      <c r="B36" s="8"/>
      <c r="C36" s="8"/>
      <c r="D36" s="8"/>
      <c r="E36" s="8"/>
      <c r="F36" s="8"/>
      <c r="G36" s="8"/>
      <c r="H36" s="167"/>
      <c r="I36" s="9"/>
      <c r="J36" s="168"/>
      <c r="K36" s="168"/>
      <c r="L36" s="168"/>
      <c r="M36" s="168"/>
    </row>
    <row r="37" spans="1:13" x14ac:dyDescent="0.35">
      <c r="A37" s="7"/>
      <c r="B37" s="8"/>
      <c r="C37" s="8"/>
      <c r="D37" s="8"/>
      <c r="E37" s="8"/>
      <c r="F37" s="8"/>
      <c r="G37" s="8"/>
      <c r="H37" s="167"/>
      <c r="I37" s="168"/>
      <c r="J37" s="168"/>
      <c r="K37" s="168"/>
      <c r="L37" s="168"/>
      <c r="M37" s="168"/>
    </row>
    <row r="38" spans="1:13" x14ac:dyDescent="0.35">
      <c r="A38" s="7"/>
      <c r="B38" s="8"/>
      <c r="C38" s="8"/>
      <c r="D38" s="8"/>
      <c r="E38" s="8"/>
      <c r="F38" s="8"/>
      <c r="G38" s="8"/>
      <c r="H38" s="167"/>
    </row>
    <row r="39" spans="1:13" x14ac:dyDescent="0.35">
      <c r="A39" s="7"/>
      <c r="B39" s="8"/>
      <c r="C39" s="8"/>
      <c r="D39" s="8"/>
      <c r="E39" s="8"/>
      <c r="F39" s="8"/>
      <c r="G39" s="8"/>
      <c r="H39" s="167"/>
    </row>
    <row r="40" spans="1:13" x14ac:dyDescent="0.35">
      <c r="A40" s="7"/>
      <c r="B40" s="8"/>
      <c r="C40" s="8"/>
      <c r="D40" s="8"/>
      <c r="E40" s="8"/>
      <c r="F40" s="8"/>
      <c r="G40" s="8"/>
      <c r="H40" s="167"/>
    </row>
    <row r="41" spans="1:13" x14ac:dyDescent="0.35">
      <c r="A41" s="7"/>
      <c r="B41" s="8"/>
      <c r="C41" s="8"/>
      <c r="D41" s="8"/>
      <c r="E41" s="8"/>
      <c r="F41" s="8"/>
      <c r="G41" s="8"/>
      <c r="H41" s="167"/>
    </row>
    <row r="42" spans="1:13" x14ac:dyDescent="0.35">
      <c r="A42" s="7"/>
      <c r="B42" s="8"/>
      <c r="C42" s="8"/>
      <c r="D42" s="8"/>
      <c r="E42" s="8"/>
      <c r="F42" s="8"/>
      <c r="G42" s="8"/>
      <c r="H42" s="167"/>
    </row>
    <row r="43" spans="1:13" x14ac:dyDescent="0.35">
      <c r="A43" s="7"/>
      <c r="B43" s="8"/>
      <c r="C43" s="8"/>
      <c r="D43" s="8"/>
      <c r="E43" s="8"/>
      <c r="F43" s="8"/>
      <c r="G43" s="8"/>
      <c r="H43" s="167"/>
    </row>
    <row r="44" spans="1:13" x14ac:dyDescent="0.35">
      <c r="A44" s="7"/>
      <c r="B44" s="8"/>
      <c r="C44" s="8"/>
      <c r="D44" s="8"/>
      <c r="E44" s="8"/>
      <c r="F44" s="8"/>
      <c r="G44" s="8"/>
      <c r="H44" s="167"/>
    </row>
    <row r="45" spans="1:13" x14ac:dyDescent="0.35">
      <c r="A45" s="173"/>
      <c r="B45" s="174"/>
      <c r="C45" s="174"/>
      <c r="D45" s="174"/>
      <c r="E45" s="174"/>
      <c r="F45" s="174"/>
      <c r="G45" s="174"/>
      <c r="H45" s="175"/>
    </row>
  </sheetData>
  <mergeCells count="13">
    <mergeCell ref="J7:K7"/>
    <mergeCell ref="A5:K5"/>
    <mergeCell ref="A6:K6"/>
    <mergeCell ref="I24:K24"/>
    <mergeCell ref="I25:K25"/>
    <mergeCell ref="I26:K26"/>
    <mergeCell ref="A8:A9"/>
    <mergeCell ref="B8:B9"/>
    <mergeCell ref="C8:C9"/>
    <mergeCell ref="D8:D9"/>
    <mergeCell ref="E8:E9"/>
    <mergeCell ref="F8:H8"/>
    <mergeCell ref="A22:B2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2AD4DD63D94E46A05C5D22C210A949" ma:contentTypeVersion="15" ma:contentTypeDescription="Create a new document." ma:contentTypeScope="" ma:versionID="b1e6f0e7742be13d99436803285ebc84">
  <xsd:schema xmlns:xsd="http://www.w3.org/2001/XMLSchema" xmlns:xs="http://www.w3.org/2001/XMLSchema" xmlns:p="http://schemas.microsoft.com/office/2006/metadata/properties" xmlns:ns2="740197ad-b108-4f47-8222-499df5378a8c" targetNamespace="http://schemas.microsoft.com/office/2006/metadata/properties" ma:root="true" ma:fieldsID="301a93c0e97e2c70bc18900e0984ebee"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3DED9D3-B8AD-4F0E-AB4A-27C3BD428FCF}"/>
</file>

<file path=customXml/itemProps2.xml><?xml version="1.0" encoding="utf-8"?>
<ds:datastoreItem xmlns:ds="http://schemas.openxmlformats.org/officeDocument/2006/customXml" ds:itemID="{0F10035F-B8AB-42EF-87D5-4ECC632F08A0}"/>
</file>

<file path=customXml/itemProps3.xml><?xml version="1.0" encoding="utf-8"?>
<ds:datastoreItem xmlns:ds="http://schemas.openxmlformats.org/officeDocument/2006/customXml" ds:itemID="{434E19DC-BF5E-4B6A-8CFF-E68DE9A7AF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17</vt:i4>
      </vt:variant>
    </vt:vector>
  </HeadingPairs>
  <TitlesOfParts>
    <vt:vector size="46" baseType="lpstr">
      <vt:lpstr>Danh mục mẫu biểu</vt:lpstr>
      <vt:lpstr>Phần 1. Đánh giá thực hiện  (2)</vt:lpstr>
      <vt:lpstr>Bieu 1a - Quy mo Chinh quy</vt:lpstr>
      <vt:lpstr>Bieu 1b - Quy mo Sau dai ho (2</vt:lpstr>
      <vt:lpstr>Bieu 1c- Quy mo VLVH - TX</vt:lpstr>
      <vt:lpstr>Bieu 2a - Bậc Đại học (2)</vt:lpstr>
      <vt:lpstr>Biểu 2b SĐH</vt:lpstr>
      <vt:lpstr>Bieu 3a-Tong gio chuan</vt:lpstr>
      <vt:lpstr>Biểu 4 - Kế hoạch THTN</vt:lpstr>
      <vt:lpstr>Bieu 5 - Thực tập thực tế (2)</vt:lpstr>
      <vt:lpstr>biểu 5 phụ lục TTSP</vt:lpstr>
      <vt:lpstr>phụ lục biểu 5, hội thi</vt:lpstr>
      <vt:lpstr>phụ phục biểu 5 Tông kinh phí</vt:lpstr>
      <vt:lpstr>Biểu 6 - Bổ sung giáo trình</vt:lpstr>
      <vt:lpstr>Biểu 7 - Kế hoạch xuất bản</vt:lpstr>
      <vt:lpstr>Bieu 8 - TGĐ ĐGN</vt:lpstr>
      <vt:lpstr>Biểu 9 - Mở mã ngành</vt:lpstr>
      <vt:lpstr>Bieu 10 Ke hoach can bo (2)</vt:lpstr>
      <vt:lpstr>Bieu 11a - Mua sam đào tạo</vt:lpstr>
      <vt:lpstr>Biểu 11b - Mua sắm hành chính</vt:lpstr>
      <vt:lpstr>Bieu 12a-ke hoach NCKH (2)</vt:lpstr>
      <vt:lpstr>Bieu 12b Ke hoach cong bo</vt:lpstr>
      <vt:lpstr>Bieu 13 Ke hoach boi duong</vt:lpstr>
      <vt:lpstr>Biểu 14a - Thu ĐT ĐH trở lên</vt:lpstr>
      <vt:lpstr>Biểu 14b - Thu Lưu học sinh</vt:lpstr>
      <vt:lpstr>Biểu 14d - Thu KHÁC</vt:lpstr>
      <vt:lpstr>Biểu 15 Ke hoạch chi</vt:lpstr>
      <vt:lpstr>Biểu 17- Số liệu tham khảo</vt:lpstr>
      <vt:lpstr>Thông tin cán bộ</vt:lpstr>
      <vt:lpstr>'Bieu 11a - Mua sam đào tạo'!Print_Area</vt:lpstr>
      <vt:lpstr>'Bieu 12a-ke hoach NCKH (2)'!Print_Area</vt:lpstr>
      <vt:lpstr>'Bieu 1a - Quy mo Chinh quy'!Print_Area</vt:lpstr>
      <vt:lpstr>'Bieu 1b - Quy mo Sau dai ho (2'!Print_Area</vt:lpstr>
      <vt:lpstr>'Bieu 1c- Quy mo VLVH - TX'!Print_Area</vt:lpstr>
      <vt:lpstr>'Bieu 2a - Bậc Đại học (2)'!Print_Area</vt:lpstr>
      <vt:lpstr>'Bieu 3a-Tong gio chuan'!Print_Area</vt:lpstr>
      <vt:lpstr>'Bieu 5 - Thực tập thực tế (2)'!Print_Area</vt:lpstr>
      <vt:lpstr>'Biểu 15 Ke hoạch chi'!Print_Area</vt:lpstr>
      <vt:lpstr>'Biểu 7 - Kế hoạch xuất bản'!Print_Area</vt:lpstr>
      <vt:lpstr>'Danh mục mẫu biểu'!Print_Area</vt:lpstr>
      <vt:lpstr>'Bieu 11a - Mua sam đào tạo'!Print_Titles</vt:lpstr>
      <vt:lpstr>'Bieu 12a-ke hoach NCKH (2)'!Print_Titles</vt:lpstr>
      <vt:lpstr>'Bieu 1a - Quy mo Chinh quy'!Print_Titles</vt:lpstr>
      <vt:lpstr>'Bieu 1b - Quy mo Sau dai ho (2'!Print_Titles</vt:lpstr>
      <vt:lpstr>'Bieu 1c- Quy mo VLVH - TX'!Print_Titles</vt:lpstr>
      <vt:lpstr>'Biểu 15 Ke hoạch chi'!Print_Titles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Nguyễn Thị Châu Giang</cp:lastModifiedBy>
  <cp:lastPrinted>2023-11-03T02:41:45Z</cp:lastPrinted>
  <dcterms:created xsi:type="dcterms:W3CDTF">2021-10-22T06:56:26Z</dcterms:created>
  <dcterms:modified xsi:type="dcterms:W3CDTF">2025-08-02T01:40:07Z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