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3\DS xét TN T5\"/>
    </mc:Choice>
  </mc:AlternateContent>
  <xr:revisionPtr revIDLastSave="0" documentId="8_{6595CFC3-3DE7-4EE1-A84C-EFE24B1FCEE5}" xr6:coauthVersionLast="47" xr6:coauthVersionMax="47" xr10:uidLastSave="{00000000-0000-0000-0000-000000000000}"/>
  <bookViews>
    <workbookView xWindow="-110" yWindow="-110" windowWidth="19420" windowHeight="11500" firstSheet="14" activeTab="14" xr2:uid="{00000000-000D-0000-FFFF-FFFF00000000}"/>
  </bookViews>
  <sheets>
    <sheet name="HD xét TN" sheetId="4" state="hidden" r:id="rId1"/>
    <sheet name=" Toán" sheetId="12" state="hidden" r:id="rId2"/>
    <sheet name="Hoá" sheetId="14" state="hidden" r:id="rId3"/>
    <sheet name="Lý" sheetId="13" state="hidden" r:id="rId4"/>
    <sheet name="Sinh" sheetId="15" state="hidden" r:id="rId5"/>
    <sheet name="Tin" sheetId="6" state="hidden" r:id="rId6"/>
    <sheet name="TL-GD" sheetId="16" state="hidden" r:id="rId7"/>
    <sheet name="GDTH" sheetId="8" state="hidden" r:id="rId8"/>
    <sheet name="GDMN" sheetId="2" state="hidden" r:id="rId9"/>
    <sheet name="GDCT" sheetId="11" state="hidden" r:id="rId10"/>
    <sheet name="Văn" sheetId="7" state="hidden" r:id="rId11"/>
    <sheet name="Sử" sheetId="9" state="hidden" r:id="rId12"/>
    <sheet name="Địa" sheetId="10" state="hidden" r:id="rId13"/>
    <sheet name="DS chưa đủ ĐK TN T3 SP23" sheetId="3" state="hidden" r:id="rId14"/>
    <sheet name="XÉT TN DD2 T5.2023" sheetId="21" r:id="rId15"/>
  </sheets>
  <definedNames>
    <definedName name="_xlnm._FilterDatabase" localSheetId="1" hidden="1">' Toán'!$A$6:$Q$6</definedName>
    <definedName name="_xlnm._FilterDatabase" localSheetId="12" hidden="1">Địa!$A$6:$Q$6</definedName>
    <definedName name="_xlnm._FilterDatabase" localSheetId="13" hidden="1">'DS chưa đủ ĐK TN T3 SP23'!$A$9:$O$321</definedName>
    <definedName name="_xlnm._FilterDatabase" localSheetId="9" hidden="1">GDCT!$A$6:$Q$6</definedName>
    <definedName name="_xlnm._FilterDatabase" localSheetId="8" hidden="1">GDMN!$A$6:$Q$6</definedName>
    <definedName name="_xlnm._FilterDatabase" localSheetId="7" hidden="1">GDTH!$A$6:$Q$6</definedName>
    <definedName name="_xlnm._FilterDatabase" localSheetId="2" hidden="1">Hoá!$A$6:$Q$6</definedName>
    <definedName name="_xlnm._FilterDatabase" localSheetId="3" hidden="1">Lý!$A$6:$Q$6</definedName>
    <definedName name="_xlnm._FilterDatabase" localSheetId="4" hidden="1">Sinh!$A$6:$Q$6</definedName>
    <definedName name="_xlnm._FilterDatabase" localSheetId="11" hidden="1">Sử!$A$6:$Q$6</definedName>
    <definedName name="_xlnm._FilterDatabase" localSheetId="5" hidden="1">Tin!$A$6:$Q$6</definedName>
    <definedName name="_xlnm._FilterDatabase" localSheetId="6" hidden="1">'TL-GD'!$A$6:$Q$6</definedName>
    <definedName name="_xlnm._FilterDatabase" localSheetId="10" hidden="1">Văn!$A$6:$Q$6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9" i="21" l="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C12" i="8"/>
  <c r="D12" i="8"/>
  <c r="E12" i="8"/>
  <c r="F12" i="8"/>
  <c r="G12" i="8"/>
  <c r="H12" i="8"/>
  <c r="I12" i="8"/>
  <c r="J12" i="8"/>
  <c r="K12" i="8"/>
  <c r="L12" i="8"/>
  <c r="M12" i="8"/>
  <c r="O12" i="8"/>
  <c r="E7" i="12"/>
  <c r="B30" i="12"/>
  <c r="B82" i="12"/>
  <c r="C9" i="7"/>
  <c r="D9" i="7"/>
  <c r="E9" i="7"/>
  <c r="F9" i="7"/>
  <c r="G9" i="7"/>
  <c r="H9" i="7"/>
  <c r="I9" i="7"/>
  <c r="J9" i="7"/>
  <c r="K9" i="7"/>
  <c r="L9" i="7"/>
  <c r="M9" i="7"/>
  <c r="O9" i="7"/>
  <c r="B27" i="8"/>
  <c r="C27" i="8" s="1"/>
  <c r="B17" i="14"/>
  <c r="C17" i="14" s="1"/>
  <c r="B18" i="14"/>
  <c r="C18" i="14" s="1"/>
  <c r="B54" i="7"/>
  <c r="C54" i="7" s="1"/>
  <c r="E54" i="7"/>
  <c r="J54" i="7"/>
  <c r="K54" i="7"/>
  <c r="B81" i="12"/>
  <c r="E81" i="12" s="1"/>
  <c r="B83" i="12"/>
  <c r="C83" i="12" s="1"/>
  <c r="B84" i="12"/>
  <c r="G84" i="12" s="1"/>
  <c r="E84" i="12"/>
  <c r="N84" i="12"/>
  <c r="D81" i="12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B10" i="14"/>
  <c r="B11" i="14"/>
  <c r="B12" i="14"/>
  <c r="B13" i="14"/>
  <c r="B14" i="14"/>
  <c r="B15" i="14"/>
  <c r="B72" i="12"/>
  <c r="C72" i="12" s="1"/>
  <c r="H72" i="12"/>
  <c r="M72" i="12"/>
  <c r="N72" i="12"/>
  <c r="B73" i="12"/>
  <c r="G73" i="12" s="1"/>
  <c r="F73" i="12"/>
  <c r="H73" i="12"/>
  <c r="K73" i="12"/>
  <c r="N73" i="12"/>
  <c r="B74" i="12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B75" i="12"/>
  <c r="C75" i="12" s="1"/>
  <c r="G75" i="12"/>
  <c r="B76" i="12"/>
  <c r="G76" i="12" s="1"/>
  <c r="E76" i="12"/>
  <c r="F76" i="12"/>
  <c r="N76" i="12"/>
  <c r="B77" i="12"/>
  <c r="E77" i="12" s="1"/>
  <c r="C77" i="12"/>
  <c r="J77" i="12"/>
  <c r="K77" i="12"/>
  <c r="B78" i="12"/>
  <c r="C78" i="12" s="1"/>
  <c r="G78" i="12"/>
  <c r="B79" i="12"/>
  <c r="C79" i="12" s="1"/>
  <c r="E79" i="12"/>
  <c r="L79" i="12"/>
  <c r="M79" i="12"/>
  <c r="B80" i="12"/>
  <c r="C80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B31" i="12"/>
  <c r="B32" i="12"/>
  <c r="B33" i="12"/>
  <c r="B34" i="12"/>
  <c r="B35" i="12"/>
  <c r="B36" i="12"/>
  <c r="H36" i="12" s="1"/>
  <c r="B37" i="12"/>
  <c r="B38" i="12"/>
  <c r="B39" i="12"/>
  <c r="B40" i="12"/>
  <c r="B41" i="12"/>
  <c r="B42" i="12"/>
  <c r="B43" i="12"/>
  <c r="B44" i="12"/>
  <c r="H44" i="12" s="1"/>
  <c r="B45" i="12"/>
  <c r="B46" i="12"/>
  <c r="B47" i="12"/>
  <c r="B48" i="12"/>
  <c r="H48" i="12" s="1"/>
  <c r="B49" i="12"/>
  <c r="B50" i="12"/>
  <c r="B12" i="7"/>
  <c r="G8" i="16"/>
  <c r="H8" i="16"/>
  <c r="I8" i="16"/>
  <c r="J8" i="16"/>
  <c r="K8" i="16"/>
  <c r="L8" i="16"/>
  <c r="M8" i="16"/>
  <c r="O8" i="16"/>
  <c r="G9" i="16"/>
  <c r="H9" i="16"/>
  <c r="I9" i="16"/>
  <c r="J9" i="16"/>
  <c r="K9" i="16"/>
  <c r="L9" i="16"/>
  <c r="M9" i="16"/>
  <c r="O9" i="16"/>
  <c r="G10" i="16"/>
  <c r="H10" i="16"/>
  <c r="I10" i="16"/>
  <c r="J10" i="16"/>
  <c r="K10" i="16"/>
  <c r="L10" i="16"/>
  <c r="M10" i="16"/>
  <c r="O10" i="16"/>
  <c r="G11" i="16"/>
  <c r="H11" i="16"/>
  <c r="I11" i="16"/>
  <c r="J11" i="16"/>
  <c r="K11" i="16"/>
  <c r="L11" i="16"/>
  <c r="M11" i="16"/>
  <c r="O11" i="16"/>
  <c r="G12" i="16"/>
  <c r="H12" i="16"/>
  <c r="I12" i="16"/>
  <c r="J12" i="16"/>
  <c r="K12" i="16"/>
  <c r="L12" i="16"/>
  <c r="M12" i="16"/>
  <c r="O12" i="16"/>
  <c r="G13" i="16"/>
  <c r="H13" i="16"/>
  <c r="I13" i="16"/>
  <c r="J13" i="16"/>
  <c r="K13" i="16"/>
  <c r="L13" i="16"/>
  <c r="M13" i="16"/>
  <c r="O13" i="16"/>
  <c r="G14" i="16"/>
  <c r="H14" i="16"/>
  <c r="I14" i="16"/>
  <c r="J14" i="16"/>
  <c r="K14" i="16"/>
  <c r="L14" i="16"/>
  <c r="M14" i="16"/>
  <c r="O14" i="16"/>
  <c r="G15" i="16"/>
  <c r="H15" i="16"/>
  <c r="I15" i="16"/>
  <c r="J15" i="16"/>
  <c r="K15" i="16"/>
  <c r="L15" i="16"/>
  <c r="M15" i="16"/>
  <c r="O15" i="16"/>
  <c r="G16" i="16"/>
  <c r="H16" i="16"/>
  <c r="I16" i="16"/>
  <c r="J16" i="16"/>
  <c r="K16" i="16"/>
  <c r="L16" i="16"/>
  <c r="M16" i="16"/>
  <c r="O16" i="16"/>
  <c r="G17" i="16"/>
  <c r="H17" i="16"/>
  <c r="I17" i="16"/>
  <c r="J17" i="16"/>
  <c r="K17" i="16"/>
  <c r="L17" i="16"/>
  <c r="M17" i="16"/>
  <c r="O17" i="16"/>
  <c r="G18" i="16"/>
  <c r="H18" i="16"/>
  <c r="I18" i="16"/>
  <c r="J18" i="16"/>
  <c r="K18" i="16"/>
  <c r="L18" i="16"/>
  <c r="M18" i="16"/>
  <c r="O18" i="16"/>
  <c r="G19" i="16"/>
  <c r="H19" i="16"/>
  <c r="I19" i="16"/>
  <c r="J19" i="16"/>
  <c r="K19" i="16"/>
  <c r="L19" i="16"/>
  <c r="M19" i="16"/>
  <c r="O19" i="16"/>
  <c r="G20" i="16"/>
  <c r="H20" i="16"/>
  <c r="I20" i="16"/>
  <c r="J20" i="16"/>
  <c r="K20" i="16"/>
  <c r="L20" i="16"/>
  <c r="M20" i="16"/>
  <c r="O20" i="16"/>
  <c r="G21" i="16"/>
  <c r="H21" i="16"/>
  <c r="I21" i="16"/>
  <c r="J21" i="16"/>
  <c r="K21" i="16"/>
  <c r="L21" i="16"/>
  <c r="M21" i="16"/>
  <c r="O21" i="16"/>
  <c r="G22" i="16"/>
  <c r="H22" i="16"/>
  <c r="I22" i="16"/>
  <c r="J22" i="16"/>
  <c r="K22" i="16"/>
  <c r="L22" i="16"/>
  <c r="M22" i="16"/>
  <c r="O22" i="16"/>
  <c r="G23" i="16"/>
  <c r="H23" i="16"/>
  <c r="I23" i="16"/>
  <c r="J23" i="16"/>
  <c r="K23" i="16"/>
  <c r="L23" i="16"/>
  <c r="M23" i="16"/>
  <c r="O23" i="16"/>
  <c r="G24" i="16"/>
  <c r="H24" i="16"/>
  <c r="I24" i="16"/>
  <c r="J24" i="16"/>
  <c r="K24" i="16"/>
  <c r="L24" i="16"/>
  <c r="M24" i="16"/>
  <c r="O24" i="16"/>
  <c r="G25" i="16"/>
  <c r="H25" i="16"/>
  <c r="I25" i="16"/>
  <c r="J25" i="16"/>
  <c r="K25" i="16"/>
  <c r="L25" i="16"/>
  <c r="M25" i="16"/>
  <c r="O25" i="16"/>
  <c r="G26" i="16"/>
  <c r="H26" i="16"/>
  <c r="I26" i="16"/>
  <c r="J26" i="16"/>
  <c r="K26" i="16"/>
  <c r="L26" i="16"/>
  <c r="M26" i="16"/>
  <c r="O26" i="16"/>
  <c r="G27" i="16"/>
  <c r="H27" i="16"/>
  <c r="I27" i="16"/>
  <c r="J27" i="16"/>
  <c r="K27" i="16"/>
  <c r="L27" i="16"/>
  <c r="M27" i="16"/>
  <c r="O27" i="16"/>
  <c r="G8" i="11"/>
  <c r="H8" i="11"/>
  <c r="I8" i="11"/>
  <c r="J8" i="11"/>
  <c r="K8" i="11"/>
  <c r="L8" i="11"/>
  <c r="M8" i="11"/>
  <c r="O8" i="11"/>
  <c r="G9" i="11"/>
  <c r="H9" i="11"/>
  <c r="I9" i="11"/>
  <c r="J9" i="11"/>
  <c r="K9" i="11"/>
  <c r="L9" i="11"/>
  <c r="M9" i="11"/>
  <c r="O9" i="11"/>
  <c r="G10" i="11"/>
  <c r="H10" i="11"/>
  <c r="I10" i="11"/>
  <c r="J10" i="11"/>
  <c r="K10" i="11"/>
  <c r="L10" i="11"/>
  <c r="M10" i="11"/>
  <c r="O10" i="11"/>
  <c r="G11" i="11"/>
  <c r="H11" i="11"/>
  <c r="I11" i="11"/>
  <c r="J11" i="11"/>
  <c r="K11" i="11"/>
  <c r="L11" i="11"/>
  <c r="M11" i="11"/>
  <c r="O11" i="11"/>
  <c r="G12" i="11"/>
  <c r="H12" i="11"/>
  <c r="I12" i="11"/>
  <c r="J12" i="11"/>
  <c r="K12" i="11"/>
  <c r="L12" i="11"/>
  <c r="M12" i="11"/>
  <c r="O12" i="11"/>
  <c r="G13" i="11"/>
  <c r="H13" i="11"/>
  <c r="I13" i="11"/>
  <c r="J13" i="11"/>
  <c r="K13" i="11"/>
  <c r="L13" i="11"/>
  <c r="M13" i="11"/>
  <c r="O13" i="11"/>
  <c r="G14" i="11"/>
  <c r="H14" i="11"/>
  <c r="I14" i="11"/>
  <c r="J14" i="11"/>
  <c r="K14" i="11"/>
  <c r="L14" i="11"/>
  <c r="M14" i="11"/>
  <c r="O14" i="11"/>
  <c r="G15" i="11"/>
  <c r="H15" i="11"/>
  <c r="I15" i="11"/>
  <c r="J15" i="11"/>
  <c r="K15" i="11"/>
  <c r="L15" i="11"/>
  <c r="M15" i="11"/>
  <c r="O15" i="11"/>
  <c r="G16" i="11"/>
  <c r="H16" i="11"/>
  <c r="I16" i="11"/>
  <c r="J16" i="11"/>
  <c r="K16" i="11"/>
  <c r="L16" i="11"/>
  <c r="M16" i="11"/>
  <c r="O16" i="11"/>
  <c r="G17" i="11"/>
  <c r="H17" i="11"/>
  <c r="I17" i="11"/>
  <c r="J17" i="11"/>
  <c r="K17" i="11"/>
  <c r="L17" i="11"/>
  <c r="M17" i="11"/>
  <c r="O17" i="11"/>
  <c r="G18" i="11"/>
  <c r="H18" i="11"/>
  <c r="I18" i="11"/>
  <c r="J18" i="11"/>
  <c r="K18" i="11"/>
  <c r="L18" i="11"/>
  <c r="M18" i="11"/>
  <c r="O18" i="11"/>
  <c r="G19" i="11"/>
  <c r="H19" i="11"/>
  <c r="I19" i="11"/>
  <c r="J19" i="11"/>
  <c r="K19" i="11"/>
  <c r="L19" i="11"/>
  <c r="M19" i="11"/>
  <c r="O19" i="11"/>
  <c r="G20" i="11"/>
  <c r="H20" i="11"/>
  <c r="I20" i="11"/>
  <c r="J20" i="11"/>
  <c r="K20" i="11"/>
  <c r="L20" i="11"/>
  <c r="M20" i="11"/>
  <c r="O20" i="11"/>
  <c r="G21" i="11"/>
  <c r="H21" i="11"/>
  <c r="I21" i="11"/>
  <c r="J21" i="11"/>
  <c r="K21" i="11"/>
  <c r="L21" i="11"/>
  <c r="M21" i="11"/>
  <c r="O21" i="11"/>
  <c r="G22" i="11"/>
  <c r="H22" i="11"/>
  <c r="I22" i="11"/>
  <c r="J22" i="11"/>
  <c r="K22" i="11"/>
  <c r="L22" i="11"/>
  <c r="M22" i="11"/>
  <c r="O22" i="11"/>
  <c r="G23" i="11"/>
  <c r="H23" i="11"/>
  <c r="I23" i="11"/>
  <c r="J23" i="11"/>
  <c r="K23" i="11"/>
  <c r="L23" i="11"/>
  <c r="M23" i="11"/>
  <c r="O23" i="11"/>
  <c r="G24" i="11"/>
  <c r="H24" i="11"/>
  <c r="I24" i="11"/>
  <c r="J24" i="11"/>
  <c r="K24" i="11"/>
  <c r="L24" i="11"/>
  <c r="M24" i="11"/>
  <c r="O24" i="11"/>
  <c r="G25" i="11"/>
  <c r="H25" i="11"/>
  <c r="I25" i="11"/>
  <c r="J25" i="11"/>
  <c r="K25" i="11"/>
  <c r="L25" i="11"/>
  <c r="M25" i="11"/>
  <c r="O25" i="11"/>
  <c r="G26" i="11"/>
  <c r="H26" i="11"/>
  <c r="I26" i="11"/>
  <c r="J26" i="11"/>
  <c r="K26" i="11"/>
  <c r="L26" i="11"/>
  <c r="M26" i="11"/>
  <c r="O26" i="11"/>
  <c r="G27" i="11"/>
  <c r="H27" i="11"/>
  <c r="I27" i="11"/>
  <c r="J27" i="11"/>
  <c r="K27" i="11"/>
  <c r="L27" i="11"/>
  <c r="M27" i="11"/>
  <c r="O27" i="11"/>
  <c r="G8" i="10"/>
  <c r="H8" i="10"/>
  <c r="I8" i="10"/>
  <c r="J8" i="10"/>
  <c r="K8" i="10"/>
  <c r="L8" i="10"/>
  <c r="M8" i="10"/>
  <c r="O8" i="10"/>
  <c r="G9" i="10"/>
  <c r="H9" i="10"/>
  <c r="I9" i="10"/>
  <c r="J9" i="10"/>
  <c r="K9" i="10"/>
  <c r="L9" i="10"/>
  <c r="M9" i="10"/>
  <c r="O9" i="10"/>
  <c r="G10" i="10"/>
  <c r="H10" i="10"/>
  <c r="I10" i="10"/>
  <c r="J10" i="10"/>
  <c r="K10" i="10"/>
  <c r="L10" i="10"/>
  <c r="M10" i="10"/>
  <c r="O10" i="10"/>
  <c r="G11" i="10"/>
  <c r="H11" i="10"/>
  <c r="I11" i="10"/>
  <c r="J11" i="10"/>
  <c r="K11" i="10"/>
  <c r="L11" i="10"/>
  <c r="M11" i="10"/>
  <c r="O11" i="10"/>
  <c r="G12" i="10"/>
  <c r="H12" i="10"/>
  <c r="I12" i="10"/>
  <c r="J12" i="10"/>
  <c r="K12" i="10"/>
  <c r="L12" i="10"/>
  <c r="M12" i="10"/>
  <c r="O12" i="10"/>
  <c r="G13" i="10"/>
  <c r="H13" i="10"/>
  <c r="I13" i="10"/>
  <c r="J13" i="10"/>
  <c r="K13" i="10"/>
  <c r="L13" i="10"/>
  <c r="M13" i="10"/>
  <c r="O13" i="10"/>
  <c r="G14" i="10"/>
  <c r="H14" i="10"/>
  <c r="I14" i="10"/>
  <c r="J14" i="10"/>
  <c r="K14" i="10"/>
  <c r="L14" i="10"/>
  <c r="M14" i="10"/>
  <c r="O14" i="10"/>
  <c r="G15" i="10"/>
  <c r="H15" i="10"/>
  <c r="I15" i="10"/>
  <c r="J15" i="10"/>
  <c r="K15" i="10"/>
  <c r="L15" i="10"/>
  <c r="M15" i="10"/>
  <c r="O15" i="10"/>
  <c r="G16" i="10"/>
  <c r="H16" i="10"/>
  <c r="I16" i="10"/>
  <c r="J16" i="10"/>
  <c r="K16" i="10"/>
  <c r="L16" i="10"/>
  <c r="M16" i="10"/>
  <c r="O16" i="10"/>
  <c r="G17" i="10"/>
  <c r="H17" i="10"/>
  <c r="I17" i="10"/>
  <c r="J17" i="10"/>
  <c r="K17" i="10"/>
  <c r="L17" i="10"/>
  <c r="M17" i="10"/>
  <c r="O17" i="10"/>
  <c r="G18" i="10"/>
  <c r="H18" i="10"/>
  <c r="I18" i="10"/>
  <c r="J18" i="10"/>
  <c r="K18" i="10"/>
  <c r="L18" i="10"/>
  <c r="M18" i="10"/>
  <c r="O18" i="10"/>
  <c r="G19" i="10"/>
  <c r="H19" i="10"/>
  <c r="I19" i="10"/>
  <c r="J19" i="10"/>
  <c r="K19" i="10"/>
  <c r="L19" i="10"/>
  <c r="M19" i="10"/>
  <c r="O19" i="10"/>
  <c r="G20" i="10"/>
  <c r="H20" i="10"/>
  <c r="I20" i="10"/>
  <c r="J20" i="10"/>
  <c r="K20" i="10"/>
  <c r="L20" i="10"/>
  <c r="M20" i="10"/>
  <c r="O20" i="10"/>
  <c r="G21" i="10"/>
  <c r="H21" i="10"/>
  <c r="I21" i="10"/>
  <c r="J21" i="10"/>
  <c r="K21" i="10"/>
  <c r="L21" i="10"/>
  <c r="M21" i="10"/>
  <c r="O21" i="10"/>
  <c r="G22" i="10"/>
  <c r="H22" i="10"/>
  <c r="I22" i="10"/>
  <c r="J22" i="10"/>
  <c r="K22" i="10"/>
  <c r="L22" i="10"/>
  <c r="M22" i="10"/>
  <c r="O22" i="10"/>
  <c r="G23" i="10"/>
  <c r="H23" i="10"/>
  <c r="I23" i="10"/>
  <c r="J23" i="10"/>
  <c r="K23" i="10"/>
  <c r="L23" i="10"/>
  <c r="M23" i="10"/>
  <c r="O23" i="10"/>
  <c r="G24" i="10"/>
  <c r="H24" i="10"/>
  <c r="I24" i="10"/>
  <c r="J24" i="10"/>
  <c r="K24" i="10"/>
  <c r="L24" i="10"/>
  <c r="M24" i="10"/>
  <c r="O24" i="10"/>
  <c r="G25" i="10"/>
  <c r="H25" i="10"/>
  <c r="I25" i="10"/>
  <c r="J25" i="10"/>
  <c r="K25" i="10"/>
  <c r="L25" i="10"/>
  <c r="M25" i="10"/>
  <c r="O25" i="10"/>
  <c r="G26" i="10"/>
  <c r="H26" i="10"/>
  <c r="I26" i="10"/>
  <c r="J26" i="10"/>
  <c r="K26" i="10"/>
  <c r="L26" i="10"/>
  <c r="M26" i="10"/>
  <c r="O26" i="10"/>
  <c r="G27" i="10"/>
  <c r="H27" i="10"/>
  <c r="I27" i="10"/>
  <c r="J27" i="10"/>
  <c r="K27" i="10"/>
  <c r="L27" i="10"/>
  <c r="M27" i="10"/>
  <c r="O27" i="10"/>
  <c r="G8" i="6"/>
  <c r="H8" i="6"/>
  <c r="I8" i="6"/>
  <c r="J8" i="6"/>
  <c r="K8" i="6"/>
  <c r="L8" i="6"/>
  <c r="M8" i="6"/>
  <c r="O8" i="6"/>
  <c r="G9" i="6"/>
  <c r="H9" i="6"/>
  <c r="I9" i="6"/>
  <c r="J9" i="6"/>
  <c r="K9" i="6"/>
  <c r="L9" i="6"/>
  <c r="M9" i="6"/>
  <c r="O9" i="6"/>
  <c r="G10" i="6"/>
  <c r="H10" i="6"/>
  <c r="I10" i="6"/>
  <c r="J10" i="6"/>
  <c r="K10" i="6"/>
  <c r="L10" i="6"/>
  <c r="M10" i="6"/>
  <c r="O10" i="6"/>
  <c r="G11" i="6"/>
  <c r="H11" i="6"/>
  <c r="I11" i="6"/>
  <c r="J11" i="6"/>
  <c r="K11" i="6"/>
  <c r="L11" i="6"/>
  <c r="M11" i="6"/>
  <c r="O11" i="6"/>
  <c r="G12" i="6"/>
  <c r="H12" i="6"/>
  <c r="I12" i="6"/>
  <c r="J12" i="6"/>
  <c r="K12" i="6"/>
  <c r="L12" i="6"/>
  <c r="M12" i="6"/>
  <c r="O12" i="6"/>
  <c r="G13" i="6"/>
  <c r="H13" i="6"/>
  <c r="I13" i="6"/>
  <c r="J13" i="6"/>
  <c r="K13" i="6"/>
  <c r="L13" i="6"/>
  <c r="M13" i="6"/>
  <c r="O13" i="6"/>
  <c r="G14" i="6"/>
  <c r="H14" i="6"/>
  <c r="I14" i="6"/>
  <c r="J14" i="6"/>
  <c r="K14" i="6"/>
  <c r="L14" i="6"/>
  <c r="M14" i="6"/>
  <c r="O14" i="6"/>
  <c r="G15" i="6"/>
  <c r="H15" i="6"/>
  <c r="I15" i="6"/>
  <c r="J15" i="6"/>
  <c r="K15" i="6"/>
  <c r="L15" i="6"/>
  <c r="M15" i="6"/>
  <c r="O15" i="6"/>
  <c r="G16" i="6"/>
  <c r="H16" i="6"/>
  <c r="I16" i="6"/>
  <c r="J16" i="6"/>
  <c r="K16" i="6"/>
  <c r="L16" i="6"/>
  <c r="M16" i="6"/>
  <c r="O16" i="6"/>
  <c r="G17" i="6"/>
  <c r="H17" i="6"/>
  <c r="I17" i="6"/>
  <c r="J17" i="6"/>
  <c r="K17" i="6"/>
  <c r="L17" i="6"/>
  <c r="M17" i="6"/>
  <c r="O17" i="6"/>
  <c r="G18" i="6"/>
  <c r="H18" i="6"/>
  <c r="I18" i="6"/>
  <c r="J18" i="6"/>
  <c r="K18" i="6"/>
  <c r="L18" i="6"/>
  <c r="M18" i="6"/>
  <c r="O18" i="6"/>
  <c r="G19" i="6"/>
  <c r="H19" i="6"/>
  <c r="I19" i="6"/>
  <c r="J19" i="6"/>
  <c r="K19" i="6"/>
  <c r="L19" i="6"/>
  <c r="M19" i="6"/>
  <c r="O19" i="6"/>
  <c r="G20" i="6"/>
  <c r="H20" i="6"/>
  <c r="I20" i="6"/>
  <c r="J20" i="6"/>
  <c r="K20" i="6"/>
  <c r="L20" i="6"/>
  <c r="M20" i="6"/>
  <c r="O20" i="6"/>
  <c r="G21" i="6"/>
  <c r="H21" i="6"/>
  <c r="I21" i="6"/>
  <c r="J21" i="6"/>
  <c r="K21" i="6"/>
  <c r="L21" i="6"/>
  <c r="M21" i="6"/>
  <c r="O21" i="6"/>
  <c r="G22" i="6"/>
  <c r="H22" i="6"/>
  <c r="I22" i="6"/>
  <c r="J22" i="6"/>
  <c r="K22" i="6"/>
  <c r="L22" i="6"/>
  <c r="M22" i="6"/>
  <c r="O22" i="6"/>
  <c r="G23" i="6"/>
  <c r="H23" i="6"/>
  <c r="I23" i="6"/>
  <c r="J23" i="6"/>
  <c r="K23" i="6"/>
  <c r="L23" i="6"/>
  <c r="M23" i="6"/>
  <c r="O23" i="6"/>
  <c r="G24" i="6"/>
  <c r="H24" i="6"/>
  <c r="I24" i="6"/>
  <c r="J24" i="6"/>
  <c r="K24" i="6"/>
  <c r="L24" i="6"/>
  <c r="M24" i="6"/>
  <c r="O24" i="6"/>
  <c r="G25" i="6"/>
  <c r="H25" i="6"/>
  <c r="I25" i="6"/>
  <c r="J25" i="6"/>
  <c r="K25" i="6"/>
  <c r="L25" i="6"/>
  <c r="M25" i="6"/>
  <c r="O25" i="6"/>
  <c r="G26" i="6"/>
  <c r="H26" i="6"/>
  <c r="I26" i="6"/>
  <c r="J26" i="6"/>
  <c r="K26" i="6"/>
  <c r="L26" i="6"/>
  <c r="M26" i="6"/>
  <c r="O26" i="6"/>
  <c r="G27" i="6"/>
  <c r="H27" i="6"/>
  <c r="I27" i="6"/>
  <c r="J27" i="6"/>
  <c r="K27" i="6"/>
  <c r="L27" i="6"/>
  <c r="M27" i="6"/>
  <c r="O27" i="6"/>
  <c r="G25" i="15"/>
  <c r="H25" i="15"/>
  <c r="I25" i="15"/>
  <c r="J25" i="15"/>
  <c r="K25" i="15"/>
  <c r="L25" i="15"/>
  <c r="M25" i="15"/>
  <c r="O25" i="15"/>
  <c r="G26" i="15"/>
  <c r="H26" i="15"/>
  <c r="I26" i="15"/>
  <c r="J26" i="15"/>
  <c r="K26" i="15"/>
  <c r="L26" i="15"/>
  <c r="M26" i="15"/>
  <c r="O26" i="15"/>
  <c r="G27" i="15"/>
  <c r="H27" i="15"/>
  <c r="I27" i="15"/>
  <c r="J27" i="15"/>
  <c r="K27" i="15"/>
  <c r="L27" i="15"/>
  <c r="M27" i="15"/>
  <c r="O27" i="15"/>
  <c r="G8" i="15"/>
  <c r="H8" i="15"/>
  <c r="I8" i="15"/>
  <c r="J8" i="15"/>
  <c r="K8" i="15"/>
  <c r="L8" i="15"/>
  <c r="M8" i="15"/>
  <c r="O8" i="15"/>
  <c r="G9" i="15"/>
  <c r="H9" i="15"/>
  <c r="I9" i="15"/>
  <c r="J9" i="15"/>
  <c r="K9" i="15"/>
  <c r="L9" i="15"/>
  <c r="M9" i="15"/>
  <c r="O9" i="15"/>
  <c r="G10" i="15"/>
  <c r="H10" i="15"/>
  <c r="I10" i="15"/>
  <c r="J10" i="15"/>
  <c r="K10" i="15"/>
  <c r="L10" i="15"/>
  <c r="M10" i="15"/>
  <c r="O10" i="15"/>
  <c r="G11" i="15"/>
  <c r="H11" i="15"/>
  <c r="I11" i="15"/>
  <c r="J11" i="15"/>
  <c r="K11" i="15"/>
  <c r="L11" i="15"/>
  <c r="M11" i="15"/>
  <c r="O11" i="15"/>
  <c r="G12" i="15"/>
  <c r="H12" i="15"/>
  <c r="I12" i="15"/>
  <c r="J12" i="15"/>
  <c r="K12" i="15"/>
  <c r="L12" i="15"/>
  <c r="M12" i="15"/>
  <c r="O12" i="15"/>
  <c r="G13" i="15"/>
  <c r="H13" i="15"/>
  <c r="I13" i="15"/>
  <c r="J13" i="15"/>
  <c r="K13" i="15"/>
  <c r="L13" i="15"/>
  <c r="M13" i="15"/>
  <c r="O13" i="15"/>
  <c r="G14" i="15"/>
  <c r="H14" i="15"/>
  <c r="I14" i="15"/>
  <c r="J14" i="15"/>
  <c r="K14" i="15"/>
  <c r="L14" i="15"/>
  <c r="M14" i="15"/>
  <c r="O14" i="15"/>
  <c r="G15" i="15"/>
  <c r="H15" i="15"/>
  <c r="I15" i="15"/>
  <c r="J15" i="15"/>
  <c r="K15" i="15"/>
  <c r="L15" i="15"/>
  <c r="M15" i="15"/>
  <c r="O15" i="15"/>
  <c r="G16" i="15"/>
  <c r="H16" i="15"/>
  <c r="I16" i="15"/>
  <c r="J16" i="15"/>
  <c r="K16" i="15"/>
  <c r="L16" i="15"/>
  <c r="M16" i="15"/>
  <c r="O16" i="15"/>
  <c r="G17" i="15"/>
  <c r="H17" i="15"/>
  <c r="I17" i="15"/>
  <c r="J17" i="15"/>
  <c r="K17" i="15"/>
  <c r="L17" i="15"/>
  <c r="M17" i="15"/>
  <c r="O17" i="15"/>
  <c r="G18" i="15"/>
  <c r="H18" i="15"/>
  <c r="I18" i="15"/>
  <c r="J18" i="15"/>
  <c r="K18" i="15"/>
  <c r="L18" i="15"/>
  <c r="M18" i="15"/>
  <c r="O18" i="15"/>
  <c r="G19" i="15"/>
  <c r="H19" i="15"/>
  <c r="I19" i="15"/>
  <c r="J19" i="15"/>
  <c r="K19" i="15"/>
  <c r="L19" i="15"/>
  <c r="M19" i="15"/>
  <c r="O19" i="15"/>
  <c r="G20" i="15"/>
  <c r="H20" i="15"/>
  <c r="I20" i="15"/>
  <c r="J20" i="15"/>
  <c r="K20" i="15"/>
  <c r="L20" i="15"/>
  <c r="M20" i="15"/>
  <c r="O20" i="15"/>
  <c r="G21" i="15"/>
  <c r="H21" i="15"/>
  <c r="I21" i="15"/>
  <c r="J21" i="15"/>
  <c r="K21" i="15"/>
  <c r="L21" i="15"/>
  <c r="M21" i="15"/>
  <c r="O21" i="15"/>
  <c r="G22" i="15"/>
  <c r="H22" i="15"/>
  <c r="I22" i="15"/>
  <c r="J22" i="15"/>
  <c r="K22" i="15"/>
  <c r="L22" i="15"/>
  <c r="M22" i="15"/>
  <c r="O22" i="15"/>
  <c r="G23" i="15"/>
  <c r="H23" i="15"/>
  <c r="I23" i="15"/>
  <c r="J23" i="15"/>
  <c r="K23" i="15"/>
  <c r="L23" i="15"/>
  <c r="M23" i="15"/>
  <c r="O23" i="15"/>
  <c r="G24" i="15"/>
  <c r="H24" i="15"/>
  <c r="I24" i="15"/>
  <c r="J24" i="15"/>
  <c r="K24" i="15"/>
  <c r="L24" i="15"/>
  <c r="M24" i="15"/>
  <c r="O24" i="15"/>
  <c r="G8" i="14"/>
  <c r="H8" i="14"/>
  <c r="I8" i="14"/>
  <c r="J8" i="14"/>
  <c r="K8" i="14"/>
  <c r="L8" i="14"/>
  <c r="M8" i="14"/>
  <c r="O8" i="14"/>
  <c r="G8" i="13"/>
  <c r="H8" i="13"/>
  <c r="I8" i="13"/>
  <c r="J8" i="13"/>
  <c r="K8" i="13"/>
  <c r="L8" i="13"/>
  <c r="M8" i="13"/>
  <c r="O8" i="13"/>
  <c r="G9" i="13"/>
  <c r="H9" i="13"/>
  <c r="I9" i="13"/>
  <c r="J9" i="13"/>
  <c r="K9" i="13"/>
  <c r="L9" i="13"/>
  <c r="M9" i="13"/>
  <c r="O9" i="13"/>
  <c r="G10" i="13"/>
  <c r="H10" i="13"/>
  <c r="I10" i="13"/>
  <c r="J10" i="13"/>
  <c r="K10" i="13"/>
  <c r="L10" i="13"/>
  <c r="M10" i="13"/>
  <c r="O10" i="13"/>
  <c r="G11" i="13"/>
  <c r="H11" i="13"/>
  <c r="I11" i="13"/>
  <c r="J11" i="13"/>
  <c r="K11" i="13"/>
  <c r="L11" i="13"/>
  <c r="M11" i="13"/>
  <c r="O11" i="13"/>
  <c r="G12" i="13"/>
  <c r="H12" i="13"/>
  <c r="I12" i="13"/>
  <c r="J12" i="13"/>
  <c r="K12" i="13"/>
  <c r="L12" i="13"/>
  <c r="M12" i="13"/>
  <c r="O12" i="13"/>
  <c r="G13" i="13"/>
  <c r="H13" i="13"/>
  <c r="I13" i="13"/>
  <c r="J13" i="13"/>
  <c r="K13" i="13"/>
  <c r="L13" i="13"/>
  <c r="M13" i="13"/>
  <c r="O13" i="13"/>
  <c r="G14" i="13"/>
  <c r="H14" i="13"/>
  <c r="I14" i="13"/>
  <c r="J14" i="13"/>
  <c r="K14" i="13"/>
  <c r="L14" i="13"/>
  <c r="M14" i="13"/>
  <c r="O14" i="13"/>
  <c r="G15" i="13"/>
  <c r="H15" i="13"/>
  <c r="I15" i="13"/>
  <c r="J15" i="13"/>
  <c r="K15" i="13"/>
  <c r="L15" i="13"/>
  <c r="M15" i="13"/>
  <c r="O15" i="13"/>
  <c r="G16" i="13"/>
  <c r="H16" i="13"/>
  <c r="I16" i="13"/>
  <c r="J16" i="13"/>
  <c r="K16" i="13"/>
  <c r="L16" i="13"/>
  <c r="M16" i="13"/>
  <c r="O16" i="13"/>
  <c r="G17" i="13"/>
  <c r="H17" i="13"/>
  <c r="I17" i="13"/>
  <c r="J17" i="13"/>
  <c r="K17" i="13"/>
  <c r="L17" i="13"/>
  <c r="M17" i="13"/>
  <c r="O17" i="13"/>
  <c r="G18" i="13"/>
  <c r="H18" i="13"/>
  <c r="I18" i="13"/>
  <c r="J18" i="13"/>
  <c r="K18" i="13"/>
  <c r="L18" i="13"/>
  <c r="M18" i="13"/>
  <c r="O18" i="13"/>
  <c r="G19" i="13"/>
  <c r="H19" i="13"/>
  <c r="I19" i="13"/>
  <c r="J19" i="13"/>
  <c r="K19" i="13"/>
  <c r="L19" i="13"/>
  <c r="M19" i="13"/>
  <c r="O19" i="13"/>
  <c r="G20" i="13"/>
  <c r="H20" i="13"/>
  <c r="I20" i="13"/>
  <c r="J20" i="13"/>
  <c r="K20" i="13"/>
  <c r="L20" i="13"/>
  <c r="M20" i="13"/>
  <c r="O20" i="13"/>
  <c r="G21" i="13"/>
  <c r="H21" i="13"/>
  <c r="I21" i="13"/>
  <c r="J21" i="13"/>
  <c r="K21" i="13"/>
  <c r="L21" i="13"/>
  <c r="M21" i="13"/>
  <c r="O21" i="13"/>
  <c r="G22" i="13"/>
  <c r="H22" i="13"/>
  <c r="I22" i="13"/>
  <c r="J22" i="13"/>
  <c r="K22" i="13"/>
  <c r="L22" i="13"/>
  <c r="M22" i="13"/>
  <c r="O22" i="13"/>
  <c r="G23" i="13"/>
  <c r="H23" i="13"/>
  <c r="I23" i="13"/>
  <c r="J23" i="13"/>
  <c r="K23" i="13"/>
  <c r="L23" i="13"/>
  <c r="M23" i="13"/>
  <c r="O23" i="13"/>
  <c r="G24" i="13"/>
  <c r="H24" i="13"/>
  <c r="I24" i="13"/>
  <c r="J24" i="13"/>
  <c r="K24" i="13"/>
  <c r="L24" i="13"/>
  <c r="M24" i="13"/>
  <c r="O24" i="13"/>
  <c r="G25" i="13"/>
  <c r="H25" i="13"/>
  <c r="I25" i="13"/>
  <c r="J25" i="13"/>
  <c r="K25" i="13"/>
  <c r="L25" i="13"/>
  <c r="M25" i="13"/>
  <c r="O25" i="13"/>
  <c r="G26" i="13"/>
  <c r="H26" i="13"/>
  <c r="I26" i="13"/>
  <c r="J26" i="13"/>
  <c r="K26" i="13"/>
  <c r="L26" i="13"/>
  <c r="M26" i="13"/>
  <c r="O26" i="13"/>
  <c r="G27" i="13"/>
  <c r="H27" i="13"/>
  <c r="I27" i="13"/>
  <c r="J27" i="13"/>
  <c r="K27" i="13"/>
  <c r="L27" i="13"/>
  <c r="M27" i="13"/>
  <c r="O27" i="13"/>
  <c r="G8" i="12"/>
  <c r="H8" i="12"/>
  <c r="I8" i="12"/>
  <c r="J8" i="12"/>
  <c r="K8" i="12"/>
  <c r="L8" i="12"/>
  <c r="M8" i="12"/>
  <c r="O8" i="12"/>
  <c r="G9" i="12"/>
  <c r="H9" i="12"/>
  <c r="I9" i="12"/>
  <c r="J9" i="12"/>
  <c r="K9" i="12"/>
  <c r="L9" i="12"/>
  <c r="M9" i="12"/>
  <c r="O9" i="12"/>
  <c r="G10" i="12"/>
  <c r="H10" i="12"/>
  <c r="I10" i="12"/>
  <c r="J10" i="12"/>
  <c r="K10" i="12"/>
  <c r="L10" i="12"/>
  <c r="M10" i="12"/>
  <c r="O10" i="12"/>
  <c r="G11" i="12"/>
  <c r="H11" i="12"/>
  <c r="I11" i="12"/>
  <c r="J11" i="12"/>
  <c r="K11" i="12"/>
  <c r="L11" i="12"/>
  <c r="M11" i="12"/>
  <c r="O11" i="12"/>
  <c r="G12" i="12"/>
  <c r="H12" i="12"/>
  <c r="I12" i="12"/>
  <c r="J12" i="12"/>
  <c r="K12" i="12"/>
  <c r="L12" i="12"/>
  <c r="M12" i="12"/>
  <c r="O12" i="12"/>
  <c r="G13" i="12"/>
  <c r="H13" i="12"/>
  <c r="I13" i="12"/>
  <c r="J13" i="12"/>
  <c r="K13" i="12"/>
  <c r="L13" i="12"/>
  <c r="M13" i="12"/>
  <c r="O13" i="12"/>
  <c r="G14" i="12"/>
  <c r="H14" i="12"/>
  <c r="I14" i="12"/>
  <c r="J14" i="12"/>
  <c r="K14" i="12"/>
  <c r="L14" i="12"/>
  <c r="M14" i="12"/>
  <c r="O14" i="12"/>
  <c r="G15" i="12"/>
  <c r="H15" i="12"/>
  <c r="I15" i="12"/>
  <c r="J15" i="12"/>
  <c r="K15" i="12"/>
  <c r="L15" i="12"/>
  <c r="M15" i="12"/>
  <c r="O15" i="12"/>
  <c r="G16" i="12"/>
  <c r="H16" i="12"/>
  <c r="I16" i="12"/>
  <c r="J16" i="12"/>
  <c r="K16" i="12"/>
  <c r="L16" i="12"/>
  <c r="M16" i="12"/>
  <c r="O16" i="12"/>
  <c r="G17" i="12"/>
  <c r="H17" i="12"/>
  <c r="I17" i="12"/>
  <c r="J17" i="12"/>
  <c r="K17" i="12"/>
  <c r="L17" i="12"/>
  <c r="M17" i="12"/>
  <c r="O17" i="12"/>
  <c r="G18" i="12"/>
  <c r="H18" i="12"/>
  <c r="I18" i="12"/>
  <c r="J18" i="12"/>
  <c r="K18" i="12"/>
  <c r="L18" i="12"/>
  <c r="M18" i="12"/>
  <c r="O18" i="12"/>
  <c r="G19" i="12"/>
  <c r="H19" i="12"/>
  <c r="I19" i="12"/>
  <c r="J19" i="12"/>
  <c r="K19" i="12"/>
  <c r="L19" i="12"/>
  <c r="M19" i="12"/>
  <c r="O19" i="12"/>
  <c r="G20" i="12"/>
  <c r="H20" i="12"/>
  <c r="I20" i="12"/>
  <c r="J20" i="12"/>
  <c r="K20" i="12"/>
  <c r="L20" i="12"/>
  <c r="M20" i="12"/>
  <c r="O20" i="12"/>
  <c r="G21" i="12"/>
  <c r="H21" i="12"/>
  <c r="I21" i="12"/>
  <c r="J21" i="12"/>
  <c r="K21" i="12"/>
  <c r="L21" i="12"/>
  <c r="M21" i="12"/>
  <c r="O21" i="12"/>
  <c r="G22" i="12"/>
  <c r="H22" i="12"/>
  <c r="I22" i="12"/>
  <c r="J22" i="12"/>
  <c r="K22" i="12"/>
  <c r="L22" i="12"/>
  <c r="M22" i="12"/>
  <c r="O22" i="12"/>
  <c r="G23" i="12"/>
  <c r="H23" i="12"/>
  <c r="I23" i="12"/>
  <c r="J23" i="12"/>
  <c r="K23" i="12"/>
  <c r="L23" i="12"/>
  <c r="M23" i="12"/>
  <c r="O23" i="12"/>
  <c r="G24" i="12"/>
  <c r="H24" i="12"/>
  <c r="I24" i="12"/>
  <c r="J24" i="12"/>
  <c r="K24" i="12"/>
  <c r="L24" i="12"/>
  <c r="M24" i="12"/>
  <c r="O24" i="12"/>
  <c r="G25" i="12"/>
  <c r="H25" i="12"/>
  <c r="I25" i="12"/>
  <c r="J25" i="12"/>
  <c r="K25" i="12"/>
  <c r="L25" i="12"/>
  <c r="M25" i="12"/>
  <c r="O25" i="12"/>
  <c r="G26" i="12"/>
  <c r="H26" i="12"/>
  <c r="I26" i="12"/>
  <c r="J26" i="12"/>
  <c r="K26" i="12"/>
  <c r="L26" i="12"/>
  <c r="M26" i="12"/>
  <c r="O26" i="12"/>
  <c r="G27" i="12"/>
  <c r="H27" i="12"/>
  <c r="I27" i="12"/>
  <c r="J27" i="12"/>
  <c r="K27" i="12"/>
  <c r="L27" i="12"/>
  <c r="M27" i="12"/>
  <c r="O27" i="12"/>
  <c r="G7" i="8"/>
  <c r="H7" i="8"/>
  <c r="I7" i="8"/>
  <c r="J7" i="8"/>
  <c r="K7" i="8"/>
  <c r="L7" i="8"/>
  <c r="M7" i="8"/>
  <c r="O7" i="8"/>
  <c r="G8" i="8"/>
  <c r="H8" i="8"/>
  <c r="I8" i="8"/>
  <c r="J8" i="8"/>
  <c r="K8" i="8"/>
  <c r="L8" i="8"/>
  <c r="M8" i="8"/>
  <c r="O8" i="8"/>
  <c r="G9" i="8"/>
  <c r="H9" i="8"/>
  <c r="I9" i="8"/>
  <c r="J9" i="8"/>
  <c r="K9" i="8"/>
  <c r="L9" i="8"/>
  <c r="M9" i="8"/>
  <c r="O9" i="8"/>
  <c r="G10" i="8"/>
  <c r="H10" i="8"/>
  <c r="I10" i="8"/>
  <c r="J10" i="8"/>
  <c r="K10" i="8"/>
  <c r="L10" i="8"/>
  <c r="M10" i="8"/>
  <c r="O10" i="8"/>
  <c r="G11" i="8"/>
  <c r="H11" i="8"/>
  <c r="I11" i="8"/>
  <c r="J11" i="8"/>
  <c r="K11" i="8"/>
  <c r="L11" i="8"/>
  <c r="M11" i="8"/>
  <c r="O11" i="8"/>
  <c r="G13" i="8"/>
  <c r="H13" i="8"/>
  <c r="I13" i="8"/>
  <c r="J13" i="8"/>
  <c r="K13" i="8"/>
  <c r="L13" i="8"/>
  <c r="M13" i="8"/>
  <c r="O13" i="8"/>
  <c r="G14" i="8"/>
  <c r="H14" i="8"/>
  <c r="I14" i="8"/>
  <c r="J14" i="8"/>
  <c r="K14" i="8"/>
  <c r="L14" i="8"/>
  <c r="M14" i="8"/>
  <c r="O14" i="8"/>
  <c r="G15" i="8"/>
  <c r="H15" i="8"/>
  <c r="I15" i="8"/>
  <c r="J15" i="8"/>
  <c r="K15" i="8"/>
  <c r="L15" i="8"/>
  <c r="M15" i="8"/>
  <c r="O15" i="8"/>
  <c r="G16" i="8"/>
  <c r="H16" i="8"/>
  <c r="I16" i="8"/>
  <c r="J16" i="8"/>
  <c r="K16" i="8"/>
  <c r="L16" i="8"/>
  <c r="M16" i="8"/>
  <c r="O16" i="8"/>
  <c r="G17" i="8"/>
  <c r="H17" i="8"/>
  <c r="I17" i="8"/>
  <c r="J17" i="8"/>
  <c r="K17" i="8"/>
  <c r="L17" i="8"/>
  <c r="M17" i="8"/>
  <c r="O17" i="8"/>
  <c r="G18" i="8"/>
  <c r="H18" i="8"/>
  <c r="I18" i="8"/>
  <c r="J18" i="8"/>
  <c r="K18" i="8"/>
  <c r="L18" i="8"/>
  <c r="M18" i="8"/>
  <c r="O18" i="8"/>
  <c r="G19" i="8"/>
  <c r="H19" i="8"/>
  <c r="I19" i="8"/>
  <c r="J19" i="8"/>
  <c r="K19" i="8"/>
  <c r="L19" i="8"/>
  <c r="M19" i="8"/>
  <c r="O19" i="8"/>
  <c r="G20" i="8"/>
  <c r="H20" i="8"/>
  <c r="I20" i="8"/>
  <c r="J20" i="8"/>
  <c r="K20" i="8"/>
  <c r="L20" i="8"/>
  <c r="M20" i="8"/>
  <c r="O20" i="8"/>
  <c r="G21" i="8"/>
  <c r="H21" i="8"/>
  <c r="I21" i="8"/>
  <c r="J21" i="8"/>
  <c r="K21" i="8"/>
  <c r="L21" i="8"/>
  <c r="M21" i="8"/>
  <c r="O21" i="8"/>
  <c r="G22" i="8"/>
  <c r="H22" i="8"/>
  <c r="I22" i="8"/>
  <c r="J22" i="8"/>
  <c r="K22" i="8"/>
  <c r="L22" i="8"/>
  <c r="M22" i="8"/>
  <c r="O22" i="8"/>
  <c r="G23" i="8"/>
  <c r="H23" i="8"/>
  <c r="I23" i="8"/>
  <c r="J23" i="8"/>
  <c r="K23" i="8"/>
  <c r="L23" i="8"/>
  <c r="M23" i="8"/>
  <c r="O23" i="8"/>
  <c r="G24" i="8"/>
  <c r="H24" i="8"/>
  <c r="I24" i="8"/>
  <c r="J24" i="8"/>
  <c r="K24" i="8"/>
  <c r="L24" i="8"/>
  <c r="M24" i="8"/>
  <c r="O24" i="8"/>
  <c r="G25" i="8"/>
  <c r="H25" i="8"/>
  <c r="I25" i="8"/>
  <c r="J25" i="8"/>
  <c r="K25" i="8"/>
  <c r="L25" i="8"/>
  <c r="M25" i="8"/>
  <c r="O25" i="8"/>
  <c r="G8" i="7"/>
  <c r="H8" i="7"/>
  <c r="I8" i="7"/>
  <c r="F8" i="7"/>
  <c r="L7" i="15"/>
  <c r="M7" i="15"/>
  <c r="C8" i="11"/>
  <c r="D8" i="11"/>
  <c r="E8" i="11"/>
  <c r="F8" i="11"/>
  <c r="C9" i="11"/>
  <c r="D9" i="11"/>
  <c r="E9" i="11"/>
  <c r="F9" i="11"/>
  <c r="C10" i="11"/>
  <c r="D10" i="11"/>
  <c r="E10" i="11"/>
  <c r="F10" i="11"/>
  <c r="C11" i="11"/>
  <c r="D11" i="11"/>
  <c r="E11" i="11"/>
  <c r="F11" i="11"/>
  <c r="C12" i="11"/>
  <c r="D12" i="11"/>
  <c r="E12" i="11"/>
  <c r="F12" i="11"/>
  <c r="B279" i="16"/>
  <c r="O279" i="16" s="1"/>
  <c r="B278" i="16"/>
  <c r="B277" i="16"/>
  <c r="B276" i="16"/>
  <c r="B275" i="16"/>
  <c r="N275" i="16" s="1"/>
  <c r="B274" i="16"/>
  <c r="B273" i="16"/>
  <c r="B272" i="16"/>
  <c r="B271" i="16"/>
  <c r="B270" i="16"/>
  <c r="B269" i="16"/>
  <c r="N269" i="16" s="1"/>
  <c r="B268" i="16"/>
  <c r="B267" i="16"/>
  <c r="N267" i="16" s="1"/>
  <c r="B266" i="16"/>
  <c r="B265" i="16"/>
  <c r="B264" i="16"/>
  <c r="B263" i="16"/>
  <c r="B262" i="16"/>
  <c r="B261" i="16"/>
  <c r="N261" i="16" s="1"/>
  <c r="B260" i="16"/>
  <c r="B259" i="16"/>
  <c r="N259" i="16" s="1"/>
  <c r="B258" i="16"/>
  <c r="B257" i="16"/>
  <c r="B256" i="16"/>
  <c r="B255" i="16"/>
  <c r="B254" i="16"/>
  <c r="B253" i="16"/>
  <c r="N253" i="16" s="1"/>
  <c r="B252" i="16"/>
  <c r="B251" i="16"/>
  <c r="N251" i="16" s="1"/>
  <c r="B250" i="16"/>
  <c r="B249" i="16"/>
  <c r="B248" i="16"/>
  <c r="B247" i="16"/>
  <c r="B246" i="16"/>
  <c r="B245" i="16"/>
  <c r="N245" i="16" s="1"/>
  <c r="B244" i="16"/>
  <c r="B243" i="16"/>
  <c r="B242" i="16"/>
  <c r="B241" i="16"/>
  <c r="B240" i="16"/>
  <c r="B239" i="16"/>
  <c r="B238" i="16"/>
  <c r="N238" i="16" s="1"/>
  <c r="B237" i="16"/>
  <c r="N237" i="16" s="1"/>
  <c r="B236" i="16"/>
  <c r="B235" i="16"/>
  <c r="B234" i="16"/>
  <c r="B233" i="16"/>
  <c r="B232" i="16"/>
  <c r="M232" i="16" s="1"/>
  <c r="B231" i="16"/>
  <c r="B230" i="16"/>
  <c r="B229" i="16"/>
  <c r="L229" i="16" s="1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I202" i="16" s="1"/>
  <c r="B201" i="16"/>
  <c r="J201" i="16" s="1"/>
  <c r="B200" i="16"/>
  <c r="J200" i="16" s="1"/>
  <c r="B199" i="16"/>
  <c r="J199" i="16" s="1"/>
  <c r="B198" i="16"/>
  <c r="B197" i="16"/>
  <c r="B196" i="16"/>
  <c r="J196" i="16" s="1"/>
  <c r="B195" i="16"/>
  <c r="B194" i="16"/>
  <c r="B193" i="16"/>
  <c r="B192" i="16"/>
  <c r="J192" i="16" s="1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J172" i="16" s="1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E148" i="16" s="1"/>
  <c r="B147" i="16"/>
  <c r="B146" i="16"/>
  <c r="B145" i="16"/>
  <c r="B144" i="16"/>
  <c r="B143" i="16"/>
  <c r="B142" i="16"/>
  <c r="N142" i="16" s="1"/>
  <c r="B141" i="16"/>
  <c r="B140" i="16"/>
  <c r="B139" i="16"/>
  <c r="B138" i="16"/>
  <c r="G138" i="16" s="1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E124" i="16" s="1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N106" i="16" s="1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G89" i="16" s="1"/>
  <c r="B88" i="16"/>
  <c r="B87" i="16"/>
  <c r="B86" i="16"/>
  <c r="B85" i="16"/>
  <c r="B84" i="16"/>
  <c r="B83" i="16"/>
  <c r="B81" i="16"/>
  <c r="B80" i="16"/>
  <c r="B79" i="16"/>
  <c r="B78" i="16"/>
  <c r="B77" i="16"/>
  <c r="B76" i="16"/>
  <c r="B75" i="16"/>
  <c r="O75" i="16" s="1"/>
  <c r="B74" i="16"/>
  <c r="B73" i="16"/>
  <c r="B72" i="16"/>
  <c r="B71" i="16"/>
  <c r="B70" i="16"/>
  <c r="G70" i="16" s="1"/>
  <c r="B69" i="16"/>
  <c r="B68" i="16"/>
  <c r="B67" i="16"/>
  <c r="D67" i="16" s="1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D34" i="16" s="1"/>
  <c r="B33" i="16"/>
  <c r="B32" i="16"/>
  <c r="B30" i="16"/>
  <c r="B29" i="16"/>
  <c r="L29" i="16" s="1"/>
  <c r="F27" i="16"/>
  <c r="E27" i="16"/>
  <c r="D27" i="16"/>
  <c r="C27" i="16"/>
  <c r="F26" i="16"/>
  <c r="E26" i="16"/>
  <c r="D26" i="16"/>
  <c r="C26" i="16"/>
  <c r="F25" i="16"/>
  <c r="E25" i="16"/>
  <c r="D25" i="16"/>
  <c r="C25" i="16"/>
  <c r="F24" i="16"/>
  <c r="E24" i="16"/>
  <c r="D24" i="16"/>
  <c r="C24" i="16"/>
  <c r="F23" i="16"/>
  <c r="E23" i="16"/>
  <c r="D23" i="16"/>
  <c r="C23" i="16"/>
  <c r="F22" i="16"/>
  <c r="E22" i="16"/>
  <c r="D22" i="16"/>
  <c r="C22" i="16"/>
  <c r="F21" i="16"/>
  <c r="E21" i="16"/>
  <c r="D21" i="16"/>
  <c r="C21" i="16"/>
  <c r="F20" i="16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O7" i="16"/>
  <c r="M7" i="16"/>
  <c r="L7" i="16"/>
  <c r="K7" i="16"/>
  <c r="J7" i="16"/>
  <c r="I7" i="16"/>
  <c r="H7" i="16"/>
  <c r="G7" i="16"/>
  <c r="F7" i="16"/>
  <c r="E7" i="16"/>
  <c r="D7" i="16"/>
  <c r="C7" i="16"/>
  <c r="B279" i="15"/>
  <c r="B278" i="15"/>
  <c r="B277" i="15"/>
  <c r="B276" i="15"/>
  <c r="B275" i="15"/>
  <c r="B274" i="15"/>
  <c r="B273" i="15"/>
  <c r="B272" i="15"/>
  <c r="B271" i="15"/>
  <c r="B270" i="15"/>
  <c r="B269" i="15"/>
  <c r="M269" i="15" s="1"/>
  <c r="B268" i="15"/>
  <c r="C268" i="15" s="1"/>
  <c r="B267" i="15"/>
  <c r="B266" i="15"/>
  <c r="B265" i="15"/>
  <c r="B264" i="15"/>
  <c r="B263" i="15"/>
  <c r="B262" i="15"/>
  <c r="B261" i="15"/>
  <c r="B260" i="15"/>
  <c r="B259" i="15"/>
  <c r="B258" i="15"/>
  <c r="N258" i="15" s="1"/>
  <c r="B257" i="15"/>
  <c r="B256" i="15"/>
  <c r="B255" i="15"/>
  <c r="B254" i="15"/>
  <c r="B253" i="15"/>
  <c r="B252" i="15"/>
  <c r="B251" i="15"/>
  <c r="B250" i="15"/>
  <c r="B249" i="15"/>
  <c r="B248" i="15"/>
  <c r="L248" i="15" s="1"/>
  <c r="B247" i="15"/>
  <c r="B246" i="15"/>
  <c r="B245" i="15"/>
  <c r="B244" i="15"/>
  <c r="B243" i="15"/>
  <c r="B242" i="15"/>
  <c r="B241" i="15"/>
  <c r="B240" i="15"/>
  <c r="B239" i="15"/>
  <c r="L239" i="15" s="1"/>
  <c r="B238" i="15"/>
  <c r="B237" i="15"/>
  <c r="M237" i="15" s="1"/>
  <c r="B236" i="15"/>
  <c r="B235" i="15"/>
  <c r="B234" i="15"/>
  <c r="B233" i="15"/>
  <c r="B232" i="15"/>
  <c r="B231" i="15"/>
  <c r="B230" i="15"/>
  <c r="B229" i="15"/>
  <c r="L229" i="15" s="1"/>
  <c r="B228" i="15"/>
  <c r="B227" i="15"/>
  <c r="B226" i="15"/>
  <c r="B225" i="15"/>
  <c r="B224" i="15"/>
  <c r="I224" i="15" s="1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L209" i="15" s="1"/>
  <c r="B208" i="15"/>
  <c r="B207" i="15"/>
  <c r="B206" i="15"/>
  <c r="B205" i="15"/>
  <c r="O205" i="15" s="1"/>
  <c r="B204" i="15"/>
  <c r="B203" i="15"/>
  <c r="B202" i="15"/>
  <c r="B201" i="15"/>
  <c r="B200" i="15"/>
  <c r="B199" i="15"/>
  <c r="B198" i="15"/>
  <c r="L198" i="15" s="1"/>
  <c r="B197" i="15"/>
  <c r="K197" i="15" s="1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M184" i="15" s="1"/>
  <c r="B183" i="15"/>
  <c r="B182" i="15"/>
  <c r="B181" i="15"/>
  <c r="B180" i="15"/>
  <c r="M180" i="15" s="1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C161" i="15" s="1"/>
  <c r="B160" i="15"/>
  <c r="M160" i="15" s="1"/>
  <c r="B159" i="15"/>
  <c r="B158" i="15"/>
  <c r="B157" i="15"/>
  <c r="F157" i="15" s="1"/>
  <c r="B156" i="15"/>
  <c r="B155" i="15"/>
  <c r="B154" i="15"/>
  <c r="B153" i="15"/>
  <c r="B152" i="15"/>
  <c r="B151" i="15"/>
  <c r="B150" i="15"/>
  <c r="B149" i="15"/>
  <c r="L149" i="15" s="1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D134" i="15" s="1"/>
  <c r="B133" i="15"/>
  <c r="F133" i="15" s="1"/>
  <c r="B132" i="15"/>
  <c r="B131" i="15"/>
  <c r="B130" i="15"/>
  <c r="E130" i="15" s="1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C95" i="15" s="1"/>
  <c r="B94" i="15"/>
  <c r="B93" i="15"/>
  <c r="B92" i="15"/>
  <c r="B91" i="15"/>
  <c r="B90" i="15"/>
  <c r="E90" i="15" s="1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L73" i="15" s="1"/>
  <c r="B72" i="15"/>
  <c r="B71" i="15"/>
  <c r="B70" i="15"/>
  <c r="B69" i="15"/>
  <c r="B68" i="15"/>
  <c r="B67" i="15"/>
  <c r="B66" i="15"/>
  <c r="B65" i="15"/>
  <c r="B64" i="15"/>
  <c r="B63" i="15"/>
  <c r="B62" i="15"/>
  <c r="B61" i="15"/>
  <c r="L61" i="15" s="1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F27" i="15"/>
  <c r="E27" i="15"/>
  <c r="D27" i="15"/>
  <c r="C27" i="15"/>
  <c r="F26" i="15"/>
  <c r="E26" i="15"/>
  <c r="D26" i="15"/>
  <c r="C26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10" i="15"/>
  <c r="E10" i="15"/>
  <c r="D10" i="15"/>
  <c r="C10" i="15"/>
  <c r="F9" i="15"/>
  <c r="E9" i="15"/>
  <c r="D9" i="15"/>
  <c r="C9" i="15"/>
  <c r="F8" i="15"/>
  <c r="E8" i="15"/>
  <c r="D8" i="15"/>
  <c r="C8" i="15"/>
  <c r="O7" i="15"/>
  <c r="K7" i="15"/>
  <c r="J7" i="15"/>
  <c r="I7" i="15"/>
  <c r="H7" i="15"/>
  <c r="G7" i="15"/>
  <c r="F7" i="15"/>
  <c r="E7" i="15"/>
  <c r="D7" i="15"/>
  <c r="C7" i="15"/>
  <c r="B16" i="14"/>
  <c r="F8" i="14"/>
  <c r="E8" i="14"/>
  <c r="D8" i="14"/>
  <c r="C8" i="14"/>
  <c r="O7" i="14"/>
  <c r="M7" i="14"/>
  <c r="L7" i="14"/>
  <c r="K7" i="14"/>
  <c r="J7" i="14"/>
  <c r="I7" i="14"/>
  <c r="H7" i="14"/>
  <c r="G7" i="14"/>
  <c r="F7" i="14"/>
  <c r="E7" i="14"/>
  <c r="D7" i="14"/>
  <c r="C7" i="14"/>
  <c r="B279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H254" i="13" s="1"/>
  <c r="B253" i="13"/>
  <c r="B252" i="13"/>
  <c r="B251" i="13"/>
  <c r="B250" i="13"/>
  <c r="H250" i="13" s="1"/>
  <c r="B249" i="13"/>
  <c r="B248" i="13"/>
  <c r="B247" i="13"/>
  <c r="B246" i="13"/>
  <c r="H246" i="13" s="1"/>
  <c r="B245" i="13"/>
  <c r="B244" i="13"/>
  <c r="B243" i="13"/>
  <c r="B242" i="13"/>
  <c r="H242" i="13" s="1"/>
  <c r="B241" i="13"/>
  <c r="B240" i="13"/>
  <c r="B239" i="13"/>
  <c r="B238" i="13"/>
  <c r="H238" i="13" s="1"/>
  <c r="B237" i="13"/>
  <c r="B236" i="13"/>
  <c r="B235" i="13"/>
  <c r="B234" i="13"/>
  <c r="H234" i="13" s="1"/>
  <c r="B233" i="13"/>
  <c r="B232" i="13"/>
  <c r="B231" i="13"/>
  <c r="B230" i="13"/>
  <c r="H230" i="13" s="1"/>
  <c r="B229" i="13"/>
  <c r="B228" i="13"/>
  <c r="B227" i="13"/>
  <c r="B226" i="13"/>
  <c r="H226" i="13" s="1"/>
  <c r="B225" i="13"/>
  <c r="B224" i="13"/>
  <c r="B223" i="13"/>
  <c r="B222" i="13"/>
  <c r="H222" i="13" s="1"/>
  <c r="B221" i="13"/>
  <c r="B220" i="13"/>
  <c r="B219" i="13"/>
  <c r="B218" i="13"/>
  <c r="J218" i="13" s="1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M206" i="13" s="1"/>
  <c r="B205" i="13"/>
  <c r="B204" i="13"/>
  <c r="B203" i="13"/>
  <c r="B202" i="13"/>
  <c r="M202" i="13" s="1"/>
  <c r="B201" i="13"/>
  <c r="B200" i="13"/>
  <c r="B199" i="13"/>
  <c r="B198" i="13"/>
  <c r="M198" i="13" s="1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M182" i="13" s="1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L170" i="13" s="1"/>
  <c r="B169" i="13"/>
  <c r="O169" i="13" s="1"/>
  <c r="B168" i="13"/>
  <c r="B167" i="13"/>
  <c r="B166" i="13"/>
  <c r="K166" i="13" s="1"/>
  <c r="B165" i="13"/>
  <c r="B164" i="13"/>
  <c r="B163" i="13"/>
  <c r="B162" i="13"/>
  <c r="B161" i="13"/>
  <c r="B160" i="13"/>
  <c r="B159" i="13"/>
  <c r="B158" i="13"/>
  <c r="B157" i="13"/>
  <c r="K157" i="13" s="1"/>
  <c r="B156" i="13"/>
  <c r="B155" i="13"/>
  <c r="B154" i="13"/>
  <c r="B153" i="13"/>
  <c r="B152" i="13"/>
  <c r="B151" i="13"/>
  <c r="B150" i="13"/>
  <c r="B149" i="13"/>
  <c r="B148" i="13"/>
  <c r="B147" i="13"/>
  <c r="I147" i="13" s="1"/>
  <c r="B146" i="13"/>
  <c r="B145" i="13"/>
  <c r="J145" i="13" s="1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J130" i="13" s="1"/>
  <c r="B129" i="13"/>
  <c r="B128" i="13"/>
  <c r="J128" i="13" s="1"/>
  <c r="B127" i="13"/>
  <c r="B126" i="13"/>
  <c r="B125" i="13"/>
  <c r="B124" i="13"/>
  <c r="B123" i="13"/>
  <c r="H123" i="13" s="1"/>
  <c r="B122" i="13"/>
  <c r="B121" i="13"/>
  <c r="B120" i="13"/>
  <c r="B119" i="13"/>
  <c r="H119" i="13" s="1"/>
  <c r="B118" i="13"/>
  <c r="B117" i="13"/>
  <c r="B116" i="13"/>
  <c r="B115" i="13"/>
  <c r="H115" i="13" s="1"/>
  <c r="B114" i="13"/>
  <c r="B113" i="13"/>
  <c r="B112" i="13"/>
  <c r="B111" i="13"/>
  <c r="H111" i="13" s="1"/>
  <c r="B110" i="13"/>
  <c r="B109" i="13"/>
  <c r="B108" i="13"/>
  <c r="B107" i="13"/>
  <c r="H107" i="13" s="1"/>
  <c r="B106" i="13"/>
  <c r="B105" i="13"/>
  <c r="B104" i="13"/>
  <c r="B103" i="13"/>
  <c r="H103" i="13" s="1"/>
  <c r="B102" i="13"/>
  <c r="B101" i="13"/>
  <c r="B100" i="13"/>
  <c r="B99" i="13"/>
  <c r="H99" i="13" s="1"/>
  <c r="B98" i="13"/>
  <c r="B97" i="13"/>
  <c r="B96" i="13"/>
  <c r="B95" i="13"/>
  <c r="H95" i="13" s="1"/>
  <c r="B94" i="13"/>
  <c r="B93" i="13"/>
  <c r="B92" i="13"/>
  <c r="B91" i="13"/>
  <c r="H91" i="13" s="1"/>
  <c r="B90" i="13"/>
  <c r="B89" i="13"/>
  <c r="B88" i="13"/>
  <c r="B87" i="13"/>
  <c r="H87" i="13" s="1"/>
  <c r="B86" i="13"/>
  <c r="B85" i="13"/>
  <c r="B84" i="13"/>
  <c r="B83" i="13"/>
  <c r="H83" i="13" s="1"/>
  <c r="B82" i="13"/>
  <c r="B81" i="13"/>
  <c r="B80" i="13"/>
  <c r="B79" i="13"/>
  <c r="H79" i="13" s="1"/>
  <c r="B78" i="13"/>
  <c r="B77" i="13"/>
  <c r="B76" i="13"/>
  <c r="B75" i="13"/>
  <c r="H75" i="13" s="1"/>
  <c r="B74" i="13"/>
  <c r="B73" i="13"/>
  <c r="B72" i="13"/>
  <c r="B71" i="13"/>
  <c r="H71" i="13" s="1"/>
  <c r="B70" i="13"/>
  <c r="B69" i="13"/>
  <c r="B68" i="13"/>
  <c r="B67" i="13"/>
  <c r="H67" i="13" s="1"/>
  <c r="B66" i="13"/>
  <c r="B65" i="13"/>
  <c r="B64" i="13"/>
  <c r="B63" i="13"/>
  <c r="H63" i="13" s="1"/>
  <c r="B62" i="13"/>
  <c r="B61" i="13"/>
  <c r="B60" i="13"/>
  <c r="B59" i="13"/>
  <c r="H59" i="13" s="1"/>
  <c r="B58" i="13"/>
  <c r="B57" i="13"/>
  <c r="B56" i="13"/>
  <c r="B55" i="13"/>
  <c r="H55" i="13" s="1"/>
  <c r="B54" i="13"/>
  <c r="B53" i="13"/>
  <c r="B52" i="13"/>
  <c r="B51" i="13"/>
  <c r="H51" i="13" s="1"/>
  <c r="B50" i="13"/>
  <c r="B49" i="13"/>
  <c r="B48" i="13"/>
  <c r="B47" i="13"/>
  <c r="H47" i="13" s="1"/>
  <c r="B46" i="13"/>
  <c r="B45" i="13"/>
  <c r="B44" i="13"/>
  <c r="B43" i="13"/>
  <c r="H43" i="13" s="1"/>
  <c r="B42" i="13"/>
  <c r="B41" i="13"/>
  <c r="B40" i="13"/>
  <c r="B39" i="13"/>
  <c r="H39" i="13" s="1"/>
  <c r="B38" i="13"/>
  <c r="B37" i="13"/>
  <c r="B36" i="13"/>
  <c r="B35" i="13"/>
  <c r="H35" i="13" s="1"/>
  <c r="B34" i="13"/>
  <c r="B33" i="13"/>
  <c r="B32" i="13"/>
  <c r="B31" i="13"/>
  <c r="H31" i="13" s="1"/>
  <c r="B30" i="13"/>
  <c r="B29" i="13"/>
  <c r="F27" i="13"/>
  <c r="E27" i="13"/>
  <c r="D27" i="13"/>
  <c r="C27" i="13"/>
  <c r="F26" i="13"/>
  <c r="E26" i="13"/>
  <c r="D26" i="13"/>
  <c r="C26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9" i="13"/>
  <c r="E19" i="13"/>
  <c r="D19" i="13"/>
  <c r="C19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1" i="13"/>
  <c r="E11" i="13"/>
  <c r="D11" i="13"/>
  <c r="C11" i="13"/>
  <c r="F10" i="13"/>
  <c r="E10" i="13"/>
  <c r="D10" i="13"/>
  <c r="C10" i="13"/>
  <c r="F9" i="13"/>
  <c r="E9" i="13"/>
  <c r="D9" i="13"/>
  <c r="C9" i="13"/>
  <c r="F8" i="13"/>
  <c r="E8" i="13"/>
  <c r="D8" i="13"/>
  <c r="C8" i="13"/>
  <c r="O7" i="13"/>
  <c r="M7" i="13"/>
  <c r="L7" i="13"/>
  <c r="K7" i="13"/>
  <c r="J7" i="13"/>
  <c r="I7" i="13"/>
  <c r="H7" i="13"/>
  <c r="G7" i="13"/>
  <c r="F7" i="13"/>
  <c r="E7" i="13"/>
  <c r="D7" i="13"/>
  <c r="C7" i="13"/>
  <c r="B71" i="12"/>
  <c r="B70" i="12"/>
  <c r="J70" i="12" s="1"/>
  <c r="B69" i="12"/>
  <c r="B68" i="12"/>
  <c r="J68" i="12" s="1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I55" i="12" s="1"/>
  <c r="B54" i="12"/>
  <c r="B53" i="12"/>
  <c r="B52" i="12"/>
  <c r="H52" i="12" s="1"/>
  <c r="B51" i="12"/>
  <c r="H40" i="12"/>
  <c r="H32" i="12"/>
  <c r="B29" i="12"/>
  <c r="F27" i="12"/>
  <c r="E27" i="12"/>
  <c r="D27" i="12"/>
  <c r="C27" i="12"/>
  <c r="F26" i="12"/>
  <c r="E26" i="12"/>
  <c r="D26" i="12"/>
  <c r="C26" i="12"/>
  <c r="F25" i="12"/>
  <c r="E25" i="12"/>
  <c r="D25" i="12"/>
  <c r="C25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1" i="12"/>
  <c r="E21" i="12"/>
  <c r="D21" i="12"/>
  <c r="C21" i="12"/>
  <c r="F20" i="12"/>
  <c r="E20" i="12"/>
  <c r="D20" i="12"/>
  <c r="C20" i="12"/>
  <c r="F19" i="12"/>
  <c r="E19" i="12"/>
  <c r="D19" i="12"/>
  <c r="C19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D14" i="12"/>
  <c r="C14" i="12"/>
  <c r="F13" i="12"/>
  <c r="E13" i="12"/>
  <c r="D13" i="12"/>
  <c r="C13" i="12"/>
  <c r="F12" i="12"/>
  <c r="E12" i="12"/>
  <c r="D12" i="12"/>
  <c r="C12" i="12"/>
  <c r="F11" i="12"/>
  <c r="E11" i="12"/>
  <c r="D11" i="12"/>
  <c r="C11" i="12"/>
  <c r="F10" i="12"/>
  <c r="E10" i="12"/>
  <c r="D10" i="12"/>
  <c r="C10" i="12"/>
  <c r="F9" i="12"/>
  <c r="E9" i="12"/>
  <c r="D9" i="12"/>
  <c r="C9" i="12"/>
  <c r="F8" i="12"/>
  <c r="E8" i="12"/>
  <c r="D8" i="12"/>
  <c r="C8" i="12"/>
  <c r="O7" i="12"/>
  <c r="M7" i="12"/>
  <c r="L7" i="12"/>
  <c r="K7" i="12"/>
  <c r="J7" i="12"/>
  <c r="I7" i="12"/>
  <c r="H7" i="12"/>
  <c r="G7" i="12"/>
  <c r="F7" i="12"/>
  <c r="D7" i="12"/>
  <c r="C7" i="12"/>
  <c r="B279" i="11"/>
  <c r="B278" i="11"/>
  <c r="B277" i="11"/>
  <c r="B276" i="11"/>
  <c r="B275" i="11"/>
  <c r="N275" i="11" s="1"/>
  <c r="B274" i="11"/>
  <c r="B273" i="11"/>
  <c r="B272" i="11"/>
  <c r="L272" i="11" s="1"/>
  <c r="B271" i="11"/>
  <c r="N271" i="11" s="1"/>
  <c r="B270" i="11"/>
  <c r="B269" i="11"/>
  <c r="B268" i="11"/>
  <c r="B267" i="11"/>
  <c r="B266" i="11"/>
  <c r="B265" i="11"/>
  <c r="B264" i="11"/>
  <c r="B263" i="11"/>
  <c r="B262" i="11"/>
  <c r="B261" i="11"/>
  <c r="M261" i="11" s="1"/>
  <c r="B260" i="11"/>
  <c r="B259" i="11"/>
  <c r="B258" i="11"/>
  <c r="B257" i="11"/>
  <c r="B256" i="11"/>
  <c r="B255" i="11"/>
  <c r="B254" i="11"/>
  <c r="B253" i="11"/>
  <c r="B252" i="11"/>
  <c r="B251" i="11"/>
  <c r="B250" i="11"/>
  <c r="N250" i="11" s="1"/>
  <c r="B249" i="11"/>
  <c r="B248" i="11"/>
  <c r="B247" i="11"/>
  <c r="B246" i="11"/>
  <c r="B245" i="11"/>
  <c r="B244" i="11"/>
  <c r="B243" i="11"/>
  <c r="B242" i="11"/>
  <c r="B241" i="11"/>
  <c r="B240" i="11"/>
  <c r="B239" i="11"/>
  <c r="B238" i="11"/>
  <c r="O238" i="11" s="1"/>
  <c r="B237" i="11"/>
  <c r="B236" i="11"/>
  <c r="B235" i="11"/>
  <c r="D235" i="11" s="1"/>
  <c r="B234" i="11"/>
  <c r="B233" i="11"/>
  <c r="B232" i="11"/>
  <c r="B231" i="11"/>
  <c r="B230" i="11"/>
  <c r="B229" i="11"/>
  <c r="B228" i="11"/>
  <c r="B227" i="11"/>
  <c r="K227" i="11" s="1"/>
  <c r="B226" i="11"/>
  <c r="B225" i="11"/>
  <c r="B224" i="11"/>
  <c r="B223" i="11"/>
  <c r="J223" i="11" s="1"/>
  <c r="B222" i="11"/>
  <c r="B221" i="11"/>
  <c r="J221" i="11" s="1"/>
  <c r="B220" i="11"/>
  <c r="B219" i="11"/>
  <c r="B218" i="11"/>
  <c r="B217" i="11"/>
  <c r="B216" i="11"/>
  <c r="B215" i="11"/>
  <c r="B214" i="11"/>
  <c r="B213" i="11"/>
  <c r="B212" i="11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L192" i="11" s="1"/>
  <c r="B191" i="11"/>
  <c r="N191" i="11" s="1"/>
  <c r="B190" i="11"/>
  <c r="B189" i="11"/>
  <c r="B188" i="11"/>
  <c r="B187" i="11"/>
  <c r="B186" i="11"/>
  <c r="L186" i="11" s="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D174" i="11" s="1"/>
  <c r="B173" i="11"/>
  <c r="B172" i="11"/>
  <c r="N172" i="11" s="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I158" i="11" s="1"/>
  <c r="B157" i="11"/>
  <c r="F157" i="11" s="1"/>
  <c r="B156" i="11"/>
  <c r="B155" i="11"/>
  <c r="B154" i="11"/>
  <c r="B153" i="11"/>
  <c r="H153" i="11" s="1"/>
  <c r="B152" i="11"/>
  <c r="B151" i="11"/>
  <c r="B150" i="11"/>
  <c r="B149" i="11"/>
  <c r="B148" i="11"/>
  <c r="B147" i="11"/>
  <c r="B146" i="11"/>
  <c r="B145" i="11"/>
  <c r="B144" i="11"/>
  <c r="B143" i="11"/>
  <c r="B142" i="11"/>
  <c r="I142" i="11" s="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K109" i="11" s="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K97" i="11" s="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F27" i="11"/>
  <c r="E27" i="11"/>
  <c r="D27" i="11"/>
  <c r="C27" i="11"/>
  <c r="F26" i="11"/>
  <c r="E26" i="11"/>
  <c r="D26" i="11"/>
  <c r="C26" i="11"/>
  <c r="F25" i="11"/>
  <c r="E25" i="11"/>
  <c r="D25" i="11"/>
  <c r="C25" i="11"/>
  <c r="F24" i="11"/>
  <c r="E24" i="11"/>
  <c r="D24" i="11"/>
  <c r="C24" i="11"/>
  <c r="F23" i="11"/>
  <c r="E23" i="11"/>
  <c r="D23" i="11"/>
  <c r="C23" i="1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O7" i="11"/>
  <c r="M7" i="11"/>
  <c r="L7" i="11"/>
  <c r="K7" i="11"/>
  <c r="J7" i="11"/>
  <c r="I7" i="11"/>
  <c r="H7" i="11"/>
  <c r="G7" i="11"/>
  <c r="F7" i="11"/>
  <c r="E7" i="11"/>
  <c r="D7" i="11"/>
  <c r="C7" i="11"/>
  <c r="B32" i="10"/>
  <c r="B31" i="10"/>
  <c r="B30" i="10"/>
  <c r="B29" i="10"/>
  <c r="N29" i="10" s="1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10" i="10"/>
  <c r="E10" i="10"/>
  <c r="D10" i="10"/>
  <c r="C10" i="10"/>
  <c r="F9" i="10"/>
  <c r="E9" i="10"/>
  <c r="D9" i="10"/>
  <c r="C9" i="10"/>
  <c r="F8" i="10"/>
  <c r="E8" i="10"/>
  <c r="D8" i="10"/>
  <c r="C8" i="10"/>
  <c r="B277" i="8"/>
  <c r="B276" i="8"/>
  <c r="B275" i="8"/>
  <c r="B274" i="8"/>
  <c r="B273" i="8"/>
  <c r="B272" i="8"/>
  <c r="B271" i="8"/>
  <c r="L271" i="8" s="1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N258" i="8" s="1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N245" i="8" s="1"/>
  <c r="B244" i="8"/>
  <c r="B243" i="8"/>
  <c r="B242" i="8"/>
  <c r="B241" i="8"/>
  <c r="L241" i="8" s="1"/>
  <c r="B240" i="8"/>
  <c r="B239" i="8"/>
  <c r="B238" i="8"/>
  <c r="B237" i="8"/>
  <c r="B236" i="8"/>
  <c r="B235" i="8"/>
  <c r="B234" i="8"/>
  <c r="B233" i="8"/>
  <c r="B232" i="8"/>
  <c r="O232" i="8" s="1"/>
  <c r="B231" i="8"/>
  <c r="B230" i="8"/>
  <c r="B229" i="8"/>
  <c r="B228" i="8"/>
  <c r="B227" i="8"/>
  <c r="B226" i="8"/>
  <c r="O226" i="8" s="1"/>
  <c r="B225" i="8"/>
  <c r="B224" i="8"/>
  <c r="H224" i="8" s="1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K210" i="8" s="1"/>
  <c r="B209" i="8"/>
  <c r="B208" i="8"/>
  <c r="B207" i="8"/>
  <c r="B206" i="8"/>
  <c r="B205" i="8"/>
  <c r="B204" i="8"/>
  <c r="B203" i="8"/>
  <c r="K203" i="8" s="1"/>
  <c r="B202" i="8"/>
  <c r="B201" i="8"/>
  <c r="B200" i="8"/>
  <c r="B199" i="8"/>
  <c r="N175" i="8"/>
  <c r="F173" i="8"/>
  <c r="O171" i="8"/>
  <c r="N160" i="8"/>
  <c r="H132" i="8"/>
  <c r="L125" i="8"/>
  <c r="O124" i="8"/>
  <c r="H113" i="8"/>
  <c r="M110" i="8"/>
  <c r="I105" i="8"/>
  <c r="H101" i="8"/>
  <c r="E98" i="8"/>
  <c r="F67" i="8"/>
  <c r="J61" i="8"/>
  <c r="J45" i="8"/>
  <c r="H41" i="8"/>
  <c r="J33" i="8"/>
  <c r="L30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1" i="8"/>
  <c r="E11" i="8"/>
  <c r="D11" i="8"/>
  <c r="C11" i="8"/>
  <c r="F10" i="8"/>
  <c r="E10" i="8"/>
  <c r="D10" i="8"/>
  <c r="C10" i="8"/>
  <c r="F9" i="8"/>
  <c r="E9" i="8"/>
  <c r="D9" i="8"/>
  <c r="C9" i="8"/>
  <c r="F8" i="8"/>
  <c r="E8" i="8"/>
  <c r="D8" i="8"/>
  <c r="C8" i="8"/>
  <c r="F7" i="8"/>
  <c r="E7" i="8"/>
  <c r="D7" i="8"/>
  <c r="C7" i="8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I247" i="7" s="1"/>
  <c r="B246" i="7"/>
  <c r="G246" i="7" s="1"/>
  <c r="B245" i="7"/>
  <c r="B244" i="7"/>
  <c r="B243" i="7"/>
  <c r="B242" i="7"/>
  <c r="B241" i="7"/>
  <c r="B240" i="7"/>
  <c r="B239" i="7"/>
  <c r="B238" i="7"/>
  <c r="O238" i="7" s="1"/>
  <c r="B237" i="7"/>
  <c r="B236" i="7"/>
  <c r="B235" i="7"/>
  <c r="B234" i="7"/>
  <c r="B233" i="7"/>
  <c r="B232" i="7"/>
  <c r="B231" i="7"/>
  <c r="D231" i="7" s="1"/>
  <c r="B230" i="7"/>
  <c r="B229" i="7"/>
  <c r="B228" i="7"/>
  <c r="B227" i="7"/>
  <c r="B226" i="7"/>
  <c r="B225" i="7"/>
  <c r="B224" i="7"/>
  <c r="B223" i="7"/>
  <c r="B222" i="7"/>
  <c r="H222" i="7" s="1"/>
  <c r="B221" i="7"/>
  <c r="B220" i="7"/>
  <c r="B219" i="7"/>
  <c r="I219" i="7" s="1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K157" i="7" s="1"/>
  <c r="B156" i="7"/>
  <c r="B155" i="7"/>
  <c r="B154" i="7"/>
  <c r="B153" i="7"/>
  <c r="B152" i="7"/>
  <c r="B151" i="7"/>
  <c r="B150" i="7"/>
  <c r="H150" i="7" s="1"/>
  <c r="B149" i="7"/>
  <c r="B148" i="7"/>
  <c r="B147" i="7"/>
  <c r="B146" i="7"/>
  <c r="B145" i="7"/>
  <c r="B144" i="7"/>
  <c r="H144" i="7" s="1"/>
  <c r="B143" i="7"/>
  <c r="B142" i="7"/>
  <c r="B141" i="7"/>
  <c r="J141" i="7" s="1"/>
  <c r="B140" i="7"/>
  <c r="B139" i="7"/>
  <c r="B138" i="7"/>
  <c r="B137" i="7"/>
  <c r="B136" i="7"/>
  <c r="H136" i="7" s="1"/>
  <c r="B135" i="7"/>
  <c r="B134" i="7"/>
  <c r="B133" i="7"/>
  <c r="D133" i="7" s="1"/>
  <c r="B132" i="7"/>
  <c r="B131" i="7"/>
  <c r="B130" i="7"/>
  <c r="B129" i="7"/>
  <c r="J129" i="7" s="1"/>
  <c r="B128" i="7"/>
  <c r="B127" i="7"/>
  <c r="B126" i="7"/>
  <c r="B125" i="7"/>
  <c r="B124" i="7"/>
  <c r="B123" i="7"/>
  <c r="B122" i="7"/>
  <c r="B121" i="7"/>
  <c r="B120" i="7"/>
  <c r="H120" i="7" s="1"/>
  <c r="B119" i="7"/>
  <c r="B118" i="7"/>
  <c r="B117" i="7"/>
  <c r="H117" i="7" s="1"/>
  <c r="B116" i="7"/>
  <c r="B115" i="7"/>
  <c r="B114" i="7"/>
  <c r="N114" i="7" s="1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I75" i="7" s="1"/>
  <c r="B74" i="7"/>
  <c r="B73" i="7"/>
  <c r="B72" i="7"/>
  <c r="B71" i="7"/>
  <c r="I71" i="7" s="1"/>
  <c r="B70" i="7"/>
  <c r="B69" i="7"/>
  <c r="B68" i="7"/>
  <c r="B67" i="7"/>
  <c r="I67" i="7" s="1"/>
  <c r="B66" i="7"/>
  <c r="B65" i="7"/>
  <c r="B64" i="7"/>
  <c r="B63" i="7"/>
  <c r="I63" i="7" s="1"/>
  <c r="B62" i="7"/>
  <c r="B61" i="7"/>
  <c r="B60" i="7"/>
  <c r="B59" i="7"/>
  <c r="I59" i="7" s="1"/>
  <c r="B58" i="7"/>
  <c r="B57" i="7"/>
  <c r="B56" i="7"/>
  <c r="B55" i="7"/>
  <c r="I55" i="7" s="1"/>
  <c r="B53" i="7"/>
  <c r="B52" i="7"/>
  <c r="B51" i="7"/>
  <c r="I51" i="7" s="1"/>
  <c r="B50" i="7"/>
  <c r="B49" i="7"/>
  <c r="B48" i="7"/>
  <c r="B47" i="7"/>
  <c r="I47" i="7" s="1"/>
  <c r="B46" i="7"/>
  <c r="B45" i="7"/>
  <c r="B44" i="7"/>
  <c r="B43" i="7"/>
  <c r="I43" i="7" s="1"/>
  <c r="B42" i="7"/>
  <c r="B41" i="7"/>
  <c r="B40" i="7"/>
  <c r="B39" i="7"/>
  <c r="I39" i="7" s="1"/>
  <c r="B38" i="7"/>
  <c r="B37" i="7"/>
  <c r="B36" i="7"/>
  <c r="B35" i="7"/>
  <c r="I35" i="7" s="1"/>
  <c r="B34" i="7"/>
  <c r="B33" i="7"/>
  <c r="B32" i="7"/>
  <c r="B31" i="7"/>
  <c r="I31" i="7" s="1"/>
  <c r="B30" i="7"/>
  <c r="B29" i="7"/>
  <c r="B28" i="7"/>
  <c r="B27" i="7"/>
  <c r="I27" i="7" s="1"/>
  <c r="B26" i="7"/>
  <c r="B25" i="7"/>
  <c r="B24" i="7"/>
  <c r="B23" i="7"/>
  <c r="I23" i="7" s="1"/>
  <c r="B22" i="7"/>
  <c r="B21" i="7"/>
  <c r="B20" i="7"/>
  <c r="B19" i="7"/>
  <c r="I19" i="7" s="1"/>
  <c r="B18" i="7"/>
  <c r="B17" i="7"/>
  <c r="B16" i="7"/>
  <c r="B15" i="7"/>
  <c r="I15" i="7" s="1"/>
  <c r="B14" i="7"/>
  <c r="B13" i="7"/>
  <c r="B11" i="7"/>
  <c r="I11" i="7" s="1"/>
  <c r="E8" i="7"/>
  <c r="D8" i="7"/>
  <c r="C8" i="7"/>
  <c r="O7" i="7"/>
  <c r="M7" i="7"/>
  <c r="L7" i="7"/>
  <c r="K7" i="7"/>
  <c r="J7" i="7"/>
  <c r="I7" i="7"/>
  <c r="H7" i="7"/>
  <c r="G7" i="7"/>
  <c r="F7" i="7"/>
  <c r="E7" i="7"/>
  <c r="D7" i="7"/>
  <c r="C7" i="7"/>
  <c r="B279" i="6"/>
  <c r="O279" i="6" s="1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L260" i="6" s="1"/>
  <c r="B259" i="6"/>
  <c r="N259" i="6" s="1"/>
  <c r="B258" i="6"/>
  <c r="B257" i="6"/>
  <c r="B256" i="6"/>
  <c r="B255" i="6"/>
  <c r="B254" i="6"/>
  <c r="B253" i="6"/>
  <c r="B252" i="6"/>
  <c r="B251" i="6"/>
  <c r="B250" i="6"/>
  <c r="B249" i="6"/>
  <c r="M249" i="6" s="1"/>
  <c r="B248" i="6"/>
  <c r="C248" i="6" s="1"/>
  <c r="B247" i="6"/>
  <c r="D247" i="6" s="1"/>
  <c r="B246" i="6"/>
  <c r="B245" i="6"/>
  <c r="B244" i="6"/>
  <c r="B243" i="6"/>
  <c r="B242" i="6"/>
  <c r="B241" i="6"/>
  <c r="B240" i="6"/>
  <c r="B239" i="6"/>
  <c r="B238" i="6"/>
  <c r="O238" i="6" s="1"/>
  <c r="B237" i="6"/>
  <c r="B236" i="6"/>
  <c r="B235" i="6"/>
  <c r="B234" i="6"/>
  <c r="B233" i="6"/>
  <c r="B232" i="6"/>
  <c r="B231" i="6"/>
  <c r="J231" i="6" s="1"/>
  <c r="B230" i="6"/>
  <c r="B229" i="6"/>
  <c r="B228" i="6"/>
  <c r="B227" i="6"/>
  <c r="B226" i="6"/>
  <c r="B225" i="6"/>
  <c r="B224" i="6"/>
  <c r="L224" i="6" s="1"/>
  <c r="B223" i="6"/>
  <c r="B222" i="6"/>
  <c r="D222" i="6" s="1"/>
  <c r="B221" i="6"/>
  <c r="B220" i="6"/>
  <c r="B219" i="6"/>
  <c r="B218" i="6"/>
  <c r="B217" i="6"/>
  <c r="B216" i="6"/>
  <c r="B215" i="6"/>
  <c r="B214" i="6"/>
  <c r="B213" i="6"/>
  <c r="B212" i="6"/>
  <c r="B211" i="6"/>
  <c r="H211" i="6" s="1"/>
  <c r="B210" i="6"/>
  <c r="B209" i="6"/>
  <c r="B208" i="6"/>
  <c r="B207" i="6"/>
  <c r="B206" i="6"/>
  <c r="B205" i="6"/>
  <c r="B204" i="6"/>
  <c r="B203" i="6"/>
  <c r="L203" i="6" s="1"/>
  <c r="B202" i="6"/>
  <c r="B201" i="6"/>
  <c r="B200" i="6"/>
  <c r="B199" i="6"/>
  <c r="B198" i="6"/>
  <c r="B197" i="6"/>
  <c r="B196" i="6"/>
  <c r="L196" i="6" s="1"/>
  <c r="B195" i="6"/>
  <c r="L195" i="6" s="1"/>
  <c r="B194" i="6"/>
  <c r="O194" i="6" s="1"/>
  <c r="B193" i="6"/>
  <c r="B192" i="6"/>
  <c r="B191" i="6"/>
  <c r="B190" i="6"/>
  <c r="B189" i="6"/>
  <c r="B188" i="6"/>
  <c r="E188" i="6" s="1"/>
  <c r="B187" i="6"/>
  <c r="H187" i="6" s="1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L168" i="6" s="1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J153" i="6" s="1"/>
  <c r="B152" i="6"/>
  <c r="B151" i="6"/>
  <c r="J151" i="6" s="1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N115" i="6" s="1"/>
  <c r="B114" i="6"/>
  <c r="N114" i="6" s="1"/>
  <c r="B113" i="6"/>
  <c r="B112" i="6"/>
  <c r="H112" i="6" s="1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I72" i="6" s="1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I52" i="6" s="1"/>
  <c r="B51" i="6"/>
  <c r="B50" i="6"/>
  <c r="B49" i="6"/>
  <c r="B48" i="6"/>
  <c r="I48" i="6" s="1"/>
  <c r="B47" i="6"/>
  <c r="B46" i="6"/>
  <c r="B45" i="6"/>
  <c r="B44" i="6"/>
  <c r="I44" i="6" s="1"/>
  <c r="B43" i="6"/>
  <c r="B42" i="6"/>
  <c r="B41" i="6"/>
  <c r="B40" i="6"/>
  <c r="I40" i="6" s="1"/>
  <c r="B39" i="6"/>
  <c r="B38" i="6"/>
  <c r="B37" i="6"/>
  <c r="B36" i="6"/>
  <c r="I36" i="6" s="1"/>
  <c r="B35" i="6"/>
  <c r="B34" i="6"/>
  <c r="B33" i="6"/>
  <c r="B32" i="6"/>
  <c r="I32" i="6" s="1"/>
  <c r="B31" i="6"/>
  <c r="B30" i="6"/>
  <c r="B29" i="6"/>
  <c r="F27" i="6"/>
  <c r="E27" i="6"/>
  <c r="D27" i="6"/>
  <c r="C27" i="6"/>
  <c r="F26" i="6"/>
  <c r="E26" i="6"/>
  <c r="D26" i="6"/>
  <c r="C26" i="6"/>
  <c r="F25" i="6"/>
  <c r="E25" i="6"/>
  <c r="D25" i="6"/>
  <c r="C25" i="6"/>
  <c r="F24" i="6"/>
  <c r="E24" i="6"/>
  <c r="D24" i="6"/>
  <c r="C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F8" i="6"/>
  <c r="E8" i="6"/>
  <c r="D8" i="6"/>
  <c r="C8" i="6"/>
  <c r="O7" i="6"/>
  <c r="M7" i="6"/>
  <c r="L7" i="6"/>
  <c r="K7" i="6"/>
  <c r="J7" i="6"/>
  <c r="I7" i="6"/>
  <c r="H7" i="6"/>
  <c r="G7" i="6"/>
  <c r="F7" i="6"/>
  <c r="E7" i="6"/>
  <c r="D7" i="6"/>
  <c r="C7" i="6"/>
  <c r="B76" i="2"/>
  <c r="C76" i="2" s="1"/>
  <c r="K79" i="12" l="1"/>
  <c r="O78" i="12"/>
  <c r="O77" i="12"/>
  <c r="I77" i="12"/>
  <c r="G72" i="12"/>
  <c r="L84" i="12"/>
  <c r="N83" i="12"/>
  <c r="O54" i="7"/>
  <c r="I54" i="7"/>
  <c r="D18" i="14"/>
  <c r="H79" i="12"/>
  <c r="N78" i="12"/>
  <c r="N77" i="12"/>
  <c r="H77" i="12"/>
  <c r="L76" i="12"/>
  <c r="N75" i="12"/>
  <c r="E73" i="12"/>
  <c r="K84" i="12"/>
  <c r="M83" i="12"/>
  <c r="N54" i="7"/>
  <c r="H54" i="7"/>
  <c r="G79" i="12"/>
  <c r="M78" i="12"/>
  <c r="M77" i="12"/>
  <c r="F77" i="12"/>
  <c r="K76" i="12"/>
  <c r="M75" i="12"/>
  <c r="H84" i="12"/>
  <c r="H83" i="12"/>
  <c r="M54" i="7"/>
  <c r="G54" i="7"/>
  <c r="D17" i="14"/>
  <c r="N79" i="12"/>
  <c r="F79" i="12"/>
  <c r="H78" i="12"/>
  <c r="L77" i="12"/>
  <c r="D77" i="12"/>
  <c r="H76" i="12"/>
  <c r="H75" i="12"/>
  <c r="L73" i="12"/>
  <c r="J81" i="12"/>
  <c r="F84" i="12"/>
  <c r="G83" i="12"/>
  <c r="L54" i="7"/>
  <c r="F54" i="7"/>
  <c r="D54" i="7"/>
  <c r="J79" i="12"/>
  <c r="D79" i="12"/>
  <c r="L78" i="12"/>
  <c r="F78" i="12"/>
  <c r="J76" i="12"/>
  <c r="D76" i="12"/>
  <c r="L75" i="12"/>
  <c r="F75" i="12"/>
  <c r="J73" i="12"/>
  <c r="D73" i="12"/>
  <c r="L72" i="12"/>
  <c r="F72" i="12"/>
  <c r="O81" i="12"/>
  <c r="I81" i="12"/>
  <c r="C81" i="12"/>
  <c r="J84" i="12"/>
  <c r="D84" i="12"/>
  <c r="L83" i="12"/>
  <c r="F83" i="12"/>
  <c r="O79" i="12"/>
  <c r="I79" i="12"/>
  <c r="K78" i="12"/>
  <c r="E78" i="12"/>
  <c r="G77" i="12"/>
  <c r="O76" i="12"/>
  <c r="I76" i="12"/>
  <c r="C76" i="12"/>
  <c r="K75" i="12"/>
  <c r="E75" i="12"/>
  <c r="O73" i="12"/>
  <c r="I73" i="12"/>
  <c r="C73" i="12"/>
  <c r="K72" i="12"/>
  <c r="E72" i="12"/>
  <c r="N81" i="12"/>
  <c r="H81" i="12"/>
  <c r="O84" i="12"/>
  <c r="I84" i="12"/>
  <c r="C84" i="12"/>
  <c r="K83" i="12"/>
  <c r="E83" i="12"/>
  <c r="J78" i="12"/>
  <c r="D78" i="12"/>
  <c r="J75" i="12"/>
  <c r="D75" i="12"/>
  <c r="J72" i="12"/>
  <c r="D72" i="12"/>
  <c r="M81" i="12"/>
  <c r="G81" i="12"/>
  <c r="J83" i="12"/>
  <c r="D83" i="12"/>
  <c r="I78" i="12"/>
  <c r="M76" i="12"/>
  <c r="O75" i="12"/>
  <c r="I75" i="12"/>
  <c r="M73" i="12"/>
  <c r="O72" i="12"/>
  <c r="I72" i="12"/>
  <c r="L81" i="12"/>
  <c r="F81" i="12"/>
  <c r="M84" i="12"/>
  <c r="O83" i="12"/>
  <c r="I83" i="12"/>
  <c r="K81" i="12"/>
  <c r="J29" i="6"/>
  <c r="O29" i="6"/>
  <c r="N29" i="6"/>
  <c r="M29" i="6"/>
  <c r="L29" i="6"/>
  <c r="K29" i="6"/>
  <c r="H29" i="6"/>
  <c r="G29" i="6"/>
  <c r="F29" i="6"/>
  <c r="E29" i="6"/>
  <c r="D29" i="6"/>
  <c r="C29" i="6"/>
  <c r="M30" i="6"/>
  <c r="O30" i="6"/>
  <c r="N30" i="6"/>
  <c r="H30" i="6"/>
  <c r="G30" i="6"/>
  <c r="F30" i="6"/>
  <c r="O31" i="6"/>
  <c r="I31" i="6"/>
  <c r="H31" i="6"/>
  <c r="J33" i="6"/>
  <c r="O33" i="6"/>
  <c r="N33" i="6"/>
  <c r="M33" i="6"/>
  <c r="L33" i="6"/>
  <c r="K33" i="6"/>
  <c r="H33" i="6"/>
  <c r="G33" i="6"/>
  <c r="F33" i="6"/>
  <c r="E33" i="6"/>
  <c r="D33" i="6"/>
  <c r="C33" i="6"/>
  <c r="M34" i="6"/>
  <c r="O34" i="6"/>
  <c r="N34" i="6"/>
  <c r="H34" i="6"/>
  <c r="G34" i="6"/>
  <c r="F34" i="6"/>
  <c r="O35" i="6"/>
  <c r="I35" i="6"/>
  <c r="H35" i="6"/>
  <c r="J37" i="6"/>
  <c r="O37" i="6"/>
  <c r="N37" i="6"/>
  <c r="M37" i="6"/>
  <c r="L37" i="6"/>
  <c r="K37" i="6"/>
  <c r="H37" i="6"/>
  <c r="G37" i="6"/>
  <c r="F37" i="6"/>
  <c r="E37" i="6"/>
  <c r="D37" i="6"/>
  <c r="C37" i="6"/>
  <c r="M38" i="6"/>
  <c r="O38" i="6"/>
  <c r="N38" i="6"/>
  <c r="H38" i="6"/>
  <c r="G38" i="6"/>
  <c r="F38" i="6"/>
  <c r="O39" i="6"/>
  <c r="I39" i="6"/>
  <c r="H39" i="6"/>
  <c r="J41" i="6"/>
  <c r="O41" i="6"/>
  <c r="N41" i="6"/>
  <c r="M41" i="6"/>
  <c r="L41" i="6"/>
  <c r="K41" i="6"/>
  <c r="H41" i="6"/>
  <c r="G41" i="6"/>
  <c r="F41" i="6"/>
  <c r="E41" i="6"/>
  <c r="D41" i="6"/>
  <c r="C41" i="6"/>
  <c r="M42" i="6"/>
  <c r="O42" i="6"/>
  <c r="N42" i="6"/>
  <c r="H42" i="6"/>
  <c r="G42" i="6"/>
  <c r="F42" i="6"/>
  <c r="O43" i="6"/>
  <c r="I43" i="6"/>
  <c r="H43" i="6"/>
  <c r="J45" i="6"/>
  <c r="O45" i="6"/>
  <c r="N45" i="6"/>
  <c r="M45" i="6"/>
  <c r="L45" i="6"/>
  <c r="K45" i="6"/>
  <c r="H45" i="6"/>
  <c r="G45" i="6"/>
  <c r="F45" i="6"/>
  <c r="E45" i="6"/>
  <c r="D45" i="6"/>
  <c r="C45" i="6"/>
  <c r="M46" i="6"/>
  <c r="O46" i="6"/>
  <c r="N46" i="6"/>
  <c r="H46" i="6"/>
  <c r="G46" i="6"/>
  <c r="F46" i="6"/>
  <c r="O47" i="6"/>
  <c r="I47" i="6"/>
  <c r="H47" i="6"/>
  <c r="J49" i="6"/>
  <c r="O49" i="6"/>
  <c r="N49" i="6"/>
  <c r="M49" i="6"/>
  <c r="L49" i="6"/>
  <c r="K49" i="6"/>
  <c r="H49" i="6"/>
  <c r="G49" i="6"/>
  <c r="F49" i="6"/>
  <c r="E49" i="6"/>
  <c r="D49" i="6"/>
  <c r="C49" i="6"/>
  <c r="M50" i="6"/>
  <c r="O50" i="6"/>
  <c r="N50" i="6"/>
  <c r="H50" i="6"/>
  <c r="G50" i="6"/>
  <c r="F50" i="6"/>
  <c r="O51" i="6"/>
  <c r="I51" i="6"/>
  <c r="H51" i="6"/>
  <c r="J53" i="6"/>
  <c r="O53" i="6"/>
  <c r="N53" i="6"/>
  <c r="M53" i="6"/>
  <c r="L53" i="6"/>
  <c r="K53" i="6"/>
  <c r="H53" i="6"/>
  <c r="G53" i="6"/>
  <c r="F53" i="6"/>
  <c r="E53" i="6"/>
  <c r="D53" i="6"/>
  <c r="C53" i="6"/>
  <c r="M54" i="6"/>
  <c r="O54" i="6"/>
  <c r="N54" i="6"/>
  <c r="H54" i="6"/>
  <c r="G54" i="6"/>
  <c r="F54" i="6"/>
  <c r="I55" i="6"/>
  <c r="H55" i="6"/>
  <c r="K56" i="6"/>
  <c r="O56" i="6"/>
  <c r="N56" i="6"/>
  <c r="J56" i="6"/>
  <c r="I56" i="6"/>
  <c r="G56" i="6"/>
  <c r="F56" i="6"/>
  <c r="D56" i="6"/>
  <c r="C56" i="6"/>
  <c r="J57" i="6"/>
  <c r="N57" i="6"/>
  <c r="M57" i="6"/>
  <c r="L57" i="6"/>
  <c r="K57" i="6"/>
  <c r="I57" i="6"/>
  <c r="H57" i="6"/>
  <c r="F57" i="6"/>
  <c r="E57" i="6"/>
  <c r="D57" i="6"/>
  <c r="C57" i="6"/>
  <c r="K58" i="6"/>
  <c r="J58" i="6"/>
  <c r="H58" i="6"/>
  <c r="G58" i="6"/>
  <c r="L59" i="6"/>
  <c r="O59" i="6"/>
  <c r="I59" i="6"/>
  <c r="H59" i="6"/>
  <c r="G59" i="6"/>
  <c r="E59" i="6"/>
  <c r="D59" i="6"/>
  <c r="J61" i="6"/>
  <c r="O61" i="6"/>
  <c r="N61" i="6"/>
  <c r="M61" i="6"/>
  <c r="L61" i="6"/>
  <c r="K61" i="6"/>
  <c r="I61" i="6"/>
  <c r="H61" i="6"/>
  <c r="G61" i="6"/>
  <c r="F61" i="6"/>
  <c r="E61" i="6"/>
  <c r="D61" i="6"/>
  <c r="C61" i="6"/>
  <c r="N62" i="6"/>
  <c r="K62" i="6"/>
  <c r="C62" i="6"/>
  <c r="L63" i="6"/>
  <c r="J63" i="6"/>
  <c r="I63" i="6"/>
  <c r="H63" i="6"/>
  <c r="K64" i="6"/>
  <c r="O64" i="6"/>
  <c r="N64" i="6"/>
  <c r="J64" i="6"/>
  <c r="I64" i="6"/>
  <c r="G64" i="6"/>
  <c r="F64" i="6"/>
  <c r="D64" i="6"/>
  <c r="C64" i="6"/>
  <c r="J65" i="6"/>
  <c r="O65" i="6"/>
  <c r="N65" i="6"/>
  <c r="M65" i="6"/>
  <c r="L65" i="6"/>
  <c r="K65" i="6"/>
  <c r="I65" i="6"/>
  <c r="H65" i="6"/>
  <c r="G65" i="6"/>
  <c r="F65" i="6"/>
  <c r="E65" i="6"/>
  <c r="D65" i="6"/>
  <c r="C65" i="6"/>
  <c r="K66" i="6"/>
  <c r="O66" i="6"/>
  <c r="N66" i="6"/>
  <c r="J66" i="6"/>
  <c r="H66" i="6"/>
  <c r="G66" i="6"/>
  <c r="F66" i="6"/>
  <c r="E66" i="6"/>
  <c r="C66" i="6"/>
  <c r="O67" i="6"/>
  <c r="L67" i="6"/>
  <c r="D67" i="6"/>
  <c r="K68" i="6"/>
  <c r="J68" i="6"/>
  <c r="I68" i="6"/>
  <c r="J69" i="6"/>
  <c r="O69" i="6"/>
  <c r="N69" i="6"/>
  <c r="M69" i="6"/>
  <c r="L69" i="6"/>
  <c r="K69" i="6"/>
  <c r="I69" i="6"/>
  <c r="H69" i="6"/>
  <c r="G69" i="6"/>
  <c r="F69" i="6"/>
  <c r="E69" i="6"/>
  <c r="D69" i="6"/>
  <c r="C69" i="6"/>
  <c r="K70" i="6"/>
  <c r="J70" i="6"/>
  <c r="H70" i="6"/>
  <c r="L71" i="6"/>
  <c r="O71" i="6"/>
  <c r="J71" i="6"/>
  <c r="I71" i="6"/>
  <c r="H71" i="6"/>
  <c r="G71" i="6"/>
  <c r="E71" i="6"/>
  <c r="D71" i="6"/>
  <c r="J73" i="6"/>
  <c r="O73" i="6"/>
  <c r="N73" i="6"/>
  <c r="M73" i="6"/>
  <c r="L73" i="6"/>
  <c r="K73" i="6"/>
  <c r="I73" i="6"/>
  <c r="H73" i="6"/>
  <c r="G73" i="6"/>
  <c r="F73" i="6"/>
  <c r="E73" i="6"/>
  <c r="D73" i="6"/>
  <c r="C73" i="6"/>
  <c r="L75" i="6"/>
  <c r="J75" i="6"/>
  <c r="I75" i="6"/>
  <c r="O76" i="6"/>
  <c r="N76" i="6"/>
  <c r="K76" i="6"/>
  <c r="J76" i="6"/>
  <c r="I76" i="6"/>
  <c r="G76" i="6"/>
  <c r="F76" i="6"/>
  <c r="D76" i="6"/>
  <c r="C76" i="6"/>
  <c r="J77" i="6"/>
  <c r="O77" i="6"/>
  <c r="N77" i="6"/>
  <c r="M77" i="6"/>
  <c r="L77" i="6"/>
  <c r="K77" i="6"/>
  <c r="I77" i="6"/>
  <c r="H77" i="6"/>
  <c r="G77" i="6"/>
  <c r="F77" i="6"/>
  <c r="E77" i="6"/>
  <c r="D77" i="6"/>
  <c r="C77" i="6"/>
  <c r="L78" i="6"/>
  <c r="O78" i="6"/>
  <c r="N78" i="6"/>
  <c r="M78" i="6"/>
  <c r="K78" i="6"/>
  <c r="H78" i="6"/>
  <c r="G78" i="6"/>
  <c r="F78" i="6"/>
  <c r="E78" i="6"/>
  <c r="C78" i="6"/>
  <c r="O79" i="6"/>
  <c r="J79" i="6"/>
  <c r="I79" i="6"/>
  <c r="H79" i="6"/>
  <c r="G79" i="6"/>
  <c r="E79" i="6"/>
  <c r="L80" i="6"/>
  <c r="J80" i="6"/>
  <c r="I80" i="6"/>
  <c r="G80" i="6"/>
  <c r="D80" i="6"/>
  <c r="C80" i="6"/>
  <c r="J81" i="6"/>
  <c r="O81" i="6"/>
  <c r="N81" i="6"/>
  <c r="M81" i="6"/>
  <c r="L81" i="6"/>
  <c r="K81" i="6"/>
  <c r="I81" i="6"/>
  <c r="H81" i="6"/>
  <c r="G81" i="6"/>
  <c r="F81" i="6"/>
  <c r="E81" i="6"/>
  <c r="D81" i="6"/>
  <c r="C81" i="6"/>
  <c r="L82" i="6"/>
  <c r="O82" i="6"/>
  <c r="N82" i="6"/>
  <c r="M82" i="6"/>
  <c r="K82" i="6"/>
  <c r="H82" i="6"/>
  <c r="G82" i="6"/>
  <c r="F82" i="6"/>
  <c r="E82" i="6"/>
  <c r="C82" i="6"/>
  <c r="O83" i="6"/>
  <c r="J83" i="6"/>
  <c r="I83" i="6"/>
  <c r="H83" i="6"/>
  <c r="G83" i="6"/>
  <c r="E83" i="6"/>
  <c r="L84" i="6"/>
  <c r="J84" i="6"/>
  <c r="I84" i="6"/>
  <c r="G84" i="6"/>
  <c r="D84" i="6"/>
  <c r="C84" i="6"/>
  <c r="J85" i="6"/>
  <c r="O85" i="6"/>
  <c r="N85" i="6"/>
  <c r="M85" i="6"/>
  <c r="L85" i="6"/>
  <c r="K85" i="6"/>
  <c r="I85" i="6"/>
  <c r="H85" i="6"/>
  <c r="G85" i="6"/>
  <c r="F85" i="6"/>
  <c r="E85" i="6"/>
  <c r="D85" i="6"/>
  <c r="C85" i="6"/>
  <c r="L86" i="6"/>
  <c r="O86" i="6"/>
  <c r="N86" i="6"/>
  <c r="M86" i="6"/>
  <c r="K86" i="6"/>
  <c r="H86" i="6"/>
  <c r="G86" i="6"/>
  <c r="F86" i="6"/>
  <c r="E86" i="6"/>
  <c r="C86" i="6"/>
  <c r="O87" i="6"/>
  <c r="J87" i="6"/>
  <c r="I87" i="6"/>
  <c r="H87" i="6"/>
  <c r="G87" i="6"/>
  <c r="E87" i="6"/>
  <c r="L88" i="6"/>
  <c r="J88" i="6"/>
  <c r="I88" i="6"/>
  <c r="G88" i="6"/>
  <c r="D88" i="6"/>
  <c r="C88" i="6"/>
  <c r="J89" i="6"/>
  <c r="O89" i="6"/>
  <c r="N89" i="6"/>
  <c r="M89" i="6"/>
  <c r="L89" i="6"/>
  <c r="K89" i="6"/>
  <c r="I89" i="6"/>
  <c r="H89" i="6"/>
  <c r="G89" i="6"/>
  <c r="F89" i="6"/>
  <c r="E89" i="6"/>
  <c r="D89" i="6"/>
  <c r="C89" i="6"/>
  <c r="I90" i="6"/>
  <c r="O90" i="6"/>
  <c r="N90" i="6"/>
  <c r="L90" i="6"/>
  <c r="H90" i="6"/>
  <c r="G90" i="6"/>
  <c r="F90" i="6"/>
  <c r="E90" i="6"/>
  <c r="C90" i="6"/>
  <c r="M91" i="6"/>
  <c r="L91" i="6"/>
  <c r="J91" i="6"/>
  <c r="I91" i="6"/>
  <c r="G91" i="6"/>
  <c r="D91" i="6"/>
  <c r="O92" i="6"/>
  <c r="N92" i="6"/>
  <c r="K92" i="6"/>
  <c r="H92" i="6"/>
  <c r="G92" i="6"/>
  <c r="F92" i="6"/>
  <c r="D92" i="6"/>
  <c r="L93" i="6"/>
  <c r="K93" i="6"/>
  <c r="J93" i="6"/>
  <c r="I93" i="6"/>
  <c r="F93" i="6"/>
  <c r="C93" i="6"/>
  <c r="N94" i="6"/>
  <c r="M94" i="6"/>
  <c r="K94" i="6"/>
  <c r="G94" i="6"/>
  <c r="O95" i="6"/>
  <c r="L95" i="6"/>
  <c r="J95" i="6"/>
  <c r="I95" i="6"/>
  <c r="H95" i="6"/>
  <c r="F95" i="6"/>
  <c r="O96" i="6"/>
  <c r="N96" i="6"/>
  <c r="L96" i="6"/>
  <c r="J96" i="6"/>
  <c r="I96" i="6"/>
  <c r="H96" i="6"/>
  <c r="G96" i="6"/>
  <c r="F96" i="6"/>
  <c r="D96" i="6"/>
  <c r="C96" i="6"/>
  <c r="N97" i="6"/>
  <c r="K97" i="6"/>
  <c r="J97" i="6"/>
  <c r="I97" i="6"/>
  <c r="H97" i="6"/>
  <c r="E97" i="6"/>
  <c r="I98" i="6"/>
  <c r="O98" i="6"/>
  <c r="N98" i="6"/>
  <c r="M98" i="6"/>
  <c r="L98" i="6"/>
  <c r="J98" i="6"/>
  <c r="H98" i="6"/>
  <c r="G98" i="6"/>
  <c r="F98" i="6"/>
  <c r="E98" i="6"/>
  <c r="D98" i="6"/>
  <c r="C98" i="6"/>
  <c r="N99" i="6"/>
  <c r="M99" i="6"/>
  <c r="J99" i="6"/>
  <c r="I99" i="6"/>
  <c r="H99" i="6"/>
  <c r="G99" i="6"/>
  <c r="E99" i="6"/>
  <c r="D99" i="6"/>
  <c r="N100" i="6"/>
  <c r="L100" i="6"/>
  <c r="K100" i="6"/>
  <c r="C100" i="6"/>
  <c r="M101" i="6"/>
  <c r="L101" i="6"/>
  <c r="J101" i="6"/>
  <c r="I101" i="6"/>
  <c r="H101" i="6"/>
  <c r="F101" i="6"/>
  <c r="D101" i="6"/>
  <c r="C101" i="6"/>
  <c r="M102" i="6"/>
  <c r="L102" i="6"/>
  <c r="K102" i="6"/>
  <c r="H102" i="6"/>
  <c r="E102" i="6"/>
  <c r="D102" i="6"/>
  <c r="C102" i="6"/>
  <c r="J103" i="6"/>
  <c r="O103" i="6"/>
  <c r="M103" i="6"/>
  <c r="I103" i="6"/>
  <c r="H103" i="6"/>
  <c r="G103" i="6"/>
  <c r="F103" i="6"/>
  <c r="D103" i="6"/>
  <c r="N104" i="6"/>
  <c r="L104" i="6"/>
  <c r="K104" i="6"/>
  <c r="J104" i="6"/>
  <c r="H104" i="6"/>
  <c r="D104" i="6"/>
  <c r="C104" i="6"/>
  <c r="J105" i="6"/>
  <c r="N105" i="6"/>
  <c r="L105" i="6"/>
  <c r="I105" i="6"/>
  <c r="H105" i="6"/>
  <c r="F105" i="6"/>
  <c r="E105" i="6"/>
  <c r="C105" i="6"/>
  <c r="M106" i="6"/>
  <c r="L106" i="6"/>
  <c r="K106" i="6"/>
  <c r="J106" i="6"/>
  <c r="G106" i="6"/>
  <c r="D106" i="6"/>
  <c r="C106" i="6"/>
  <c r="O107" i="6"/>
  <c r="N107" i="6"/>
  <c r="L107" i="6"/>
  <c r="H107" i="6"/>
  <c r="G107" i="6"/>
  <c r="F107" i="6"/>
  <c r="E107" i="6"/>
  <c r="L108" i="6"/>
  <c r="K108" i="6"/>
  <c r="J108" i="6"/>
  <c r="I108" i="6"/>
  <c r="G108" i="6"/>
  <c r="C108" i="6"/>
  <c r="N109" i="6"/>
  <c r="M109" i="6"/>
  <c r="K109" i="6"/>
  <c r="H109" i="6"/>
  <c r="F109" i="6"/>
  <c r="E109" i="6"/>
  <c r="D109" i="6"/>
  <c r="O110" i="6"/>
  <c r="L110" i="6"/>
  <c r="K110" i="6"/>
  <c r="J110" i="6"/>
  <c r="H110" i="6"/>
  <c r="F110" i="6"/>
  <c r="C110" i="6"/>
  <c r="O111" i="6"/>
  <c r="N111" i="6"/>
  <c r="M111" i="6"/>
  <c r="J111" i="6"/>
  <c r="I111" i="6"/>
  <c r="H111" i="6"/>
  <c r="G111" i="6"/>
  <c r="F111" i="6"/>
  <c r="E111" i="6"/>
  <c r="D111" i="6"/>
  <c r="N113" i="6"/>
  <c r="M113" i="6"/>
  <c r="L113" i="6"/>
  <c r="J113" i="6"/>
  <c r="I113" i="6"/>
  <c r="H113" i="6"/>
  <c r="F113" i="6"/>
  <c r="E113" i="6"/>
  <c r="D113" i="6"/>
  <c r="C113" i="6"/>
  <c r="N116" i="6"/>
  <c r="L116" i="6"/>
  <c r="J116" i="6"/>
  <c r="I116" i="6"/>
  <c r="H116" i="6"/>
  <c r="G116" i="6"/>
  <c r="D116" i="6"/>
  <c r="C116" i="6"/>
  <c r="M117" i="6"/>
  <c r="L117" i="6"/>
  <c r="K117" i="6"/>
  <c r="C117" i="6"/>
  <c r="I118" i="6"/>
  <c r="O118" i="6"/>
  <c r="M118" i="6"/>
  <c r="L118" i="6"/>
  <c r="J118" i="6"/>
  <c r="H118" i="6"/>
  <c r="G118" i="6"/>
  <c r="F118" i="6"/>
  <c r="D118" i="6"/>
  <c r="C118" i="6"/>
  <c r="N119" i="6"/>
  <c r="M119" i="6"/>
  <c r="L119" i="6"/>
  <c r="J119" i="6"/>
  <c r="H119" i="6"/>
  <c r="E119" i="6"/>
  <c r="D119" i="6"/>
  <c r="J120" i="6"/>
  <c r="O120" i="6"/>
  <c r="L120" i="6"/>
  <c r="I120" i="6"/>
  <c r="H120" i="6"/>
  <c r="G120" i="6"/>
  <c r="F120" i="6"/>
  <c r="C120" i="6"/>
  <c r="M121" i="6"/>
  <c r="L121" i="6"/>
  <c r="K121" i="6"/>
  <c r="J121" i="6"/>
  <c r="H121" i="6"/>
  <c r="D121" i="6"/>
  <c r="C121" i="6"/>
  <c r="I122" i="6"/>
  <c r="O122" i="6"/>
  <c r="N122" i="6"/>
  <c r="L122" i="6"/>
  <c r="H122" i="6"/>
  <c r="G122" i="6"/>
  <c r="F122" i="6"/>
  <c r="E122" i="6"/>
  <c r="C122" i="6"/>
  <c r="M123" i="6"/>
  <c r="L123" i="6"/>
  <c r="J123" i="6"/>
  <c r="I123" i="6"/>
  <c r="G123" i="6"/>
  <c r="D123" i="6"/>
  <c r="O124" i="6"/>
  <c r="N124" i="6"/>
  <c r="K124" i="6"/>
  <c r="H124" i="6"/>
  <c r="G124" i="6"/>
  <c r="F124" i="6"/>
  <c r="D124" i="6"/>
  <c r="L125" i="6"/>
  <c r="K125" i="6"/>
  <c r="J125" i="6"/>
  <c r="I125" i="6"/>
  <c r="F125" i="6"/>
  <c r="C125" i="6"/>
  <c r="N126" i="6"/>
  <c r="M126" i="6"/>
  <c r="K126" i="6"/>
  <c r="G126" i="6"/>
  <c r="F126" i="6"/>
  <c r="E126" i="6"/>
  <c r="D126" i="6"/>
  <c r="O127" i="6"/>
  <c r="L127" i="6"/>
  <c r="J127" i="6"/>
  <c r="I127" i="6"/>
  <c r="H127" i="6"/>
  <c r="F127" i="6"/>
  <c r="O128" i="6"/>
  <c r="N128" i="6"/>
  <c r="L128" i="6"/>
  <c r="J128" i="6"/>
  <c r="I128" i="6"/>
  <c r="H128" i="6"/>
  <c r="G128" i="6"/>
  <c r="F128" i="6"/>
  <c r="D128" i="6"/>
  <c r="C128" i="6"/>
  <c r="I130" i="6"/>
  <c r="O130" i="6"/>
  <c r="N130" i="6"/>
  <c r="M130" i="6"/>
  <c r="L130" i="6"/>
  <c r="J130" i="6"/>
  <c r="H130" i="6"/>
  <c r="G130" i="6"/>
  <c r="F130" i="6"/>
  <c r="E130" i="6"/>
  <c r="D130" i="6"/>
  <c r="C130" i="6"/>
  <c r="N131" i="6"/>
  <c r="M131" i="6"/>
  <c r="J131" i="6"/>
  <c r="I131" i="6"/>
  <c r="H131" i="6"/>
  <c r="G131" i="6"/>
  <c r="E131" i="6"/>
  <c r="D131" i="6"/>
  <c r="N132" i="6"/>
  <c r="L132" i="6"/>
  <c r="K132" i="6"/>
  <c r="I132" i="6"/>
  <c r="M133" i="6"/>
  <c r="L133" i="6"/>
  <c r="J133" i="6"/>
  <c r="I133" i="6"/>
  <c r="H133" i="6"/>
  <c r="F133" i="6"/>
  <c r="D133" i="6"/>
  <c r="C133" i="6"/>
  <c r="M134" i="6"/>
  <c r="L134" i="6"/>
  <c r="K134" i="6"/>
  <c r="H134" i="6"/>
  <c r="E134" i="6"/>
  <c r="D134" i="6"/>
  <c r="C134" i="6"/>
  <c r="J135" i="6"/>
  <c r="O135" i="6"/>
  <c r="M135" i="6"/>
  <c r="I135" i="6"/>
  <c r="H135" i="6"/>
  <c r="G135" i="6"/>
  <c r="F135" i="6"/>
  <c r="D135" i="6"/>
  <c r="N136" i="6"/>
  <c r="K136" i="6"/>
  <c r="J136" i="6"/>
  <c r="H136" i="6"/>
  <c r="D136" i="6"/>
  <c r="C136" i="6"/>
  <c r="J137" i="6"/>
  <c r="N137" i="6"/>
  <c r="L137" i="6"/>
  <c r="I137" i="6"/>
  <c r="H137" i="6"/>
  <c r="F137" i="6"/>
  <c r="E137" i="6"/>
  <c r="C137" i="6"/>
  <c r="M138" i="6"/>
  <c r="K138" i="6"/>
  <c r="J138" i="6"/>
  <c r="G138" i="6"/>
  <c r="D138" i="6"/>
  <c r="C138" i="6"/>
  <c r="O139" i="6"/>
  <c r="L139" i="6"/>
  <c r="H139" i="6"/>
  <c r="G139" i="6"/>
  <c r="F139" i="6"/>
  <c r="E139" i="6"/>
  <c r="L140" i="6"/>
  <c r="K140" i="6"/>
  <c r="J140" i="6"/>
  <c r="I140" i="6"/>
  <c r="G140" i="6"/>
  <c r="C140" i="6"/>
  <c r="J141" i="6"/>
  <c r="N141" i="6"/>
  <c r="M141" i="6"/>
  <c r="H141" i="6"/>
  <c r="F141" i="6"/>
  <c r="E141" i="6"/>
  <c r="D141" i="6"/>
  <c r="I142" i="6"/>
  <c r="L142" i="6"/>
  <c r="J142" i="6"/>
  <c r="H142" i="6"/>
  <c r="C142" i="6"/>
  <c r="O143" i="6"/>
  <c r="N143" i="6"/>
  <c r="M143" i="6"/>
  <c r="J143" i="6"/>
  <c r="I143" i="6"/>
  <c r="H143" i="6"/>
  <c r="G143" i="6"/>
  <c r="F143" i="6"/>
  <c r="E143" i="6"/>
  <c r="D143" i="6"/>
  <c r="J144" i="6"/>
  <c r="I144" i="6"/>
  <c r="H144" i="6"/>
  <c r="N145" i="6"/>
  <c r="M145" i="6"/>
  <c r="L145" i="6"/>
  <c r="J145" i="6"/>
  <c r="I145" i="6"/>
  <c r="H145" i="6"/>
  <c r="F145" i="6"/>
  <c r="E145" i="6"/>
  <c r="D145" i="6"/>
  <c r="C145" i="6"/>
  <c r="I146" i="6"/>
  <c r="J146" i="6"/>
  <c r="H146" i="6"/>
  <c r="G146" i="6"/>
  <c r="M147" i="6"/>
  <c r="L147" i="6"/>
  <c r="D147" i="6"/>
  <c r="N148" i="6"/>
  <c r="L148" i="6"/>
  <c r="J148" i="6"/>
  <c r="I148" i="6"/>
  <c r="H148" i="6"/>
  <c r="G148" i="6"/>
  <c r="D148" i="6"/>
  <c r="C148" i="6"/>
  <c r="I150" i="6"/>
  <c r="O150" i="6"/>
  <c r="M150" i="6"/>
  <c r="L150" i="6"/>
  <c r="J150" i="6"/>
  <c r="H150" i="6"/>
  <c r="G150" i="6"/>
  <c r="F150" i="6"/>
  <c r="D150" i="6"/>
  <c r="C150" i="6"/>
  <c r="J152" i="6"/>
  <c r="O152" i="6"/>
  <c r="L152" i="6"/>
  <c r="I152" i="6"/>
  <c r="H152" i="6"/>
  <c r="G152" i="6"/>
  <c r="F152" i="6"/>
  <c r="C152" i="6"/>
  <c r="I154" i="6"/>
  <c r="O154" i="6"/>
  <c r="N154" i="6"/>
  <c r="L154" i="6"/>
  <c r="H154" i="6"/>
  <c r="G154" i="6"/>
  <c r="F154" i="6"/>
  <c r="E154" i="6"/>
  <c r="C154" i="6"/>
  <c r="J155" i="6"/>
  <c r="I155" i="6"/>
  <c r="J156" i="6"/>
  <c r="O156" i="6"/>
  <c r="N156" i="6"/>
  <c r="H156" i="6"/>
  <c r="G156" i="6"/>
  <c r="F156" i="6"/>
  <c r="D156" i="6"/>
  <c r="J157" i="6"/>
  <c r="I157" i="6"/>
  <c r="I158" i="6"/>
  <c r="O158" i="6"/>
  <c r="N158" i="6"/>
  <c r="M158" i="6"/>
  <c r="J158" i="6"/>
  <c r="G158" i="6"/>
  <c r="F158" i="6"/>
  <c r="E158" i="6"/>
  <c r="D158" i="6"/>
  <c r="J159" i="6"/>
  <c r="I159" i="6"/>
  <c r="H159" i="6"/>
  <c r="J160" i="6"/>
  <c r="O160" i="6"/>
  <c r="N160" i="6"/>
  <c r="L160" i="6"/>
  <c r="I160" i="6"/>
  <c r="H160" i="6"/>
  <c r="G160" i="6"/>
  <c r="F160" i="6"/>
  <c r="D160" i="6"/>
  <c r="C160" i="6"/>
  <c r="J161" i="6"/>
  <c r="I161" i="6"/>
  <c r="H161" i="6"/>
  <c r="I162" i="6"/>
  <c r="O162" i="6"/>
  <c r="N162" i="6"/>
  <c r="M162" i="6"/>
  <c r="L162" i="6"/>
  <c r="H162" i="6"/>
  <c r="G162" i="6"/>
  <c r="F162" i="6"/>
  <c r="E162" i="6"/>
  <c r="D162" i="6"/>
  <c r="C162" i="6"/>
  <c r="M163" i="6"/>
  <c r="J163" i="6"/>
  <c r="I163" i="6"/>
  <c r="H163" i="6"/>
  <c r="G163" i="6"/>
  <c r="D163" i="6"/>
  <c r="L165" i="6"/>
  <c r="J165" i="6"/>
  <c r="I165" i="6"/>
  <c r="H165" i="6"/>
  <c r="F165" i="6"/>
  <c r="C165" i="6"/>
  <c r="I166" i="6"/>
  <c r="L166" i="6"/>
  <c r="C166" i="6"/>
  <c r="J167" i="6"/>
  <c r="O167" i="6"/>
  <c r="H167" i="6"/>
  <c r="G167" i="6"/>
  <c r="F167" i="6"/>
  <c r="O169" i="6"/>
  <c r="N169" i="6"/>
  <c r="L169" i="6"/>
  <c r="J169" i="6"/>
  <c r="H169" i="6"/>
  <c r="G169" i="6"/>
  <c r="F169" i="6"/>
  <c r="E169" i="6"/>
  <c r="D169" i="6"/>
  <c r="O170" i="6"/>
  <c r="L170" i="6"/>
  <c r="J170" i="6"/>
  <c r="H170" i="6"/>
  <c r="G170" i="6"/>
  <c r="F170" i="6"/>
  <c r="D170" i="6"/>
  <c r="N171" i="6"/>
  <c r="K171" i="6"/>
  <c r="I171" i="6"/>
  <c r="H171" i="6"/>
  <c r="N172" i="6"/>
  <c r="L172" i="6"/>
  <c r="K172" i="6"/>
  <c r="J172" i="6"/>
  <c r="H172" i="6"/>
  <c r="O173" i="6"/>
  <c r="M173" i="6"/>
  <c r="L173" i="6"/>
  <c r="H173" i="6"/>
  <c r="G173" i="6"/>
  <c r="O174" i="6"/>
  <c r="N174" i="6"/>
  <c r="L174" i="6"/>
  <c r="I174" i="6"/>
  <c r="H174" i="6"/>
  <c r="L175" i="6"/>
  <c r="K175" i="6"/>
  <c r="J175" i="6"/>
  <c r="I175" i="6"/>
  <c r="K176" i="6"/>
  <c r="M176" i="6"/>
  <c r="J176" i="6"/>
  <c r="H176" i="6"/>
  <c r="F176" i="6"/>
  <c r="E176" i="6"/>
  <c r="C176" i="6"/>
  <c r="L177" i="6"/>
  <c r="O177" i="6"/>
  <c r="N177" i="6"/>
  <c r="J177" i="6"/>
  <c r="F177" i="6"/>
  <c r="E177" i="6"/>
  <c r="D177" i="6"/>
  <c r="I178" i="6"/>
  <c r="L178" i="6"/>
  <c r="J178" i="6"/>
  <c r="G178" i="6"/>
  <c r="K179" i="6"/>
  <c r="N179" i="6"/>
  <c r="I179" i="6"/>
  <c r="H179" i="6"/>
  <c r="F179" i="6"/>
  <c r="D179" i="6"/>
  <c r="C179" i="6"/>
  <c r="N180" i="6"/>
  <c r="M180" i="6"/>
  <c r="K180" i="6"/>
  <c r="E180" i="6"/>
  <c r="D180" i="6"/>
  <c r="C180" i="6"/>
  <c r="J181" i="6"/>
  <c r="L181" i="6"/>
  <c r="G181" i="6"/>
  <c r="O182" i="6"/>
  <c r="L182" i="6"/>
  <c r="J182" i="6"/>
  <c r="I182" i="6"/>
  <c r="H182" i="6"/>
  <c r="G182" i="6"/>
  <c r="F182" i="6"/>
  <c r="D182" i="6"/>
  <c r="N183" i="6"/>
  <c r="K183" i="6"/>
  <c r="D183" i="6"/>
  <c r="C183" i="6"/>
  <c r="K185" i="6"/>
  <c r="O185" i="6"/>
  <c r="N185" i="6"/>
  <c r="M185" i="6"/>
  <c r="L185" i="6"/>
  <c r="H185" i="6"/>
  <c r="G185" i="6"/>
  <c r="F185" i="6"/>
  <c r="E185" i="6"/>
  <c r="D185" i="6"/>
  <c r="K189" i="6"/>
  <c r="O189" i="6"/>
  <c r="N189" i="6"/>
  <c r="M189" i="6"/>
  <c r="L189" i="6"/>
  <c r="H189" i="6"/>
  <c r="G189" i="6"/>
  <c r="F189" i="6"/>
  <c r="E189" i="6"/>
  <c r="D189" i="6"/>
  <c r="J190" i="6"/>
  <c r="O190" i="6"/>
  <c r="N190" i="6"/>
  <c r="I190" i="6"/>
  <c r="J191" i="6"/>
  <c r="L191" i="6"/>
  <c r="K191" i="6"/>
  <c r="I191" i="6"/>
  <c r="L192" i="6"/>
  <c r="K192" i="6"/>
  <c r="J192" i="6"/>
  <c r="F192" i="6"/>
  <c r="J193" i="6"/>
  <c r="O193" i="6"/>
  <c r="N193" i="6"/>
  <c r="M193" i="6"/>
  <c r="L193" i="6"/>
  <c r="K193" i="6"/>
  <c r="I193" i="6"/>
  <c r="H193" i="6"/>
  <c r="G193" i="6"/>
  <c r="F193" i="6"/>
  <c r="E193" i="6"/>
  <c r="D193" i="6"/>
  <c r="C193" i="6"/>
  <c r="J197" i="6"/>
  <c r="O197" i="6"/>
  <c r="N197" i="6"/>
  <c r="M197" i="6"/>
  <c r="L197" i="6"/>
  <c r="K197" i="6"/>
  <c r="I197" i="6"/>
  <c r="H197" i="6"/>
  <c r="G197" i="6"/>
  <c r="F197" i="6"/>
  <c r="E197" i="6"/>
  <c r="D197" i="6"/>
  <c r="C197" i="6"/>
  <c r="J200" i="6"/>
  <c r="N200" i="6"/>
  <c r="M200" i="6"/>
  <c r="L200" i="6"/>
  <c r="K200" i="6"/>
  <c r="F200" i="6"/>
  <c r="E200" i="6"/>
  <c r="D200" i="6"/>
  <c r="C200" i="6"/>
  <c r="J201" i="6"/>
  <c r="O201" i="6"/>
  <c r="N201" i="6"/>
  <c r="M201" i="6"/>
  <c r="L201" i="6"/>
  <c r="K201" i="6"/>
  <c r="I201" i="6"/>
  <c r="H201" i="6"/>
  <c r="G201" i="6"/>
  <c r="F201" i="6"/>
  <c r="E201" i="6"/>
  <c r="D201" i="6"/>
  <c r="C201" i="6"/>
  <c r="O202" i="6"/>
  <c r="J202" i="6"/>
  <c r="I202" i="6"/>
  <c r="G202" i="6"/>
  <c r="O204" i="6"/>
  <c r="N204" i="6"/>
  <c r="M204" i="6"/>
  <c r="L204" i="6"/>
  <c r="K204" i="6"/>
  <c r="F204" i="6"/>
  <c r="E204" i="6"/>
  <c r="D204" i="6"/>
  <c r="C204" i="6"/>
  <c r="N205" i="6"/>
  <c r="J205" i="6"/>
  <c r="H205" i="6"/>
  <c r="G205" i="6"/>
  <c r="F205" i="6"/>
  <c r="D205" i="6"/>
  <c r="N207" i="6"/>
  <c r="K207" i="6"/>
  <c r="J207" i="6"/>
  <c r="C207" i="6"/>
  <c r="K208" i="6"/>
  <c r="J208" i="6"/>
  <c r="H208" i="6"/>
  <c r="F208" i="6"/>
  <c r="E208" i="6"/>
  <c r="D208" i="6"/>
  <c r="M209" i="6"/>
  <c r="J209" i="6"/>
  <c r="H209" i="6"/>
  <c r="F209" i="6"/>
  <c r="E209" i="6"/>
  <c r="N210" i="6"/>
  <c r="H210" i="6"/>
  <c r="G210" i="6"/>
  <c r="F210" i="6"/>
  <c r="D210" i="6"/>
  <c r="F212" i="6"/>
  <c r="C212" i="6"/>
  <c r="N214" i="6"/>
  <c r="L214" i="6"/>
  <c r="D214" i="6"/>
  <c r="N215" i="6"/>
  <c r="L215" i="6"/>
  <c r="L216" i="6"/>
  <c r="K216" i="6"/>
  <c r="M217" i="6"/>
  <c r="L217" i="6"/>
  <c r="J217" i="6"/>
  <c r="H217" i="6"/>
  <c r="F217" i="6"/>
  <c r="E217" i="6"/>
  <c r="N218" i="6"/>
  <c r="L218" i="6"/>
  <c r="J218" i="6"/>
  <c r="H218" i="6"/>
  <c r="G218" i="6"/>
  <c r="F218" i="6"/>
  <c r="D218" i="6"/>
  <c r="N219" i="6"/>
  <c r="J219" i="6"/>
  <c r="I219" i="6"/>
  <c r="H219" i="6"/>
  <c r="F219" i="6"/>
  <c r="L220" i="6"/>
  <c r="J220" i="6"/>
  <c r="H220" i="6"/>
  <c r="F220" i="6"/>
  <c r="D220" i="6"/>
  <c r="C220" i="6"/>
  <c r="M221" i="6"/>
  <c r="H221" i="6"/>
  <c r="F221" i="6"/>
  <c r="E221" i="6"/>
  <c r="D221" i="6"/>
  <c r="K225" i="6"/>
  <c r="N225" i="6"/>
  <c r="M225" i="6"/>
  <c r="L225" i="6"/>
  <c r="H225" i="6"/>
  <c r="F225" i="6"/>
  <c r="E225" i="6"/>
  <c r="D225" i="6"/>
  <c r="O226" i="6"/>
  <c r="F226" i="6"/>
  <c r="N228" i="6"/>
  <c r="J228" i="6"/>
  <c r="F228" i="6"/>
  <c r="D228" i="6"/>
  <c r="C228" i="6"/>
  <c r="K229" i="6"/>
  <c r="N229" i="6"/>
  <c r="M229" i="6"/>
  <c r="L229" i="6"/>
  <c r="H229" i="6"/>
  <c r="F229" i="6"/>
  <c r="E229" i="6"/>
  <c r="D229" i="6"/>
  <c r="N230" i="6"/>
  <c r="O230" i="6"/>
  <c r="H230" i="6"/>
  <c r="G230" i="6"/>
  <c r="F230" i="6"/>
  <c r="L232" i="6"/>
  <c r="K232" i="6"/>
  <c r="J232" i="6"/>
  <c r="H232" i="6"/>
  <c r="F232" i="6"/>
  <c r="D232" i="6"/>
  <c r="M233" i="6"/>
  <c r="L233" i="6"/>
  <c r="J233" i="6"/>
  <c r="H233" i="6"/>
  <c r="F233" i="6"/>
  <c r="E233" i="6"/>
  <c r="D233" i="6"/>
  <c r="N234" i="6"/>
  <c r="J234" i="6"/>
  <c r="H234" i="6"/>
  <c r="G234" i="6"/>
  <c r="F234" i="6"/>
  <c r="D234" i="6"/>
  <c r="N235" i="6"/>
  <c r="F235" i="6"/>
  <c r="D235" i="6"/>
  <c r="L236" i="6"/>
  <c r="H236" i="6"/>
  <c r="F236" i="6"/>
  <c r="D236" i="6"/>
  <c r="C236" i="6"/>
  <c r="N239" i="6"/>
  <c r="L239" i="6"/>
  <c r="D239" i="6"/>
  <c r="L240" i="6"/>
  <c r="K240" i="6"/>
  <c r="C240" i="6"/>
  <c r="M241" i="6"/>
  <c r="L241" i="6"/>
  <c r="J241" i="6"/>
  <c r="L242" i="6"/>
  <c r="N242" i="6"/>
  <c r="J242" i="6"/>
  <c r="H242" i="6"/>
  <c r="G242" i="6"/>
  <c r="N243" i="6"/>
  <c r="L243" i="6"/>
  <c r="I243" i="6"/>
  <c r="H243" i="6"/>
  <c r="F243" i="6"/>
  <c r="L244" i="6"/>
  <c r="K244" i="6"/>
  <c r="J244" i="6"/>
  <c r="H244" i="6"/>
  <c r="F244" i="6"/>
  <c r="D244" i="6"/>
  <c r="C244" i="6"/>
  <c r="M245" i="6"/>
  <c r="J245" i="6"/>
  <c r="F245" i="6"/>
  <c r="E245" i="6"/>
  <c r="D245" i="6"/>
  <c r="N246" i="6"/>
  <c r="H246" i="6"/>
  <c r="F246" i="6"/>
  <c r="D246" i="6"/>
  <c r="N250" i="6"/>
  <c r="L250" i="6"/>
  <c r="D250" i="6"/>
  <c r="N251" i="6"/>
  <c r="L251" i="6"/>
  <c r="J251" i="6"/>
  <c r="L252" i="6"/>
  <c r="K252" i="6"/>
  <c r="J252" i="6"/>
  <c r="M253" i="6"/>
  <c r="J253" i="6"/>
  <c r="H253" i="6"/>
  <c r="F253" i="6"/>
  <c r="N254" i="6"/>
  <c r="L254" i="6"/>
  <c r="J254" i="6"/>
  <c r="H254" i="6"/>
  <c r="G254" i="6"/>
  <c r="F254" i="6"/>
  <c r="D254" i="6"/>
  <c r="N255" i="6"/>
  <c r="H255" i="6"/>
  <c r="F255" i="6"/>
  <c r="D255" i="6"/>
  <c r="L256" i="6"/>
  <c r="K256" i="6"/>
  <c r="J256" i="6"/>
  <c r="H256" i="6"/>
  <c r="F256" i="6"/>
  <c r="D256" i="6"/>
  <c r="C256" i="6"/>
  <c r="M257" i="6"/>
  <c r="E257" i="6"/>
  <c r="D257" i="6"/>
  <c r="M261" i="6"/>
  <c r="L261" i="6"/>
  <c r="D261" i="6"/>
  <c r="N262" i="6"/>
  <c r="L262" i="6"/>
  <c r="J262" i="6"/>
  <c r="N263" i="6"/>
  <c r="J263" i="6"/>
  <c r="I263" i="6"/>
  <c r="H263" i="6"/>
  <c r="L264" i="6"/>
  <c r="J264" i="6"/>
  <c r="H264" i="6"/>
  <c r="F264" i="6"/>
  <c r="C264" i="6"/>
  <c r="M265" i="6"/>
  <c r="H265" i="6"/>
  <c r="F265" i="6"/>
  <c r="E265" i="6"/>
  <c r="N266" i="6"/>
  <c r="G266" i="6"/>
  <c r="F266" i="6"/>
  <c r="D266" i="6"/>
  <c r="N267" i="6"/>
  <c r="F267" i="6"/>
  <c r="D267" i="6"/>
  <c r="L268" i="6"/>
  <c r="D268" i="6"/>
  <c r="C268" i="6"/>
  <c r="N272" i="6"/>
  <c r="L272" i="6"/>
  <c r="J272" i="6"/>
  <c r="H272" i="6"/>
  <c r="F272" i="6"/>
  <c r="D272" i="6"/>
  <c r="N273" i="6"/>
  <c r="L273" i="6"/>
  <c r="J273" i="6"/>
  <c r="H273" i="6"/>
  <c r="F273" i="6"/>
  <c r="N274" i="6"/>
  <c r="L274" i="6"/>
  <c r="J274" i="6"/>
  <c r="H274" i="6"/>
  <c r="N275" i="6"/>
  <c r="L275" i="6"/>
  <c r="J275" i="6"/>
  <c r="I276" i="6"/>
  <c r="N276" i="6"/>
  <c r="L276" i="6"/>
  <c r="H276" i="6"/>
  <c r="F276" i="6"/>
  <c r="D276" i="6"/>
  <c r="K277" i="6"/>
  <c r="N277" i="6"/>
  <c r="H277" i="6"/>
  <c r="F277" i="6"/>
  <c r="M278" i="6"/>
  <c r="H278" i="6"/>
  <c r="K12" i="7"/>
  <c r="O12" i="7"/>
  <c r="N12" i="7"/>
  <c r="M12" i="7"/>
  <c r="L12" i="7"/>
  <c r="H12" i="7"/>
  <c r="G12" i="7"/>
  <c r="F12" i="7"/>
  <c r="E12" i="7"/>
  <c r="D12" i="7"/>
  <c r="M13" i="7"/>
  <c r="O13" i="7"/>
  <c r="N13" i="7"/>
  <c r="K13" i="7"/>
  <c r="I13" i="7"/>
  <c r="H13" i="7"/>
  <c r="G13" i="7"/>
  <c r="F13" i="7"/>
  <c r="C13" i="7"/>
  <c r="O14" i="7"/>
  <c r="K14" i="7"/>
  <c r="H14" i="7"/>
  <c r="C14" i="7"/>
  <c r="K16" i="7"/>
  <c r="O16" i="7"/>
  <c r="N16" i="7"/>
  <c r="M16" i="7"/>
  <c r="L16" i="7"/>
  <c r="I16" i="7"/>
  <c r="H16" i="7"/>
  <c r="G16" i="7"/>
  <c r="F16" i="7"/>
  <c r="E16" i="7"/>
  <c r="D16" i="7"/>
  <c r="M17" i="7"/>
  <c r="O17" i="7"/>
  <c r="N17" i="7"/>
  <c r="K17" i="7"/>
  <c r="I17" i="7"/>
  <c r="H17" i="7"/>
  <c r="G17" i="7"/>
  <c r="F17" i="7"/>
  <c r="C17" i="7"/>
  <c r="O18" i="7"/>
  <c r="K18" i="7"/>
  <c r="H18" i="7"/>
  <c r="E18" i="7"/>
  <c r="C18" i="7"/>
  <c r="K20" i="7"/>
  <c r="O20" i="7"/>
  <c r="N20" i="7"/>
  <c r="M20" i="7"/>
  <c r="L20" i="7"/>
  <c r="I20" i="7"/>
  <c r="H20" i="7"/>
  <c r="G20" i="7"/>
  <c r="F20" i="7"/>
  <c r="E20" i="7"/>
  <c r="D20" i="7"/>
  <c r="M21" i="7"/>
  <c r="O21" i="7"/>
  <c r="N21" i="7"/>
  <c r="K21" i="7"/>
  <c r="I21" i="7"/>
  <c r="H21" i="7"/>
  <c r="G21" i="7"/>
  <c r="F21" i="7"/>
  <c r="C21" i="7"/>
  <c r="O22" i="7"/>
  <c r="M22" i="7"/>
  <c r="K22" i="7"/>
  <c r="H22" i="7"/>
  <c r="E22" i="7"/>
  <c r="C22" i="7"/>
  <c r="K24" i="7"/>
  <c r="O24" i="7"/>
  <c r="N24" i="7"/>
  <c r="M24" i="7"/>
  <c r="L24" i="7"/>
  <c r="I24" i="7"/>
  <c r="H24" i="7"/>
  <c r="G24" i="7"/>
  <c r="F24" i="7"/>
  <c r="E24" i="7"/>
  <c r="D24" i="7"/>
  <c r="M25" i="7"/>
  <c r="O25" i="7"/>
  <c r="N25" i="7"/>
  <c r="K25" i="7"/>
  <c r="I25" i="7"/>
  <c r="H25" i="7"/>
  <c r="G25" i="7"/>
  <c r="F25" i="7"/>
  <c r="C25" i="7"/>
  <c r="O26" i="7"/>
  <c r="M26" i="7"/>
  <c r="K26" i="7"/>
  <c r="H26" i="7"/>
  <c r="E26" i="7"/>
  <c r="C26" i="7"/>
  <c r="K28" i="7"/>
  <c r="O28" i="7"/>
  <c r="N28" i="7"/>
  <c r="M28" i="7"/>
  <c r="L28" i="7"/>
  <c r="I28" i="7"/>
  <c r="H28" i="7"/>
  <c r="G28" i="7"/>
  <c r="F28" i="7"/>
  <c r="E28" i="7"/>
  <c r="D28" i="7"/>
  <c r="M29" i="7"/>
  <c r="O29" i="7"/>
  <c r="N29" i="7"/>
  <c r="K29" i="7"/>
  <c r="I29" i="7"/>
  <c r="H29" i="7"/>
  <c r="G29" i="7"/>
  <c r="F29" i="7"/>
  <c r="C29" i="7"/>
  <c r="O30" i="7"/>
  <c r="M30" i="7"/>
  <c r="K30" i="7"/>
  <c r="H30" i="7"/>
  <c r="E30" i="7"/>
  <c r="C30" i="7"/>
  <c r="K32" i="7"/>
  <c r="O32" i="7"/>
  <c r="N32" i="7"/>
  <c r="M32" i="7"/>
  <c r="L32" i="7"/>
  <c r="I32" i="7"/>
  <c r="H32" i="7"/>
  <c r="G32" i="7"/>
  <c r="F32" i="7"/>
  <c r="E32" i="7"/>
  <c r="D32" i="7"/>
  <c r="M33" i="7"/>
  <c r="O33" i="7"/>
  <c r="N33" i="7"/>
  <c r="K33" i="7"/>
  <c r="I33" i="7"/>
  <c r="H33" i="7"/>
  <c r="G33" i="7"/>
  <c r="F33" i="7"/>
  <c r="C33" i="7"/>
  <c r="O34" i="7"/>
  <c r="M34" i="7"/>
  <c r="K34" i="7"/>
  <c r="H34" i="7"/>
  <c r="E34" i="7"/>
  <c r="C34" i="7"/>
  <c r="K36" i="7"/>
  <c r="O36" i="7"/>
  <c r="N36" i="7"/>
  <c r="M36" i="7"/>
  <c r="L36" i="7"/>
  <c r="I36" i="7"/>
  <c r="H36" i="7"/>
  <c r="G36" i="7"/>
  <c r="F36" i="7"/>
  <c r="E36" i="7"/>
  <c r="D36" i="7"/>
  <c r="M37" i="7"/>
  <c r="O37" i="7"/>
  <c r="N37" i="7"/>
  <c r="K37" i="7"/>
  <c r="I37" i="7"/>
  <c r="H37" i="7"/>
  <c r="G37" i="7"/>
  <c r="F37" i="7"/>
  <c r="C37" i="7"/>
  <c r="O38" i="7"/>
  <c r="M38" i="7"/>
  <c r="K38" i="7"/>
  <c r="H38" i="7"/>
  <c r="E38" i="7"/>
  <c r="C38" i="7"/>
  <c r="K40" i="7"/>
  <c r="O40" i="7"/>
  <c r="N40" i="7"/>
  <c r="M40" i="7"/>
  <c r="L40" i="7"/>
  <c r="I40" i="7"/>
  <c r="H40" i="7"/>
  <c r="G40" i="7"/>
  <c r="F40" i="7"/>
  <c r="E40" i="7"/>
  <c r="D40" i="7"/>
  <c r="M41" i="7"/>
  <c r="O41" i="7"/>
  <c r="N41" i="7"/>
  <c r="K41" i="7"/>
  <c r="I41" i="7"/>
  <c r="H41" i="7"/>
  <c r="G41" i="7"/>
  <c r="F41" i="7"/>
  <c r="C41" i="7"/>
  <c r="O42" i="7"/>
  <c r="M42" i="7"/>
  <c r="K42" i="7"/>
  <c r="H42" i="7"/>
  <c r="E42" i="7"/>
  <c r="C42" i="7"/>
  <c r="K44" i="7"/>
  <c r="O44" i="7"/>
  <c r="N44" i="7"/>
  <c r="M44" i="7"/>
  <c r="L44" i="7"/>
  <c r="I44" i="7"/>
  <c r="H44" i="7"/>
  <c r="G44" i="7"/>
  <c r="F44" i="7"/>
  <c r="E44" i="7"/>
  <c r="D44" i="7"/>
  <c r="M45" i="7"/>
  <c r="O45" i="7"/>
  <c r="N45" i="7"/>
  <c r="K45" i="7"/>
  <c r="I45" i="7"/>
  <c r="H45" i="7"/>
  <c r="G45" i="7"/>
  <c r="F45" i="7"/>
  <c r="C45" i="7"/>
  <c r="O46" i="7"/>
  <c r="M46" i="7"/>
  <c r="K46" i="7"/>
  <c r="H46" i="7"/>
  <c r="E46" i="7"/>
  <c r="C46" i="7"/>
  <c r="K48" i="7"/>
  <c r="O48" i="7"/>
  <c r="N48" i="7"/>
  <c r="M48" i="7"/>
  <c r="L48" i="7"/>
  <c r="I48" i="7"/>
  <c r="H48" i="7"/>
  <c r="G48" i="7"/>
  <c r="F48" i="7"/>
  <c r="E48" i="7"/>
  <c r="D48" i="7"/>
  <c r="M49" i="7"/>
  <c r="O49" i="7"/>
  <c r="N49" i="7"/>
  <c r="K49" i="7"/>
  <c r="I49" i="7"/>
  <c r="H49" i="7"/>
  <c r="G49" i="7"/>
  <c r="F49" i="7"/>
  <c r="C49" i="7"/>
  <c r="O50" i="7"/>
  <c r="M50" i="7"/>
  <c r="K50" i="7"/>
  <c r="H50" i="7"/>
  <c r="E50" i="7"/>
  <c r="C50" i="7"/>
  <c r="J52" i="7"/>
  <c r="O52" i="7"/>
  <c r="N52" i="7"/>
  <c r="M52" i="7"/>
  <c r="L52" i="7"/>
  <c r="K52" i="7"/>
  <c r="I52" i="7"/>
  <c r="H52" i="7"/>
  <c r="G52" i="7"/>
  <c r="F52" i="7"/>
  <c r="E52" i="7"/>
  <c r="D52" i="7"/>
  <c r="C52" i="7"/>
  <c r="M53" i="7"/>
  <c r="O53" i="7"/>
  <c r="N53" i="7"/>
  <c r="K53" i="7"/>
  <c r="I53" i="7"/>
  <c r="H53" i="7"/>
  <c r="G53" i="7"/>
  <c r="F53" i="7"/>
  <c r="C53" i="7"/>
  <c r="J56" i="7"/>
  <c r="O56" i="7"/>
  <c r="N56" i="7"/>
  <c r="M56" i="7"/>
  <c r="L56" i="7"/>
  <c r="K56" i="7"/>
  <c r="I56" i="7"/>
  <c r="H56" i="7"/>
  <c r="G56" i="7"/>
  <c r="F56" i="7"/>
  <c r="E56" i="7"/>
  <c r="D56" i="7"/>
  <c r="C56" i="7"/>
  <c r="M57" i="7"/>
  <c r="O57" i="7"/>
  <c r="N57" i="7"/>
  <c r="K57" i="7"/>
  <c r="I57" i="7"/>
  <c r="H57" i="7"/>
  <c r="G57" i="7"/>
  <c r="F57" i="7"/>
  <c r="C57" i="7"/>
  <c r="O58" i="7"/>
  <c r="M58" i="7"/>
  <c r="K58" i="7"/>
  <c r="H58" i="7"/>
  <c r="E58" i="7"/>
  <c r="C58" i="7"/>
  <c r="J60" i="7"/>
  <c r="O60" i="7"/>
  <c r="N60" i="7"/>
  <c r="M60" i="7"/>
  <c r="L60" i="7"/>
  <c r="K60" i="7"/>
  <c r="I60" i="7"/>
  <c r="H60" i="7"/>
  <c r="G60" i="7"/>
  <c r="F60" i="7"/>
  <c r="E60" i="7"/>
  <c r="D60" i="7"/>
  <c r="C60" i="7"/>
  <c r="M61" i="7"/>
  <c r="O61" i="7"/>
  <c r="N61" i="7"/>
  <c r="K61" i="7"/>
  <c r="I61" i="7"/>
  <c r="H61" i="7"/>
  <c r="G61" i="7"/>
  <c r="F61" i="7"/>
  <c r="C61" i="7"/>
  <c r="O62" i="7"/>
  <c r="M62" i="7"/>
  <c r="K62" i="7"/>
  <c r="H62" i="7"/>
  <c r="E62" i="7"/>
  <c r="C62" i="7"/>
  <c r="J64" i="7"/>
  <c r="O64" i="7"/>
  <c r="N64" i="7"/>
  <c r="M64" i="7"/>
  <c r="L64" i="7"/>
  <c r="K64" i="7"/>
  <c r="I64" i="7"/>
  <c r="H64" i="7"/>
  <c r="G64" i="7"/>
  <c r="F64" i="7"/>
  <c r="E64" i="7"/>
  <c r="D64" i="7"/>
  <c r="C64" i="7"/>
  <c r="M65" i="7"/>
  <c r="O65" i="7"/>
  <c r="N65" i="7"/>
  <c r="K65" i="7"/>
  <c r="I65" i="7"/>
  <c r="H65" i="7"/>
  <c r="G65" i="7"/>
  <c r="F65" i="7"/>
  <c r="C65" i="7"/>
  <c r="O66" i="7"/>
  <c r="M66" i="7"/>
  <c r="K66" i="7"/>
  <c r="H66" i="7"/>
  <c r="E66" i="7"/>
  <c r="C66" i="7"/>
  <c r="J68" i="7"/>
  <c r="O68" i="7"/>
  <c r="N68" i="7"/>
  <c r="M68" i="7"/>
  <c r="L68" i="7"/>
  <c r="K68" i="7"/>
  <c r="I68" i="7"/>
  <c r="H68" i="7"/>
  <c r="G68" i="7"/>
  <c r="F68" i="7"/>
  <c r="E68" i="7"/>
  <c r="D68" i="7"/>
  <c r="C68" i="7"/>
  <c r="M69" i="7"/>
  <c r="O69" i="7"/>
  <c r="N69" i="7"/>
  <c r="K69" i="7"/>
  <c r="I69" i="7"/>
  <c r="H69" i="7"/>
  <c r="G69" i="7"/>
  <c r="F69" i="7"/>
  <c r="C69" i="7"/>
  <c r="O70" i="7"/>
  <c r="M70" i="7"/>
  <c r="K70" i="7"/>
  <c r="H70" i="7"/>
  <c r="E70" i="7"/>
  <c r="C70" i="7"/>
  <c r="J72" i="7"/>
  <c r="O72" i="7"/>
  <c r="N72" i="7"/>
  <c r="M72" i="7"/>
  <c r="L72" i="7"/>
  <c r="K72" i="7"/>
  <c r="I72" i="7"/>
  <c r="H72" i="7"/>
  <c r="G72" i="7"/>
  <c r="F72" i="7"/>
  <c r="E72" i="7"/>
  <c r="D72" i="7"/>
  <c r="C72" i="7"/>
  <c r="M73" i="7"/>
  <c r="O73" i="7"/>
  <c r="N73" i="7"/>
  <c r="K73" i="7"/>
  <c r="I73" i="7"/>
  <c r="H73" i="7"/>
  <c r="G73" i="7"/>
  <c r="F73" i="7"/>
  <c r="C73" i="7"/>
  <c r="O74" i="7"/>
  <c r="M74" i="7"/>
  <c r="K74" i="7"/>
  <c r="H74" i="7"/>
  <c r="E74" i="7"/>
  <c r="C74" i="7"/>
  <c r="K76" i="7"/>
  <c r="O76" i="7"/>
  <c r="N76" i="7"/>
  <c r="M76" i="7"/>
  <c r="L76" i="7"/>
  <c r="I76" i="7"/>
  <c r="H76" i="7"/>
  <c r="G76" i="7"/>
  <c r="F76" i="7"/>
  <c r="E76" i="7"/>
  <c r="D76" i="7"/>
  <c r="C76" i="7"/>
  <c r="J77" i="7"/>
  <c r="H77" i="7"/>
  <c r="J78" i="7"/>
  <c r="N78" i="7"/>
  <c r="M78" i="7"/>
  <c r="L78" i="7"/>
  <c r="I78" i="7"/>
  <c r="H78" i="7"/>
  <c r="F78" i="7"/>
  <c r="E78" i="7"/>
  <c r="D78" i="7"/>
  <c r="C78" i="7"/>
  <c r="I79" i="7"/>
  <c r="G79" i="7"/>
  <c r="L81" i="7"/>
  <c r="J81" i="7"/>
  <c r="I81" i="7"/>
  <c r="H81" i="7"/>
  <c r="G81" i="7"/>
  <c r="C81" i="7"/>
  <c r="K82" i="7"/>
  <c r="N82" i="7"/>
  <c r="M82" i="7"/>
  <c r="J82" i="7"/>
  <c r="I82" i="7"/>
  <c r="F82" i="7"/>
  <c r="E82" i="7"/>
  <c r="D82" i="7"/>
  <c r="C82" i="7"/>
  <c r="J83" i="7"/>
  <c r="O83" i="7"/>
  <c r="N83" i="7"/>
  <c r="M83" i="7"/>
  <c r="L83" i="7"/>
  <c r="K83" i="7"/>
  <c r="H83" i="7"/>
  <c r="G83" i="7"/>
  <c r="F83" i="7"/>
  <c r="E83" i="7"/>
  <c r="D83" i="7"/>
  <c r="C83" i="7"/>
  <c r="O84" i="7"/>
  <c r="M84" i="7"/>
  <c r="J84" i="7"/>
  <c r="I84" i="7"/>
  <c r="H84" i="7"/>
  <c r="G84" i="7"/>
  <c r="F84" i="7"/>
  <c r="E84" i="7"/>
  <c r="K86" i="7"/>
  <c r="M86" i="7"/>
  <c r="J86" i="7"/>
  <c r="E86" i="7"/>
  <c r="C86" i="7"/>
  <c r="J87" i="7"/>
  <c r="O87" i="7"/>
  <c r="N87" i="7"/>
  <c r="M87" i="7"/>
  <c r="L87" i="7"/>
  <c r="K87" i="7"/>
  <c r="H87" i="7"/>
  <c r="G87" i="7"/>
  <c r="F87" i="7"/>
  <c r="E87" i="7"/>
  <c r="D87" i="7"/>
  <c r="C87" i="7"/>
  <c r="O88" i="7"/>
  <c r="M88" i="7"/>
  <c r="H88" i="7"/>
  <c r="F88" i="7"/>
  <c r="E88" i="7"/>
  <c r="K89" i="7"/>
  <c r="I89" i="7"/>
  <c r="K90" i="7"/>
  <c r="J90" i="7"/>
  <c r="E90" i="7"/>
  <c r="J91" i="7"/>
  <c r="O91" i="7"/>
  <c r="N91" i="7"/>
  <c r="M91" i="7"/>
  <c r="L91" i="7"/>
  <c r="K91" i="7"/>
  <c r="H91" i="7"/>
  <c r="G91" i="7"/>
  <c r="F91" i="7"/>
  <c r="E91" i="7"/>
  <c r="D91" i="7"/>
  <c r="C91" i="7"/>
  <c r="N92" i="7"/>
  <c r="M92" i="7"/>
  <c r="J92" i="7"/>
  <c r="I92" i="7"/>
  <c r="E92" i="7"/>
  <c r="L93" i="7"/>
  <c r="K93" i="7"/>
  <c r="J93" i="7"/>
  <c r="H93" i="7"/>
  <c r="C93" i="7"/>
  <c r="M94" i="7"/>
  <c r="L94" i="7"/>
  <c r="F94" i="7"/>
  <c r="J95" i="7"/>
  <c r="O95" i="7"/>
  <c r="N95" i="7"/>
  <c r="M95" i="7"/>
  <c r="L95" i="7"/>
  <c r="K95" i="7"/>
  <c r="H95" i="7"/>
  <c r="G95" i="7"/>
  <c r="F95" i="7"/>
  <c r="E95" i="7"/>
  <c r="D95" i="7"/>
  <c r="C95" i="7"/>
  <c r="N96" i="7"/>
  <c r="M96" i="7"/>
  <c r="H96" i="7"/>
  <c r="E96" i="7"/>
  <c r="L97" i="7"/>
  <c r="K97" i="7"/>
  <c r="G97" i="7"/>
  <c r="C97" i="7"/>
  <c r="M98" i="7"/>
  <c r="J98" i="7"/>
  <c r="J99" i="7"/>
  <c r="O99" i="7"/>
  <c r="N99" i="7"/>
  <c r="M99" i="7"/>
  <c r="L99" i="7"/>
  <c r="K99" i="7"/>
  <c r="H99" i="7"/>
  <c r="G99" i="7"/>
  <c r="F99" i="7"/>
  <c r="E99" i="7"/>
  <c r="D99" i="7"/>
  <c r="C99" i="7"/>
  <c r="M102" i="7"/>
  <c r="I102" i="7"/>
  <c r="E102" i="7"/>
  <c r="D102" i="7"/>
  <c r="J103" i="7"/>
  <c r="O103" i="7"/>
  <c r="N103" i="7"/>
  <c r="M103" i="7"/>
  <c r="L103" i="7"/>
  <c r="K103" i="7"/>
  <c r="H103" i="7"/>
  <c r="G103" i="7"/>
  <c r="F103" i="7"/>
  <c r="E103" i="7"/>
  <c r="D103" i="7"/>
  <c r="C103" i="7"/>
  <c r="N104" i="7"/>
  <c r="M104" i="7"/>
  <c r="J104" i="7"/>
  <c r="I104" i="7"/>
  <c r="H104" i="7"/>
  <c r="F104" i="7"/>
  <c r="E104" i="7"/>
  <c r="L105" i="7"/>
  <c r="K105" i="7"/>
  <c r="J105" i="7"/>
  <c r="H105" i="7"/>
  <c r="G105" i="7"/>
  <c r="D105" i="7"/>
  <c r="C105" i="7"/>
  <c r="M106" i="7"/>
  <c r="L106" i="7"/>
  <c r="J106" i="7"/>
  <c r="I106" i="7"/>
  <c r="F106" i="7"/>
  <c r="E106" i="7"/>
  <c r="D106" i="7"/>
  <c r="J107" i="7"/>
  <c r="O107" i="7"/>
  <c r="N107" i="7"/>
  <c r="M107" i="7"/>
  <c r="L107" i="7"/>
  <c r="K107" i="7"/>
  <c r="H107" i="7"/>
  <c r="G107" i="7"/>
  <c r="F107" i="7"/>
  <c r="E107" i="7"/>
  <c r="D107" i="7"/>
  <c r="C107" i="7"/>
  <c r="N108" i="7"/>
  <c r="M108" i="7"/>
  <c r="J108" i="7"/>
  <c r="I108" i="7"/>
  <c r="E108" i="7"/>
  <c r="L109" i="7"/>
  <c r="K109" i="7"/>
  <c r="J109" i="7"/>
  <c r="H109" i="7"/>
  <c r="C109" i="7"/>
  <c r="M110" i="7"/>
  <c r="L110" i="7"/>
  <c r="F110" i="7"/>
  <c r="J111" i="7"/>
  <c r="O111" i="7"/>
  <c r="N111" i="7"/>
  <c r="M111" i="7"/>
  <c r="L111" i="7"/>
  <c r="K111" i="7"/>
  <c r="I111" i="7"/>
  <c r="H111" i="7"/>
  <c r="G111" i="7"/>
  <c r="F111" i="7"/>
  <c r="E111" i="7"/>
  <c r="D111" i="7"/>
  <c r="C111" i="7"/>
  <c r="N112" i="7"/>
  <c r="J112" i="7"/>
  <c r="L113" i="7"/>
  <c r="J113" i="7"/>
  <c r="J115" i="7"/>
  <c r="O115" i="7"/>
  <c r="N115" i="7"/>
  <c r="M115" i="7"/>
  <c r="L115" i="7"/>
  <c r="K115" i="7"/>
  <c r="I115" i="7"/>
  <c r="H115" i="7"/>
  <c r="G115" i="7"/>
  <c r="F115" i="7"/>
  <c r="E115" i="7"/>
  <c r="D115" i="7"/>
  <c r="C115" i="7"/>
  <c r="N116" i="7"/>
  <c r="J116" i="7"/>
  <c r="H116" i="7"/>
  <c r="F116" i="7"/>
  <c r="J119" i="7"/>
  <c r="O119" i="7"/>
  <c r="N119" i="7"/>
  <c r="M119" i="7"/>
  <c r="L119" i="7"/>
  <c r="K119" i="7"/>
  <c r="I119" i="7"/>
  <c r="H119" i="7"/>
  <c r="G119" i="7"/>
  <c r="F119" i="7"/>
  <c r="E119" i="7"/>
  <c r="D119" i="7"/>
  <c r="C119" i="7"/>
  <c r="H122" i="7"/>
  <c r="N122" i="7"/>
  <c r="L122" i="7"/>
  <c r="F122" i="7"/>
  <c r="D122" i="7"/>
  <c r="J123" i="7"/>
  <c r="O123" i="7"/>
  <c r="N123" i="7"/>
  <c r="M123" i="7"/>
  <c r="L123" i="7"/>
  <c r="K123" i="7"/>
  <c r="I123" i="7"/>
  <c r="H123" i="7"/>
  <c r="G123" i="7"/>
  <c r="F123" i="7"/>
  <c r="E123" i="7"/>
  <c r="D123" i="7"/>
  <c r="C123" i="7"/>
  <c r="J124" i="7"/>
  <c r="H124" i="7"/>
  <c r="L125" i="7"/>
  <c r="D125" i="7"/>
  <c r="H126" i="7"/>
  <c r="N126" i="7"/>
  <c r="L126" i="7"/>
  <c r="F126" i="7"/>
  <c r="D126" i="7"/>
  <c r="J127" i="7"/>
  <c r="O127" i="7"/>
  <c r="N127" i="7"/>
  <c r="M127" i="7"/>
  <c r="L127" i="7"/>
  <c r="K127" i="7"/>
  <c r="I127" i="7"/>
  <c r="H127" i="7"/>
  <c r="G127" i="7"/>
  <c r="F127" i="7"/>
  <c r="E127" i="7"/>
  <c r="D127" i="7"/>
  <c r="C127" i="7"/>
  <c r="H130" i="7"/>
  <c r="N130" i="7"/>
  <c r="L130" i="7"/>
  <c r="F130" i="7"/>
  <c r="D130" i="7"/>
  <c r="J131" i="7"/>
  <c r="O131" i="7"/>
  <c r="N131" i="7"/>
  <c r="M131" i="7"/>
  <c r="L131" i="7"/>
  <c r="K131" i="7"/>
  <c r="I131" i="7"/>
  <c r="H131" i="7"/>
  <c r="G131" i="7"/>
  <c r="F131" i="7"/>
  <c r="E131" i="7"/>
  <c r="D131" i="7"/>
  <c r="C131" i="7"/>
  <c r="J132" i="7"/>
  <c r="H132" i="7"/>
  <c r="H134" i="7"/>
  <c r="N134" i="7"/>
  <c r="M134" i="7"/>
  <c r="L134" i="7"/>
  <c r="F134" i="7"/>
  <c r="E134" i="7"/>
  <c r="D134" i="7"/>
  <c r="J135" i="7"/>
  <c r="O135" i="7"/>
  <c r="N135" i="7"/>
  <c r="M135" i="7"/>
  <c r="L135" i="7"/>
  <c r="K135" i="7"/>
  <c r="I135" i="7"/>
  <c r="H135" i="7"/>
  <c r="G135" i="7"/>
  <c r="F135" i="7"/>
  <c r="E135" i="7"/>
  <c r="D135" i="7"/>
  <c r="C135" i="7"/>
  <c r="L137" i="7"/>
  <c r="J137" i="7"/>
  <c r="D137" i="7"/>
  <c r="H138" i="7"/>
  <c r="N138" i="7"/>
  <c r="M138" i="7"/>
  <c r="L138" i="7"/>
  <c r="I138" i="7"/>
  <c r="F138" i="7"/>
  <c r="E138" i="7"/>
  <c r="D138" i="7"/>
  <c r="J139" i="7"/>
  <c r="O139" i="7"/>
  <c r="N139" i="7"/>
  <c r="M139" i="7"/>
  <c r="L139" i="7"/>
  <c r="K139" i="7"/>
  <c r="I139" i="7"/>
  <c r="H139" i="7"/>
  <c r="G139" i="7"/>
  <c r="F139" i="7"/>
  <c r="E139" i="7"/>
  <c r="D139" i="7"/>
  <c r="C139" i="7"/>
  <c r="H142" i="7"/>
  <c r="N142" i="7"/>
  <c r="M142" i="7"/>
  <c r="L142" i="7"/>
  <c r="I142" i="7"/>
  <c r="F142" i="7"/>
  <c r="E142" i="7"/>
  <c r="D142" i="7"/>
  <c r="J143" i="7"/>
  <c r="O143" i="7"/>
  <c r="N143" i="7"/>
  <c r="M143" i="7"/>
  <c r="L143" i="7"/>
  <c r="K143" i="7"/>
  <c r="I143" i="7"/>
  <c r="H143" i="7"/>
  <c r="G143" i="7"/>
  <c r="F143" i="7"/>
  <c r="E143" i="7"/>
  <c r="D143" i="7"/>
  <c r="C143" i="7"/>
  <c r="L145" i="7"/>
  <c r="J145" i="7"/>
  <c r="D145" i="7"/>
  <c r="H146" i="7"/>
  <c r="N146" i="7"/>
  <c r="M146" i="7"/>
  <c r="L146" i="7"/>
  <c r="I146" i="7"/>
  <c r="F146" i="7"/>
  <c r="E146" i="7"/>
  <c r="D146" i="7"/>
  <c r="J147" i="7"/>
  <c r="O147" i="7"/>
  <c r="N147" i="7"/>
  <c r="M147" i="7"/>
  <c r="L147" i="7"/>
  <c r="K147" i="7"/>
  <c r="I147" i="7"/>
  <c r="H147" i="7"/>
  <c r="G147" i="7"/>
  <c r="F147" i="7"/>
  <c r="E147" i="7"/>
  <c r="D147" i="7"/>
  <c r="C147" i="7"/>
  <c r="N149" i="7"/>
  <c r="M149" i="7"/>
  <c r="J149" i="7"/>
  <c r="F149" i="7"/>
  <c r="E149" i="7"/>
  <c r="D149" i="7"/>
  <c r="O151" i="7"/>
  <c r="N151" i="7"/>
  <c r="M151" i="7"/>
  <c r="J151" i="7"/>
  <c r="I151" i="7"/>
  <c r="F151" i="7"/>
  <c r="E151" i="7"/>
  <c r="D151" i="7"/>
  <c r="O152" i="7"/>
  <c r="N152" i="7"/>
  <c r="J152" i="7"/>
  <c r="I152" i="7"/>
  <c r="H152" i="7"/>
  <c r="G152" i="7"/>
  <c r="F152" i="7"/>
  <c r="D152" i="7"/>
  <c r="N153" i="7"/>
  <c r="M153" i="7"/>
  <c r="L153" i="7"/>
  <c r="J153" i="7"/>
  <c r="I153" i="7"/>
  <c r="E153" i="7"/>
  <c r="D153" i="7"/>
  <c r="C153" i="7"/>
  <c r="I154" i="7"/>
  <c r="O154" i="7"/>
  <c r="N154" i="7"/>
  <c r="M154" i="7"/>
  <c r="J154" i="7"/>
  <c r="H154" i="7"/>
  <c r="G154" i="7"/>
  <c r="F154" i="7"/>
  <c r="E154" i="7"/>
  <c r="D154" i="7"/>
  <c r="N155" i="7"/>
  <c r="E155" i="7"/>
  <c r="O156" i="7"/>
  <c r="N156" i="7"/>
  <c r="L156" i="7"/>
  <c r="J156" i="7"/>
  <c r="I156" i="7"/>
  <c r="H156" i="7"/>
  <c r="G156" i="7"/>
  <c r="F156" i="7"/>
  <c r="D156" i="7"/>
  <c r="C156" i="7"/>
  <c r="N158" i="7"/>
  <c r="M158" i="7"/>
  <c r="L158" i="7"/>
  <c r="J158" i="7"/>
  <c r="H158" i="7"/>
  <c r="G158" i="7"/>
  <c r="F158" i="7"/>
  <c r="E158" i="7"/>
  <c r="D158" i="7"/>
  <c r="C158" i="7"/>
  <c r="L160" i="7"/>
  <c r="J160" i="7"/>
  <c r="I160" i="7"/>
  <c r="H160" i="7"/>
  <c r="G160" i="7"/>
  <c r="F160" i="7"/>
  <c r="I161" i="7"/>
  <c r="H161" i="7"/>
  <c r="F161" i="7"/>
  <c r="N162" i="7"/>
  <c r="M162" i="7"/>
  <c r="K162" i="7"/>
  <c r="J162" i="7"/>
  <c r="E162" i="7"/>
  <c r="D162" i="7"/>
  <c r="C162" i="7"/>
  <c r="M163" i="7"/>
  <c r="J163" i="7"/>
  <c r="I164" i="7"/>
  <c r="H164" i="7"/>
  <c r="G164" i="7"/>
  <c r="N165" i="7"/>
  <c r="K165" i="7"/>
  <c r="J165" i="7"/>
  <c r="F165" i="7"/>
  <c r="D165" i="7"/>
  <c r="C165" i="7"/>
  <c r="J166" i="7"/>
  <c r="M166" i="7"/>
  <c r="K166" i="7"/>
  <c r="C166" i="7"/>
  <c r="O167" i="7"/>
  <c r="N167" i="7"/>
  <c r="L167" i="7"/>
  <c r="J167" i="7"/>
  <c r="H167" i="7"/>
  <c r="G167" i="7"/>
  <c r="F167" i="7"/>
  <c r="E167" i="7"/>
  <c r="D167" i="7"/>
  <c r="O168" i="7"/>
  <c r="N168" i="7"/>
  <c r="H168" i="7"/>
  <c r="G168" i="7"/>
  <c r="F168" i="7"/>
  <c r="L169" i="7"/>
  <c r="K169" i="7"/>
  <c r="H169" i="7"/>
  <c r="D169" i="7"/>
  <c r="C169" i="7"/>
  <c r="N170" i="7"/>
  <c r="L170" i="7"/>
  <c r="K170" i="7"/>
  <c r="E170" i="7"/>
  <c r="D170" i="7"/>
  <c r="C170" i="7"/>
  <c r="K171" i="7"/>
  <c r="O171" i="7"/>
  <c r="N171" i="7"/>
  <c r="M171" i="7"/>
  <c r="L171" i="7"/>
  <c r="H171" i="7"/>
  <c r="G171" i="7"/>
  <c r="F171" i="7"/>
  <c r="E171" i="7"/>
  <c r="D171" i="7"/>
  <c r="O172" i="7"/>
  <c r="N172" i="7"/>
  <c r="J172" i="7"/>
  <c r="I172" i="7"/>
  <c r="H172" i="7"/>
  <c r="G172" i="7"/>
  <c r="L173" i="7"/>
  <c r="K173" i="7"/>
  <c r="J173" i="7"/>
  <c r="I173" i="7"/>
  <c r="H173" i="7"/>
  <c r="D173" i="7"/>
  <c r="L174" i="7"/>
  <c r="K174" i="7"/>
  <c r="J174" i="7"/>
  <c r="F174" i="7"/>
  <c r="E174" i="7"/>
  <c r="D174" i="7"/>
  <c r="K175" i="7"/>
  <c r="O175" i="7"/>
  <c r="N175" i="7"/>
  <c r="M175" i="7"/>
  <c r="L175" i="7"/>
  <c r="H175" i="7"/>
  <c r="G175" i="7"/>
  <c r="F175" i="7"/>
  <c r="E175" i="7"/>
  <c r="D175" i="7"/>
  <c r="O176" i="7"/>
  <c r="N176" i="7"/>
  <c r="H176" i="7"/>
  <c r="G176" i="7"/>
  <c r="F176" i="7"/>
  <c r="L177" i="7"/>
  <c r="K177" i="7"/>
  <c r="H177" i="7"/>
  <c r="D177" i="7"/>
  <c r="C177" i="7"/>
  <c r="N178" i="7"/>
  <c r="L178" i="7"/>
  <c r="K178" i="7"/>
  <c r="E178" i="7"/>
  <c r="D178" i="7"/>
  <c r="C178" i="7"/>
  <c r="K179" i="7"/>
  <c r="O179" i="7"/>
  <c r="N179" i="7"/>
  <c r="M179" i="7"/>
  <c r="L179" i="7"/>
  <c r="H179" i="7"/>
  <c r="G179" i="7"/>
  <c r="F179" i="7"/>
  <c r="E179" i="7"/>
  <c r="D179" i="7"/>
  <c r="O180" i="7"/>
  <c r="N180" i="7"/>
  <c r="J180" i="7"/>
  <c r="I180" i="7"/>
  <c r="H180" i="7"/>
  <c r="G180" i="7"/>
  <c r="L181" i="7"/>
  <c r="K181" i="7"/>
  <c r="J181" i="7"/>
  <c r="I181" i="7"/>
  <c r="H181" i="7"/>
  <c r="D181" i="7"/>
  <c r="L182" i="7"/>
  <c r="K182" i="7"/>
  <c r="J182" i="7"/>
  <c r="F182" i="7"/>
  <c r="E182" i="7"/>
  <c r="D182" i="7"/>
  <c r="K183" i="7"/>
  <c r="O183" i="7"/>
  <c r="N183" i="7"/>
  <c r="M183" i="7"/>
  <c r="L183" i="7"/>
  <c r="H183" i="7"/>
  <c r="G183" i="7"/>
  <c r="F183" i="7"/>
  <c r="E183" i="7"/>
  <c r="D183" i="7"/>
  <c r="O184" i="7"/>
  <c r="N184" i="7"/>
  <c r="H184" i="7"/>
  <c r="G184" i="7"/>
  <c r="F184" i="7"/>
  <c r="L185" i="7"/>
  <c r="K185" i="7"/>
  <c r="H185" i="7"/>
  <c r="D185" i="7"/>
  <c r="C185" i="7"/>
  <c r="N186" i="7"/>
  <c r="L186" i="7"/>
  <c r="K186" i="7"/>
  <c r="E186" i="7"/>
  <c r="D186" i="7"/>
  <c r="C186" i="7"/>
  <c r="K187" i="7"/>
  <c r="O187" i="7"/>
  <c r="N187" i="7"/>
  <c r="M187" i="7"/>
  <c r="L187" i="7"/>
  <c r="I187" i="7"/>
  <c r="H187" i="7"/>
  <c r="G187" i="7"/>
  <c r="F187" i="7"/>
  <c r="E187" i="7"/>
  <c r="D187" i="7"/>
  <c r="O188" i="7"/>
  <c r="N188" i="7"/>
  <c r="J188" i="7"/>
  <c r="I188" i="7"/>
  <c r="H188" i="7"/>
  <c r="G188" i="7"/>
  <c r="F188" i="7"/>
  <c r="L189" i="7"/>
  <c r="K189" i="7"/>
  <c r="J189" i="7"/>
  <c r="I189" i="7"/>
  <c r="H189" i="7"/>
  <c r="D189" i="7"/>
  <c r="C189" i="7"/>
  <c r="N190" i="7"/>
  <c r="L190" i="7"/>
  <c r="K190" i="7"/>
  <c r="J190" i="7"/>
  <c r="F190" i="7"/>
  <c r="E190" i="7"/>
  <c r="D190" i="7"/>
  <c r="C190" i="7"/>
  <c r="K191" i="7"/>
  <c r="O191" i="7"/>
  <c r="N191" i="7"/>
  <c r="M191" i="7"/>
  <c r="L191" i="7"/>
  <c r="I191" i="7"/>
  <c r="H191" i="7"/>
  <c r="G191" i="7"/>
  <c r="F191" i="7"/>
  <c r="E191" i="7"/>
  <c r="D191" i="7"/>
  <c r="N192" i="7"/>
  <c r="O192" i="7"/>
  <c r="F192" i="7"/>
  <c r="K193" i="7"/>
  <c r="L193" i="7"/>
  <c r="C193" i="7"/>
  <c r="K194" i="7"/>
  <c r="N194" i="7"/>
  <c r="L194" i="7"/>
  <c r="C194" i="7"/>
  <c r="K195" i="7"/>
  <c r="O195" i="7"/>
  <c r="N195" i="7"/>
  <c r="M195" i="7"/>
  <c r="L195" i="7"/>
  <c r="I195" i="7"/>
  <c r="H195" i="7"/>
  <c r="G195" i="7"/>
  <c r="F195" i="7"/>
  <c r="E195" i="7"/>
  <c r="D195" i="7"/>
  <c r="O196" i="7"/>
  <c r="I196" i="7"/>
  <c r="H196" i="7"/>
  <c r="G196" i="7"/>
  <c r="L197" i="7"/>
  <c r="I197" i="7"/>
  <c r="H197" i="7"/>
  <c r="D197" i="7"/>
  <c r="L198" i="7"/>
  <c r="F198" i="7"/>
  <c r="E198" i="7"/>
  <c r="D198" i="7"/>
  <c r="N199" i="7"/>
  <c r="J199" i="7"/>
  <c r="I199" i="7"/>
  <c r="H199" i="7"/>
  <c r="F199" i="7"/>
  <c r="E199" i="7"/>
  <c r="D199" i="7"/>
  <c r="O202" i="7"/>
  <c r="L202" i="7"/>
  <c r="J202" i="7"/>
  <c r="I202" i="7"/>
  <c r="H202" i="7"/>
  <c r="G202" i="7"/>
  <c r="F202" i="7"/>
  <c r="D202" i="7"/>
  <c r="N203" i="7"/>
  <c r="F203" i="7"/>
  <c r="D203" i="7"/>
  <c r="C203" i="7"/>
  <c r="K204" i="7"/>
  <c r="J204" i="7"/>
  <c r="H204" i="7"/>
  <c r="O205" i="7"/>
  <c r="L205" i="7"/>
  <c r="J205" i="7"/>
  <c r="H205" i="7"/>
  <c r="G205" i="7"/>
  <c r="F205" i="7"/>
  <c r="E205" i="7"/>
  <c r="N206" i="7"/>
  <c r="L206" i="7"/>
  <c r="G206" i="7"/>
  <c r="N207" i="7"/>
  <c r="L207" i="7"/>
  <c r="K207" i="7"/>
  <c r="J207" i="7"/>
  <c r="I207" i="7"/>
  <c r="C207" i="7"/>
  <c r="K208" i="7"/>
  <c r="J208" i="7"/>
  <c r="H208" i="7"/>
  <c r="F208" i="7"/>
  <c r="E208" i="7"/>
  <c r="N209" i="7"/>
  <c r="O209" i="7"/>
  <c r="D209" i="7"/>
  <c r="O210" i="7"/>
  <c r="D210" i="7"/>
  <c r="K211" i="7"/>
  <c r="J211" i="7"/>
  <c r="I211" i="7"/>
  <c r="H211" i="7"/>
  <c r="F211" i="7"/>
  <c r="N212" i="7"/>
  <c r="M212" i="7"/>
  <c r="K212" i="7"/>
  <c r="J212" i="7"/>
  <c r="H212" i="7"/>
  <c r="F212" i="7"/>
  <c r="E212" i="7"/>
  <c r="D212" i="7"/>
  <c r="C212" i="7"/>
  <c r="L214" i="7"/>
  <c r="J214" i="7"/>
  <c r="I214" i="7"/>
  <c r="H214" i="7"/>
  <c r="G214" i="7"/>
  <c r="N215" i="7"/>
  <c r="K215" i="7"/>
  <c r="J215" i="7"/>
  <c r="I215" i="7"/>
  <c r="H215" i="7"/>
  <c r="F215" i="7"/>
  <c r="D215" i="7"/>
  <c r="C215" i="7"/>
  <c r="N216" i="7"/>
  <c r="M216" i="7"/>
  <c r="E216" i="7"/>
  <c r="D216" i="7"/>
  <c r="C216" i="7"/>
  <c r="L217" i="7"/>
  <c r="J217" i="7"/>
  <c r="H217" i="7"/>
  <c r="G217" i="7"/>
  <c r="L218" i="7"/>
  <c r="J218" i="7"/>
  <c r="I218" i="7"/>
  <c r="H218" i="7"/>
  <c r="G218" i="7"/>
  <c r="F218" i="7"/>
  <c r="D218" i="7"/>
  <c r="J220" i="7"/>
  <c r="N220" i="7"/>
  <c r="M220" i="7"/>
  <c r="L220" i="7"/>
  <c r="K220" i="7"/>
  <c r="H220" i="7"/>
  <c r="F220" i="7"/>
  <c r="E220" i="7"/>
  <c r="D220" i="7"/>
  <c r="C220" i="7"/>
  <c r="L221" i="7"/>
  <c r="O221" i="7"/>
  <c r="N221" i="7"/>
  <c r="M221" i="7"/>
  <c r="H221" i="7"/>
  <c r="G221" i="7"/>
  <c r="F221" i="7"/>
  <c r="E221" i="7"/>
  <c r="J223" i="7"/>
  <c r="I223" i="7"/>
  <c r="J224" i="7"/>
  <c r="N224" i="7"/>
  <c r="M224" i="7"/>
  <c r="L224" i="7"/>
  <c r="K224" i="7"/>
  <c r="H224" i="7"/>
  <c r="F224" i="7"/>
  <c r="E224" i="7"/>
  <c r="D224" i="7"/>
  <c r="C224" i="7"/>
  <c r="L225" i="7"/>
  <c r="O225" i="7"/>
  <c r="N225" i="7"/>
  <c r="M225" i="7"/>
  <c r="H225" i="7"/>
  <c r="G225" i="7"/>
  <c r="F225" i="7"/>
  <c r="E225" i="7"/>
  <c r="O226" i="7"/>
  <c r="J226" i="7"/>
  <c r="H226" i="7"/>
  <c r="G226" i="7"/>
  <c r="L227" i="7"/>
  <c r="J227" i="7"/>
  <c r="I227" i="7"/>
  <c r="J228" i="7"/>
  <c r="N228" i="7"/>
  <c r="M228" i="7"/>
  <c r="L228" i="7"/>
  <c r="K228" i="7"/>
  <c r="H228" i="7"/>
  <c r="F228" i="7"/>
  <c r="E228" i="7"/>
  <c r="D228" i="7"/>
  <c r="C228" i="7"/>
  <c r="L229" i="7"/>
  <c r="O229" i="7"/>
  <c r="N229" i="7"/>
  <c r="M229" i="7"/>
  <c r="H229" i="7"/>
  <c r="G229" i="7"/>
  <c r="F229" i="7"/>
  <c r="E229" i="7"/>
  <c r="O230" i="7"/>
  <c r="J230" i="7"/>
  <c r="J232" i="7"/>
  <c r="N232" i="7"/>
  <c r="M232" i="7"/>
  <c r="L232" i="7"/>
  <c r="K232" i="7"/>
  <c r="H232" i="7"/>
  <c r="F232" i="7"/>
  <c r="E232" i="7"/>
  <c r="D232" i="7"/>
  <c r="C232" i="7"/>
  <c r="L233" i="7"/>
  <c r="O233" i="7"/>
  <c r="N233" i="7"/>
  <c r="M233" i="7"/>
  <c r="H233" i="7"/>
  <c r="G233" i="7"/>
  <c r="F233" i="7"/>
  <c r="E233" i="7"/>
  <c r="O234" i="7"/>
  <c r="J234" i="7"/>
  <c r="H234" i="7"/>
  <c r="G234" i="7"/>
  <c r="L235" i="7"/>
  <c r="J235" i="7"/>
  <c r="I235" i="7"/>
  <c r="J236" i="7"/>
  <c r="N236" i="7"/>
  <c r="M236" i="7"/>
  <c r="L236" i="7"/>
  <c r="K236" i="7"/>
  <c r="F236" i="7"/>
  <c r="E236" i="7"/>
  <c r="D236" i="7"/>
  <c r="C236" i="7"/>
  <c r="L237" i="7"/>
  <c r="O237" i="7"/>
  <c r="N237" i="7"/>
  <c r="M237" i="7"/>
  <c r="H237" i="7"/>
  <c r="G237" i="7"/>
  <c r="F237" i="7"/>
  <c r="E237" i="7"/>
  <c r="L239" i="7"/>
  <c r="J239" i="7"/>
  <c r="I239" i="7"/>
  <c r="D239" i="7"/>
  <c r="J240" i="7"/>
  <c r="N240" i="7"/>
  <c r="M240" i="7"/>
  <c r="L240" i="7"/>
  <c r="K240" i="7"/>
  <c r="H240" i="7"/>
  <c r="F240" i="7"/>
  <c r="E240" i="7"/>
  <c r="D240" i="7"/>
  <c r="C240" i="7"/>
  <c r="L241" i="7"/>
  <c r="O241" i="7"/>
  <c r="N241" i="7"/>
  <c r="M241" i="7"/>
  <c r="H241" i="7"/>
  <c r="G241" i="7"/>
  <c r="F241" i="7"/>
  <c r="E241" i="7"/>
  <c r="O242" i="7"/>
  <c r="J242" i="7"/>
  <c r="H242" i="7"/>
  <c r="L243" i="7"/>
  <c r="J243" i="7"/>
  <c r="J244" i="7"/>
  <c r="N244" i="7"/>
  <c r="M244" i="7"/>
  <c r="L244" i="7"/>
  <c r="K244" i="7"/>
  <c r="F244" i="7"/>
  <c r="E244" i="7"/>
  <c r="D244" i="7"/>
  <c r="C244" i="7"/>
  <c r="L245" i="7"/>
  <c r="O245" i="7"/>
  <c r="N245" i="7"/>
  <c r="M245" i="7"/>
  <c r="H245" i="7"/>
  <c r="G245" i="7"/>
  <c r="F245" i="7"/>
  <c r="E245" i="7"/>
  <c r="J248" i="7"/>
  <c r="N248" i="7"/>
  <c r="M248" i="7"/>
  <c r="L248" i="7"/>
  <c r="K248" i="7"/>
  <c r="F248" i="7"/>
  <c r="E248" i="7"/>
  <c r="D248" i="7"/>
  <c r="C248" i="7"/>
  <c r="L249" i="7"/>
  <c r="O249" i="7"/>
  <c r="N249" i="7"/>
  <c r="M249" i="7"/>
  <c r="H249" i="7"/>
  <c r="G249" i="7"/>
  <c r="F249" i="7"/>
  <c r="E249" i="7"/>
  <c r="O250" i="7"/>
  <c r="J250" i="7"/>
  <c r="H250" i="7"/>
  <c r="J252" i="7"/>
  <c r="N252" i="7"/>
  <c r="M252" i="7"/>
  <c r="L252" i="7"/>
  <c r="K252" i="7"/>
  <c r="F252" i="7"/>
  <c r="E252" i="7"/>
  <c r="D252" i="7"/>
  <c r="C252" i="7"/>
  <c r="L253" i="7"/>
  <c r="O253" i="7"/>
  <c r="N253" i="7"/>
  <c r="M253" i="7"/>
  <c r="H253" i="7"/>
  <c r="G253" i="7"/>
  <c r="F253" i="7"/>
  <c r="E253" i="7"/>
  <c r="O254" i="7"/>
  <c r="J254" i="7"/>
  <c r="H254" i="7"/>
  <c r="G254" i="7"/>
  <c r="L255" i="7"/>
  <c r="J255" i="7"/>
  <c r="I255" i="7"/>
  <c r="J256" i="7"/>
  <c r="N256" i="7"/>
  <c r="M256" i="7"/>
  <c r="L256" i="7"/>
  <c r="K256" i="7"/>
  <c r="F256" i="7"/>
  <c r="E256" i="7"/>
  <c r="D256" i="7"/>
  <c r="C256" i="7"/>
  <c r="L257" i="7"/>
  <c r="O257" i="7"/>
  <c r="N257" i="7"/>
  <c r="M257" i="7"/>
  <c r="H257" i="7"/>
  <c r="G257" i="7"/>
  <c r="F257" i="7"/>
  <c r="E257" i="7"/>
  <c r="L259" i="7"/>
  <c r="J259" i="7"/>
  <c r="I259" i="7"/>
  <c r="D259" i="7"/>
  <c r="J260" i="7"/>
  <c r="O260" i="7"/>
  <c r="N260" i="7"/>
  <c r="M260" i="7"/>
  <c r="L260" i="7"/>
  <c r="K260" i="7"/>
  <c r="I260" i="7"/>
  <c r="H260" i="7"/>
  <c r="G260" i="7"/>
  <c r="F260" i="7"/>
  <c r="E260" i="7"/>
  <c r="D260" i="7"/>
  <c r="C260" i="7"/>
  <c r="L261" i="7"/>
  <c r="O261" i="7"/>
  <c r="N261" i="7"/>
  <c r="M261" i="7"/>
  <c r="H261" i="7"/>
  <c r="G261" i="7"/>
  <c r="F261" i="7"/>
  <c r="E261" i="7"/>
  <c r="C261" i="7"/>
  <c r="J27" i="8"/>
  <c r="N27" i="8"/>
  <c r="M27" i="8"/>
  <c r="L27" i="8"/>
  <c r="K27" i="8"/>
  <c r="F27" i="8"/>
  <c r="E27" i="8"/>
  <c r="D27" i="8"/>
  <c r="L28" i="8"/>
  <c r="O28" i="8"/>
  <c r="N28" i="8"/>
  <c r="M28" i="8"/>
  <c r="H28" i="8"/>
  <c r="G28" i="8"/>
  <c r="F28" i="8"/>
  <c r="E28" i="8"/>
  <c r="C28" i="8"/>
  <c r="J29" i="8"/>
  <c r="H29" i="8"/>
  <c r="J31" i="8"/>
  <c r="O31" i="8"/>
  <c r="N31" i="8"/>
  <c r="M31" i="8"/>
  <c r="L31" i="8"/>
  <c r="K31" i="8"/>
  <c r="I31" i="8"/>
  <c r="H31" i="8"/>
  <c r="G31" i="8"/>
  <c r="F31" i="8"/>
  <c r="E31" i="8"/>
  <c r="D31" i="8"/>
  <c r="C31" i="8"/>
  <c r="L32" i="8"/>
  <c r="O32" i="8"/>
  <c r="N32" i="8"/>
  <c r="M32" i="8"/>
  <c r="K32" i="8"/>
  <c r="I32" i="8"/>
  <c r="H32" i="8"/>
  <c r="G32" i="8"/>
  <c r="F32" i="8"/>
  <c r="E32" i="8"/>
  <c r="C32" i="8"/>
  <c r="J35" i="8"/>
  <c r="O35" i="8"/>
  <c r="N35" i="8"/>
  <c r="M35" i="8"/>
  <c r="L35" i="8"/>
  <c r="K35" i="8"/>
  <c r="I35" i="8"/>
  <c r="H35" i="8"/>
  <c r="G35" i="8"/>
  <c r="F35" i="8"/>
  <c r="E35" i="8"/>
  <c r="D35" i="8"/>
  <c r="C35" i="8"/>
  <c r="L36" i="8"/>
  <c r="O36" i="8"/>
  <c r="N36" i="8"/>
  <c r="M36" i="8"/>
  <c r="K36" i="8"/>
  <c r="I36" i="8"/>
  <c r="H36" i="8"/>
  <c r="G36" i="8"/>
  <c r="F36" i="8"/>
  <c r="E36" i="8"/>
  <c r="C36" i="8"/>
  <c r="J39" i="8"/>
  <c r="O39" i="8"/>
  <c r="N39" i="8"/>
  <c r="M39" i="8"/>
  <c r="L39" i="8"/>
  <c r="K39" i="8"/>
  <c r="I39" i="8"/>
  <c r="H39" i="8"/>
  <c r="G39" i="8"/>
  <c r="F39" i="8"/>
  <c r="E39" i="8"/>
  <c r="D39" i="8"/>
  <c r="C39" i="8"/>
  <c r="L40" i="8"/>
  <c r="O40" i="8"/>
  <c r="N40" i="8"/>
  <c r="M40" i="8"/>
  <c r="K40" i="8"/>
  <c r="I40" i="8"/>
  <c r="H40" i="8"/>
  <c r="G40" i="8"/>
  <c r="F40" i="8"/>
  <c r="E40" i="8"/>
  <c r="C40" i="8"/>
  <c r="L42" i="8"/>
  <c r="J42" i="8"/>
  <c r="D42" i="8"/>
  <c r="J43" i="8"/>
  <c r="O43" i="8"/>
  <c r="N43" i="8"/>
  <c r="M43" i="8"/>
  <c r="L43" i="8"/>
  <c r="K43" i="8"/>
  <c r="I43" i="8"/>
  <c r="H43" i="8"/>
  <c r="G43" i="8"/>
  <c r="F43" i="8"/>
  <c r="E43" i="8"/>
  <c r="D43" i="8"/>
  <c r="C43" i="8"/>
  <c r="L44" i="8"/>
  <c r="O44" i="8"/>
  <c r="N44" i="8"/>
  <c r="M44" i="8"/>
  <c r="K44" i="8"/>
  <c r="I44" i="8"/>
  <c r="H44" i="8"/>
  <c r="G44" i="8"/>
  <c r="F44" i="8"/>
  <c r="E44" i="8"/>
  <c r="C44" i="8"/>
  <c r="L46" i="8"/>
  <c r="J46" i="8"/>
  <c r="J47" i="8"/>
  <c r="O47" i="8"/>
  <c r="N47" i="8"/>
  <c r="M47" i="8"/>
  <c r="L47" i="8"/>
  <c r="K47" i="8"/>
  <c r="I47" i="8"/>
  <c r="H47" i="8"/>
  <c r="G47" i="8"/>
  <c r="F47" i="8"/>
  <c r="E47" i="8"/>
  <c r="D47" i="8"/>
  <c r="C47" i="8"/>
  <c r="L48" i="8"/>
  <c r="O48" i="8"/>
  <c r="N48" i="8"/>
  <c r="M48" i="8"/>
  <c r="K48" i="8"/>
  <c r="I48" i="8"/>
  <c r="H48" i="8"/>
  <c r="G48" i="8"/>
  <c r="F48" i="8"/>
  <c r="E48" i="8"/>
  <c r="C48" i="8"/>
  <c r="H50" i="8"/>
  <c r="L50" i="8"/>
  <c r="D50" i="8"/>
  <c r="J51" i="8"/>
  <c r="O51" i="8"/>
  <c r="N51" i="8"/>
  <c r="M51" i="8"/>
  <c r="L51" i="8"/>
  <c r="K51" i="8"/>
  <c r="I51" i="8"/>
  <c r="H51" i="8"/>
  <c r="G51" i="8"/>
  <c r="F51" i="8"/>
  <c r="E51" i="8"/>
  <c r="D51" i="8"/>
  <c r="C51" i="8"/>
  <c r="L52" i="8"/>
  <c r="O52" i="8"/>
  <c r="N52" i="8"/>
  <c r="M52" i="8"/>
  <c r="K52" i="8"/>
  <c r="I52" i="8"/>
  <c r="H52" i="8"/>
  <c r="G52" i="8"/>
  <c r="F52" i="8"/>
  <c r="E52" i="8"/>
  <c r="C52" i="8"/>
  <c r="H54" i="8"/>
  <c r="L54" i="8"/>
  <c r="D54" i="8"/>
  <c r="J55" i="8"/>
  <c r="O55" i="8"/>
  <c r="N55" i="8"/>
  <c r="M55" i="8"/>
  <c r="L55" i="8"/>
  <c r="K55" i="8"/>
  <c r="I55" i="8"/>
  <c r="H55" i="8"/>
  <c r="G55" i="8"/>
  <c r="F55" i="8"/>
  <c r="E55" i="8"/>
  <c r="D55" i="8"/>
  <c r="C55" i="8"/>
  <c r="L56" i="8"/>
  <c r="O56" i="8"/>
  <c r="N56" i="8"/>
  <c r="M56" i="8"/>
  <c r="K56" i="8"/>
  <c r="I56" i="8"/>
  <c r="H56" i="8"/>
  <c r="G56" i="8"/>
  <c r="F56" i="8"/>
  <c r="E56" i="8"/>
  <c r="C56" i="8"/>
  <c r="H58" i="8"/>
  <c r="L58" i="8"/>
  <c r="I58" i="8"/>
  <c r="D58" i="8"/>
  <c r="J59" i="8"/>
  <c r="O59" i="8"/>
  <c r="N59" i="8"/>
  <c r="M59" i="8"/>
  <c r="L59" i="8"/>
  <c r="K59" i="8"/>
  <c r="I59" i="8"/>
  <c r="H59" i="8"/>
  <c r="G59" i="8"/>
  <c r="F59" i="8"/>
  <c r="E59" i="8"/>
  <c r="D59" i="8"/>
  <c r="C59" i="8"/>
  <c r="L60" i="8"/>
  <c r="O60" i="8"/>
  <c r="N60" i="8"/>
  <c r="M60" i="8"/>
  <c r="K60" i="8"/>
  <c r="I60" i="8"/>
  <c r="H60" i="8"/>
  <c r="G60" i="8"/>
  <c r="F60" i="8"/>
  <c r="E60" i="8"/>
  <c r="C60" i="8"/>
  <c r="H62" i="8"/>
  <c r="L62" i="8"/>
  <c r="I62" i="8"/>
  <c r="D62" i="8"/>
  <c r="J63" i="8"/>
  <c r="O63" i="8"/>
  <c r="N63" i="8"/>
  <c r="M63" i="8"/>
  <c r="L63" i="8"/>
  <c r="K63" i="8"/>
  <c r="I63" i="8"/>
  <c r="H63" i="8"/>
  <c r="G63" i="8"/>
  <c r="F63" i="8"/>
  <c r="E63" i="8"/>
  <c r="D63" i="8"/>
  <c r="C63" i="8"/>
  <c r="L64" i="8"/>
  <c r="O64" i="8"/>
  <c r="N64" i="8"/>
  <c r="M64" i="8"/>
  <c r="K64" i="8"/>
  <c r="I64" i="8"/>
  <c r="H64" i="8"/>
  <c r="G64" i="8"/>
  <c r="F64" i="8"/>
  <c r="E64" i="8"/>
  <c r="C64" i="8"/>
  <c r="M66" i="8"/>
  <c r="K66" i="8"/>
  <c r="J66" i="8"/>
  <c r="H66" i="8"/>
  <c r="F66" i="8"/>
  <c r="E66" i="8"/>
  <c r="C66" i="8"/>
  <c r="K69" i="8"/>
  <c r="J69" i="8"/>
  <c r="I69" i="8"/>
  <c r="H69" i="8"/>
  <c r="F69" i="8"/>
  <c r="C69" i="8"/>
  <c r="L70" i="8"/>
  <c r="J70" i="8"/>
  <c r="F70" i="8"/>
  <c r="E70" i="8"/>
  <c r="D70" i="8"/>
  <c r="K71" i="8"/>
  <c r="O71" i="8"/>
  <c r="N71" i="8"/>
  <c r="M71" i="8"/>
  <c r="L71" i="8"/>
  <c r="H71" i="8"/>
  <c r="G71" i="8"/>
  <c r="F71" i="8"/>
  <c r="E71" i="8"/>
  <c r="D71" i="8"/>
  <c r="O72" i="8"/>
  <c r="N72" i="8"/>
  <c r="F72" i="8"/>
  <c r="L73" i="8"/>
  <c r="K73" i="8"/>
  <c r="C73" i="8"/>
  <c r="N74" i="8"/>
  <c r="L74" i="8"/>
  <c r="K74" i="8"/>
  <c r="C74" i="8"/>
  <c r="K75" i="8"/>
  <c r="O75" i="8"/>
  <c r="N75" i="8"/>
  <c r="M75" i="8"/>
  <c r="L75" i="8"/>
  <c r="H75" i="8"/>
  <c r="G75" i="8"/>
  <c r="F75" i="8"/>
  <c r="E75" i="8"/>
  <c r="D75" i="8"/>
  <c r="O76" i="8"/>
  <c r="J76" i="8"/>
  <c r="I76" i="8"/>
  <c r="H76" i="8"/>
  <c r="G76" i="8"/>
  <c r="L77" i="8"/>
  <c r="J77" i="8"/>
  <c r="I77" i="8"/>
  <c r="H77" i="8"/>
  <c r="D77" i="8"/>
  <c r="L78" i="8"/>
  <c r="K78" i="8"/>
  <c r="J78" i="8"/>
  <c r="F78" i="8"/>
  <c r="E78" i="8"/>
  <c r="D78" i="8"/>
  <c r="K79" i="8"/>
  <c r="O79" i="8"/>
  <c r="N79" i="8"/>
  <c r="M79" i="8"/>
  <c r="L79" i="8"/>
  <c r="H79" i="8"/>
  <c r="G79" i="8"/>
  <c r="F79" i="8"/>
  <c r="E79" i="8"/>
  <c r="D79" i="8"/>
  <c r="O80" i="8"/>
  <c r="N80" i="8"/>
  <c r="F80" i="8"/>
  <c r="L81" i="8"/>
  <c r="K81" i="8"/>
  <c r="C81" i="8"/>
  <c r="N82" i="8"/>
  <c r="L82" i="8"/>
  <c r="K82" i="8"/>
  <c r="C82" i="8"/>
  <c r="K83" i="8"/>
  <c r="O83" i="8"/>
  <c r="N83" i="8"/>
  <c r="M83" i="8"/>
  <c r="L83" i="8"/>
  <c r="H83" i="8"/>
  <c r="G83" i="8"/>
  <c r="F83" i="8"/>
  <c r="E83" i="8"/>
  <c r="D83" i="8"/>
  <c r="M84" i="8"/>
  <c r="O84" i="8"/>
  <c r="N84" i="8"/>
  <c r="I84" i="8"/>
  <c r="H84" i="8"/>
  <c r="G84" i="8"/>
  <c r="F84" i="8"/>
  <c r="K85" i="8"/>
  <c r="J85" i="8"/>
  <c r="I85" i="8"/>
  <c r="C85" i="8"/>
  <c r="K87" i="8"/>
  <c r="O87" i="8"/>
  <c r="N87" i="8"/>
  <c r="M87" i="8"/>
  <c r="L87" i="8"/>
  <c r="H87" i="8"/>
  <c r="G87" i="8"/>
  <c r="F87" i="8"/>
  <c r="E87" i="8"/>
  <c r="D87" i="8"/>
  <c r="M88" i="8"/>
  <c r="O88" i="8"/>
  <c r="N88" i="8"/>
  <c r="I88" i="8"/>
  <c r="H88" i="8"/>
  <c r="G88" i="8"/>
  <c r="F88" i="8"/>
  <c r="K89" i="8"/>
  <c r="J89" i="8"/>
  <c r="M90" i="8"/>
  <c r="L90" i="8"/>
  <c r="C90" i="8"/>
  <c r="K91" i="8"/>
  <c r="O91" i="8"/>
  <c r="N91" i="8"/>
  <c r="M91" i="8"/>
  <c r="L91" i="8"/>
  <c r="H91" i="8"/>
  <c r="G91" i="8"/>
  <c r="F91" i="8"/>
  <c r="E91" i="8"/>
  <c r="D91" i="8"/>
  <c r="M92" i="8"/>
  <c r="O92" i="8"/>
  <c r="N92" i="8"/>
  <c r="I92" i="8"/>
  <c r="H92" i="8"/>
  <c r="G92" i="8"/>
  <c r="F92" i="8"/>
  <c r="M94" i="8"/>
  <c r="D94" i="8"/>
  <c r="K95" i="8"/>
  <c r="O95" i="8"/>
  <c r="N95" i="8"/>
  <c r="M95" i="8"/>
  <c r="L95" i="8"/>
  <c r="H95" i="8"/>
  <c r="G95" i="8"/>
  <c r="F95" i="8"/>
  <c r="E95" i="8"/>
  <c r="D95" i="8"/>
  <c r="M96" i="8"/>
  <c r="O96" i="8"/>
  <c r="N96" i="8"/>
  <c r="I96" i="8"/>
  <c r="H96" i="8"/>
  <c r="G96" i="8"/>
  <c r="F96" i="8"/>
  <c r="J97" i="8"/>
  <c r="H97" i="8"/>
  <c r="C97" i="8"/>
  <c r="K99" i="8"/>
  <c r="O99" i="8"/>
  <c r="N99" i="8"/>
  <c r="M99" i="8"/>
  <c r="L99" i="8"/>
  <c r="H99" i="8"/>
  <c r="G99" i="8"/>
  <c r="F99" i="8"/>
  <c r="E99" i="8"/>
  <c r="D99" i="8"/>
  <c r="M100" i="8"/>
  <c r="O100" i="8"/>
  <c r="N100" i="8"/>
  <c r="I100" i="8"/>
  <c r="H100" i="8"/>
  <c r="G100" i="8"/>
  <c r="F100" i="8"/>
  <c r="M102" i="8"/>
  <c r="L102" i="8"/>
  <c r="K102" i="8"/>
  <c r="J102" i="8"/>
  <c r="E102" i="8"/>
  <c r="D102" i="8"/>
  <c r="C102" i="8"/>
  <c r="K103" i="8"/>
  <c r="O103" i="8"/>
  <c r="N103" i="8"/>
  <c r="M103" i="8"/>
  <c r="L103" i="8"/>
  <c r="H103" i="8"/>
  <c r="G103" i="8"/>
  <c r="F103" i="8"/>
  <c r="E103" i="8"/>
  <c r="D103" i="8"/>
  <c r="M104" i="8"/>
  <c r="O104" i="8"/>
  <c r="N104" i="8"/>
  <c r="I104" i="8"/>
  <c r="H104" i="8"/>
  <c r="G104" i="8"/>
  <c r="F104" i="8"/>
  <c r="M106" i="8"/>
  <c r="L106" i="8"/>
  <c r="K106" i="8"/>
  <c r="E106" i="8"/>
  <c r="D106" i="8"/>
  <c r="K107" i="8"/>
  <c r="O107" i="8"/>
  <c r="N107" i="8"/>
  <c r="M107" i="8"/>
  <c r="L107" i="8"/>
  <c r="H107" i="8"/>
  <c r="G107" i="8"/>
  <c r="F107" i="8"/>
  <c r="E107" i="8"/>
  <c r="D107" i="8"/>
  <c r="L108" i="8"/>
  <c r="O108" i="8"/>
  <c r="I108" i="8"/>
  <c r="H108" i="8"/>
  <c r="G108" i="8"/>
  <c r="F108" i="8"/>
  <c r="L109" i="8"/>
  <c r="O109" i="8"/>
  <c r="K109" i="8"/>
  <c r="D109" i="8"/>
  <c r="K111" i="8"/>
  <c r="O111" i="8"/>
  <c r="N111" i="8"/>
  <c r="M111" i="8"/>
  <c r="L111" i="8"/>
  <c r="H111" i="8"/>
  <c r="G111" i="8"/>
  <c r="F111" i="8"/>
  <c r="E111" i="8"/>
  <c r="D111" i="8"/>
  <c r="C111" i="8"/>
  <c r="N114" i="8"/>
  <c r="M114" i="8"/>
  <c r="J115" i="8"/>
  <c r="O115" i="8"/>
  <c r="N115" i="8"/>
  <c r="M115" i="8"/>
  <c r="L115" i="8"/>
  <c r="K115" i="8"/>
  <c r="H115" i="8"/>
  <c r="G115" i="8"/>
  <c r="F115" i="8"/>
  <c r="E115" i="8"/>
  <c r="D115" i="8"/>
  <c r="C115" i="8"/>
  <c r="O116" i="8"/>
  <c r="N116" i="8"/>
  <c r="J116" i="8"/>
  <c r="I116" i="8"/>
  <c r="H116" i="8"/>
  <c r="G116" i="8"/>
  <c r="L117" i="8"/>
  <c r="K117" i="8"/>
  <c r="J117" i="8"/>
  <c r="I117" i="8"/>
  <c r="H117" i="8"/>
  <c r="D117" i="8"/>
  <c r="L118" i="8"/>
  <c r="K118" i="8"/>
  <c r="J118" i="8"/>
  <c r="F118" i="8"/>
  <c r="E118" i="8"/>
  <c r="D118" i="8"/>
  <c r="J119" i="8"/>
  <c r="O119" i="8"/>
  <c r="N119" i="8"/>
  <c r="M119" i="8"/>
  <c r="L119" i="8"/>
  <c r="K119" i="8"/>
  <c r="H119" i="8"/>
  <c r="G119" i="8"/>
  <c r="F119" i="8"/>
  <c r="E119" i="8"/>
  <c r="D119" i="8"/>
  <c r="C119" i="8"/>
  <c r="O120" i="8"/>
  <c r="N120" i="8"/>
  <c r="J120" i="8"/>
  <c r="I120" i="8"/>
  <c r="L121" i="8"/>
  <c r="K121" i="8"/>
  <c r="J121" i="8"/>
  <c r="I121" i="8"/>
  <c r="L122" i="8"/>
  <c r="K122" i="8"/>
  <c r="J122" i="8"/>
  <c r="F122" i="8"/>
  <c r="J123" i="8"/>
  <c r="O123" i="8"/>
  <c r="N123" i="8"/>
  <c r="M123" i="8"/>
  <c r="L123" i="8"/>
  <c r="K123" i="8"/>
  <c r="H123" i="8"/>
  <c r="G123" i="8"/>
  <c r="F123" i="8"/>
  <c r="E123" i="8"/>
  <c r="D123" i="8"/>
  <c r="C123" i="8"/>
  <c r="J126" i="8"/>
  <c r="N126" i="8"/>
  <c r="M126" i="8"/>
  <c r="L126" i="8"/>
  <c r="K126" i="8"/>
  <c r="F126" i="8"/>
  <c r="E126" i="8"/>
  <c r="D126" i="8"/>
  <c r="C126" i="8"/>
  <c r="J127" i="8"/>
  <c r="O127" i="8"/>
  <c r="N127" i="8"/>
  <c r="M127" i="8"/>
  <c r="L127" i="8"/>
  <c r="K127" i="8"/>
  <c r="H127" i="8"/>
  <c r="G127" i="8"/>
  <c r="F127" i="8"/>
  <c r="E127" i="8"/>
  <c r="D127" i="8"/>
  <c r="C127" i="8"/>
  <c r="O128" i="8"/>
  <c r="J128" i="8"/>
  <c r="I128" i="8"/>
  <c r="H128" i="8"/>
  <c r="L129" i="8"/>
  <c r="K129" i="8"/>
  <c r="J129" i="8"/>
  <c r="J130" i="8"/>
  <c r="N130" i="8"/>
  <c r="M130" i="8"/>
  <c r="L130" i="8"/>
  <c r="K130" i="8"/>
  <c r="F130" i="8"/>
  <c r="E130" i="8"/>
  <c r="D130" i="8"/>
  <c r="C130" i="8"/>
  <c r="J131" i="8"/>
  <c r="O131" i="8"/>
  <c r="N131" i="8"/>
  <c r="M131" i="8"/>
  <c r="L131" i="8"/>
  <c r="K131" i="8"/>
  <c r="H131" i="8"/>
  <c r="G131" i="8"/>
  <c r="F131" i="8"/>
  <c r="E131" i="8"/>
  <c r="D131" i="8"/>
  <c r="C131" i="8"/>
  <c r="L133" i="8"/>
  <c r="K133" i="8"/>
  <c r="J133" i="8"/>
  <c r="I133" i="8"/>
  <c r="D133" i="8"/>
  <c r="J134" i="8"/>
  <c r="N134" i="8"/>
  <c r="M134" i="8"/>
  <c r="L134" i="8"/>
  <c r="K134" i="8"/>
  <c r="F134" i="8"/>
  <c r="E134" i="8"/>
  <c r="D134" i="8"/>
  <c r="C134" i="8"/>
  <c r="J135" i="8"/>
  <c r="O135" i="8"/>
  <c r="N135" i="8"/>
  <c r="M135" i="8"/>
  <c r="L135" i="8"/>
  <c r="K135" i="8"/>
  <c r="H135" i="8"/>
  <c r="G135" i="8"/>
  <c r="F135" i="8"/>
  <c r="E135" i="8"/>
  <c r="D135" i="8"/>
  <c r="C135" i="8"/>
  <c r="J138" i="8"/>
  <c r="N138" i="8"/>
  <c r="M138" i="8"/>
  <c r="L138" i="8"/>
  <c r="K138" i="8"/>
  <c r="F138" i="8"/>
  <c r="E138" i="8"/>
  <c r="D138" i="8"/>
  <c r="C138" i="8"/>
  <c r="J139" i="8"/>
  <c r="O139" i="8"/>
  <c r="N139" i="8"/>
  <c r="M139" i="8"/>
  <c r="L139" i="8"/>
  <c r="K139" i="8"/>
  <c r="H139" i="8"/>
  <c r="G139" i="8"/>
  <c r="F139" i="8"/>
  <c r="E139" i="8"/>
  <c r="D139" i="8"/>
  <c r="C139" i="8"/>
  <c r="O140" i="8"/>
  <c r="J140" i="8"/>
  <c r="N142" i="8"/>
  <c r="M142" i="8"/>
  <c r="L142" i="8"/>
  <c r="J142" i="8"/>
  <c r="I142" i="8"/>
  <c r="H142" i="8"/>
  <c r="F142" i="8"/>
  <c r="E142" i="8"/>
  <c r="D142" i="8"/>
  <c r="C142" i="8"/>
  <c r="M143" i="8"/>
  <c r="L143" i="8"/>
  <c r="K143" i="8"/>
  <c r="J144" i="8"/>
  <c r="O144" i="8"/>
  <c r="N144" i="8"/>
  <c r="M144" i="8"/>
  <c r="H144" i="8"/>
  <c r="G144" i="8"/>
  <c r="F144" i="8"/>
  <c r="E144" i="8"/>
  <c r="D144" i="8"/>
  <c r="L145" i="8"/>
  <c r="K145" i="8"/>
  <c r="N146" i="8"/>
  <c r="M146" i="8"/>
  <c r="L146" i="8"/>
  <c r="J146" i="8"/>
  <c r="I146" i="8"/>
  <c r="H146" i="8"/>
  <c r="F146" i="8"/>
  <c r="E146" i="8"/>
  <c r="D146" i="8"/>
  <c r="C146" i="8"/>
  <c r="N147" i="8"/>
  <c r="M147" i="8"/>
  <c r="L147" i="8"/>
  <c r="K147" i="8"/>
  <c r="L148" i="8"/>
  <c r="I148" i="8"/>
  <c r="H148" i="8"/>
  <c r="G148" i="8"/>
  <c r="F148" i="8"/>
  <c r="L149" i="8"/>
  <c r="I149" i="8"/>
  <c r="H149" i="8"/>
  <c r="G149" i="8"/>
  <c r="C149" i="8"/>
  <c r="L150" i="8"/>
  <c r="N150" i="8"/>
  <c r="F150" i="8"/>
  <c r="E150" i="8"/>
  <c r="D150" i="8"/>
  <c r="C150" i="8"/>
  <c r="O151" i="8"/>
  <c r="L151" i="8"/>
  <c r="O153" i="8"/>
  <c r="K153" i="8"/>
  <c r="J153" i="8"/>
  <c r="I153" i="8"/>
  <c r="H153" i="8"/>
  <c r="L154" i="8"/>
  <c r="K154" i="8"/>
  <c r="J154" i="8"/>
  <c r="F154" i="8"/>
  <c r="E154" i="8"/>
  <c r="D154" i="8"/>
  <c r="N155" i="8"/>
  <c r="J155" i="8"/>
  <c r="H155" i="8"/>
  <c r="G155" i="8"/>
  <c r="F155" i="8"/>
  <c r="E155" i="8"/>
  <c r="M156" i="8"/>
  <c r="O156" i="8"/>
  <c r="I156" i="8"/>
  <c r="F156" i="8"/>
  <c r="E156" i="8"/>
  <c r="D156" i="8"/>
  <c r="O157" i="8"/>
  <c r="N157" i="8"/>
  <c r="J157" i="8"/>
  <c r="I157" i="8"/>
  <c r="H157" i="8"/>
  <c r="G157" i="8"/>
  <c r="F157" i="8"/>
  <c r="D157" i="8"/>
  <c r="I159" i="8"/>
  <c r="O159" i="8"/>
  <c r="N159" i="8"/>
  <c r="M159" i="8"/>
  <c r="L159" i="8"/>
  <c r="J159" i="8"/>
  <c r="H159" i="8"/>
  <c r="G159" i="8"/>
  <c r="F159" i="8"/>
  <c r="E159" i="8"/>
  <c r="D159" i="8"/>
  <c r="C159" i="8"/>
  <c r="J161" i="8"/>
  <c r="O161" i="8"/>
  <c r="N161" i="8"/>
  <c r="L161" i="8"/>
  <c r="I161" i="8"/>
  <c r="H161" i="8"/>
  <c r="G161" i="8"/>
  <c r="F161" i="8"/>
  <c r="D161" i="8"/>
  <c r="C161" i="8"/>
  <c r="F162" i="8"/>
  <c r="M162" i="8"/>
  <c r="L162" i="8"/>
  <c r="J162" i="8"/>
  <c r="I162" i="8"/>
  <c r="H162" i="8"/>
  <c r="D162" i="8"/>
  <c r="C162" i="8"/>
  <c r="M164" i="8"/>
  <c r="L164" i="8"/>
  <c r="I164" i="8"/>
  <c r="H164" i="8"/>
  <c r="D164" i="8"/>
  <c r="L166" i="8"/>
  <c r="I166" i="8"/>
  <c r="H166" i="8"/>
  <c r="F166" i="8"/>
  <c r="C166" i="8"/>
  <c r="G168" i="8"/>
  <c r="F168" i="8"/>
  <c r="L169" i="8"/>
  <c r="K169" i="8"/>
  <c r="J169" i="8"/>
  <c r="G169" i="8"/>
  <c r="C169" i="8"/>
  <c r="N170" i="8"/>
  <c r="K170" i="8"/>
  <c r="H170" i="8"/>
  <c r="E170" i="8"/>
  <c r="O172" i="8"/>
  <c r="N172" i="8"/>
  <c r="J172" i="8"/>
  <c r="I172" i="8"/>
  <c r="H172" i="8"/>
  <c r="G172" i="8"/>
  <c r="F172" i="8"/>
  <c r="E172" i="8"/>
  <c r="N174" i="8"/>
  <c r="M174" i="8"/>
  <c r="L174" i="8"/>
  <c r="J174" i="8"/>
  <c r="I174" i="8"/>
  <c r="H174" i="8"/>
  <c r="F174" i="8"/>
  <c r="E174" i="8"/>
  <c r="D174" i="8"/>
  <c r="C174" i="8"/>
  <c r="J176" i="8"/>
  <c r="O176" i="8"/>
  <c r="N176" i="8"/>
  <c r="M176" i="8"/>
  <c r="I176" i="8"/>
  <c r="H176" i="8"/>
  <c r="G176" i="8"/>
  <c r="F176" i="8"/>
  <c r="E176" i="8"/>
  <c r="D176" i="8"/>
  <c r="G177" i="8"/>
  <c r="N177" i="8"/>
  <c r="L177" i="8"/>
  <c r="J177" i="8"/>
  <c r="I177" i="8"/>
  <c r="H177" i="8"/>
  <c r="D177" i="8"/>
  <c r="C177" i="8"/>
  <c r="J178" i="8"/>
  <c r="N178" i="8"/>
  <c r="M178" i="8"/>
  <c r="L178" i="8"/>
  <c r="I178" i="8"/>
  <c r="H178" i="8"/>
  <c r="F178" i="8"/>
  <c r="E178" i="8"/>
  <c r="D178" i="8"/>
  <c r="C178" i="8"/>
  <c r="I179" i="8"/>
  <c r="M179" i="8"/>
  <c r="L179" i="8"/>
  <c r="J179" i="8"/>
  <c r="H179" i="8"/>
  <c r="G179" i="8"/>
  <c r="D179" i="8"/>
  <c r="C179" i="8"/>
  <c r="N180" i="8"/>
  <c r="M180" i="8"/>
  <c r="L180" i="8"/>
  <c r="L181" i="8"/>
  <c r="I181" i="8"/>
  <c r="H181" i="8"/>
  <c r="G181" i="8"/>
  <c r="C181" i="8"/>
  <c r="I183" i="8"/>
  <c r="O183" i="8"/>
  <c r="L183" i="8"/>
  <c r="H183" i="8"/>
  <c r="G183" i="8"/>
  <c r="F183" i="8"/>
  <c r="C183" i="8"/>
  <c r="M184" i="8"/>
  <c r="L184" i="8"/>
  <c r="J184" i="8"/>
  <c r="D184" i="8"/>
  <c r="J185" i="8"/>
  <c r="O185" i="8"/>
  <c r="H185" i="8"/>
  <c r="G185" i="8"/>
  <c r="F185" i="8"/>
  <c r="I187" i="8"/>
  <c r="O187" i="8"/>
  <c r="N187" i="8"/>
  <c r="G187" i="8"/>
  <c r="F187" i="8"/>
  <c r="E187" i="8"/>
  <c r="O189" i="8"/>
  <c r="N189" i="8"/>
  <c r="J189" i="8"/>
  <c r="I189" i="8"/>
  <c r="G189" i="8"/>
  <c r="F189" i="8"/>
  <c r="D189" i="8"/>
  <c r="H190" i="8"/>
  <c r="J190" i="8"/>
  <c r="I190" i="8"/>
  <c r="I191" i="8"/>
  <c r="N191" i="8"/>
  <c r="M191" i="8"/>
  <c r="L191" i="8"/>
  <c r="J191" i="8"/>
  <c r="H191" i="8"/>
  <c r="G191" i="8"/>
  <c r="E191" i="8"/>
  <c r="D191" i="8"/>
  <c r="C191" i="8"/>
  <c r="K192" i="8"/>
  <c r="O192" i="8"/>
  <c r="N192" i="8"/>
  <c r="M192" i="8"/>
  <c r="L192" i="8"/>
  <c r="I192" i="8"/>
  <c r="H192" i="8"/>
  <c r="G192" i="8"/>
  <c r="F192" i="8"/>
  <c r="E192" i="8"/>
  <c r="D192" i="8"/>
  <c r="O193" i="8"/>
  <c r="K193" i="8"/>
  <c r="J193" i="8"/>
  <c r="I193" i="8"/>
  <c r="G193" i="8"/>
  <c r="F193" i="8"/>
  <c r="C193" i="8"/>
  <c r="M194" i="8"/>
  <c r="L194" i="8"/>
  <c r="C194" i="8"/>
  <c r="F195" i="8"/>
  <c r="O195" i="8"/>
  <c r="N195" i="8"/>
  <c r="M195" i="8"/>
  <c r="K195" i="8"/>
  <c r="J195" i="8"/>
  <c r="G195" i="8"/>
  <c r="E195" i="8"/>
  <c r="D195" i="8"/>
  <c r="C195" i="8"/>
  <c r="K196" i="8"/>
  <c r="O196" i="8"/>
  <c r="N196" i="8"/>
  <c r="M196" i="8"/>
  <c r="L196" i="8"/>
  <c r="I196" i="8"/>
  <c r="H196" i="8"/>
  <c r="G196" i="8"/>
  <c r="F196" i="8"/>
  <c r="E196" i="8"/>
  <c r="D196" i="8"/>
  <c r="J197" i="8"/>
  <c r="K197" i="8"/>
  <c r="K198" i="8"/>
  <c r="M198" i="8"/>
  <c r="I198" i="8"/>
  <c r="D198" i="8"/>
  <c r="C198" i="8"/>
  <c r="K199" i="8"/>
  <c r="O199" i="8"/>
  <c r="E199" i="8"/>
  <c r="K200" i="8"/>
  <c r="O200" i="8"/>
  <c r="N200" i="8"/>
  <c r="M200" i="8"/>
  <c r="L200" i="8"/>
  <c r="I200" i="8"/>
  <c r="H200" i="8"/>
  <c r="G200" i="8"/>
  <c r="F200" i="8"/>
  <c r="E200" i="8"/>
  <c r="D200" i="8"/>
  <c r="O201" i="8"/>
  <c r="H201" i="8"/>
  <c r="C201" i="8"/>
  <c r="M202" i="8"/>
  <c r="K202" i="8"/>
  <c r="J202" i="8"/>
  <c r="I202" i="8"/>
  <c r="E202" i="8"/>
  <c r="D202" i="8"/>
  <c r="C202" i="8"/>
  <c r="K204" i="8"/>
  <c r="O204" i="8"/>
  <c r="N204" i="8"/>
  <c r="M204" i="8"/>
  <c r="L204" i="8"/>
  <c r="I204" i="8"/>
  <c r="H204" i="8"/>
  <c r="G204" i="8"/>
  <c r="F204" i="8"/>
  <c r="E204" i="8"/>
  <c r="D204" i="8"/>
  <c r="K205" i="8"/>
  <c r="J205" i="8"/>
  <c r="I205" i="8"/>
  <c r="K206" i="8"/>
  <c r="H206" i="8"/>
  <c r="E206" i="8"/>
  <c r="D206" i="8"/>
  <c r="K207" i="8"/>
  <c r="N207" i="8"/>
  <c r="M207" i="8"/>
  <c r="D207" i="8"/>
  <c r="C207" i="8"/>
  <c r="K208" i="8"/>
  <c r="O208" i="8"/>
  <c r="N208" i="8"/>
  <c r="M208" i="8"/>
  <c r="L208" i="8"/>
  <c r="I208" i="8"/>
  <c r="H208" i="8"/>
  <c r="G208" i="8"/>
  <c r="F208" i="8"/>
  <c r="E208" i="8"/>
  <c r="D208" i="8"/>
  <c r="C208" i="8"/>
  <c r="K209" i="8"/>
  <c r="O209" i="8"/>
  <c r="H209" i="8"/>
  <c r="F209" i="8"/>
  <c r="C209" i="8"/>
  <c r="J211" i="8"/>
  <c r="N211" i="8"/>
  <c r="M211" i="8"/>
  <c r="L211" i="8"/>
  <c r="I211" i="8"/>
  <c r="H211" i="8"/>
  <c r="F211" i="8"/>
  <c r="E211" i="8"/>
  <c r="D211" i="8"/>
  <c r="C211" i="8"/>
  <c r="L212" i="8"/>
  <c r="K212" i="8"/>
  <c r="H212" i="8"/>
  <c r="G212" i="8"/>
  <c r="O213" i="8"/>
  <c r="N213" i="8"/>
  <c r="M213" i="8"/>
  <c r="H213" i="8"/>
  <c r="G213" i="8"/>
  <c r="F213" i="8"/>
  <c r="E213" i="8"/>
  <c r="D213" i="8"/>
  <c r="N214" i="8"/>
  <c r="J214" i="8"/>
  <c r="H214" i="8"/>
  <c r="C214" i="8"/>
  <c r="K215" i="8"/>
  <c r="N215" i="8"/>
  <c r="J215" i="8"/>
  <c r="I215" i="8"/>
  <c r="H215" i="8"/>
  <c r="F215" i="8"/>
  <c r="D215" i="8"/>
  <c r="C215" i="8"/>
  <c r="N216" i="8"/>
  <c r="L216" i="8"/>
  <c r="E216" i="8"/>
  <c r="D216" i="8"/>
  <c r="N217" i="8"/>
  <c r="M217" i="8"/>
  <c r="L217" i="8"/>
  <c r="J217" i="8"/>
  <c r="H217" i="8"/>
  <c r="D217" i="8"/>
  <c r="O218" i="8"/>
  <c r="L218" i="8"/>
  <c r="J218" i="8"/>
  <c r="I218" i="8"/>
  <c r="H218" i="8"/>
  <c r="G218" i="8"/>
  <c r="F218" i="8"/>
  <c r="D218" i="8"/>
  <c r="K219" i="8"/>
  <c r="N219" i="8"/>
  <c r="H219" i="8"/>
  <c r="F219" i="8"/>
  <c r="D219" i="8"/>
  <c r="C219" i="8"/>
  <c r="N220" i="8"/>
  <c r="M220" i="8"/>
  <c r="L220" i="8"/>
  <c r="K220" i="8"/>
  <c r="C220" i="8"/>
  <c r="O221" i="8"/>
  <c r="L221" i="8"/>
  <c r="J221" i="8"/>
  <c r="H221" i="8"/>
  <c r="G221" i="8"/>
  <c r="F221" i="8"/>
  <c r="E221" i="8"/>
  <c r="O222" i="8"/>
  <c r="L222" i="8"/>
  <c r="H222" i="8"/>
  <c r="G222" i="8"/>
  <c r="F222" i="8"/>
  <c r="D222" i="8"/>
  <c r="K223" i="8"/>
  <c r="C223" i="8"/>
  <c r="O225" i="8"/>
  <c r="H225" i="8"/>
  <c r="G225" i="8"/>
  <c r="F225" i="8"/>
  <c r="E225" i="8"/>
  <c r="H227" i="8"/>
  <c r="K227" i="8"/>
  <c r="J227" i="8"/>
  <c r="I227" i="8"/>
  <c r="N228" i="8"/>
  <c r="M228" i="8"/>
  <c r="K228" i="8"/>
  <c r="J228" i="8"/>
  <c r="H228" i="8"/>
  <c r="F228" i="8"/>
  <c r="E228" i="8"/>
  <c r="D228" i="8"/>
  <c r="C228" i="8"/>
  <c r="N229" i="8"/>
  <c r="E229" i="8"/>
  <c r="D229" i="8"/>
  <c r="N231" i="8"/>
  <c r="L231" i="8"/>
  <c r="J231" i="8"/>
  <c r="H231" i="8"/>
  <c r="G231" i="8"/>
  <c r="F231" i="8"/>
  <c r="D231" i="8"/>
  <c r="J235" i="8"/>
  <c r="O235" i="8"/>
  <c r="N235" i="8"/>
  <c r="L235" i="8"/>
  <c r="H235" i="8"/>
  <c r="G235" i="8"/>
  <c r="F235" i="8"/>
  <c r="E235" i="8"/>
  <c r="D235" i="8"/>
  <c r="J236" i="8"/>
  <c r="O236" i="8"/>
  <c r="N236" i="8"/>
  <c r="L236" i="8"/>
  <c r="J237" i="8"/>
  <c r="L237" i="8"/>
  <c r="K237" i="8"/>
  <c r="M239" i="8"/>
  <c r="N239" i="8"/>
  <c r="J240" i="8"/>
  <c r="N240" i="8"/>
  <c r="L240" i="8"/>
  <c r="L243" i="8"/>
  <c r="N243" i="8"/>
  <c r="M243" i="8"/>
  <c r="J244" i="8"/>
  <c r="N244" i="8"/>
  <c r="L246" i="8"/>
  <c r="M246" i="8"/>
  <c r="N247" i="8"/>
  <c r="L247" i="8"/>
  <c r="J247" i="8"/>
  <c r="H247" i="8"/>
  <c r="G247" i="8"/>
  <c r="F247" i="8"/>
  <c r="D247" i="8"/>
  <c r="J248" i="8"/>
  <c r="O248" i="8"/>
  <c r="N248" i="8"/>
  <c r="N249" i="8"/>
  <c r="L249" i="8"/>
  <c r="K249" i="8"/>
  <c r="J249" i="8"/>
  <c r="C249" i="8"/>
  <c r="N250" i="8"/>
  <c r="L250" i="8"/>
  <c r="K250" i="8"/>
  <c r="J250" i="8"/>
  <c r="D250" i="8"/>
  <c r="J251" i="8"/>
  <c r="O251" i="8"/>
  <c r="N251" i="8"/>
  <c r="L251" i="8"/>
  <c r="H251" i="8"/>
  <c r="G251" i="8"/>
  <c r="F251" i="8"/>
  <c r="E251" i="8"/>
  <c r="D251" i="8"/>
  <c r="O252" i="8"/>
  <c r="N252" i="8"/>
  <c r="L252" i="8"/>
  <c r="J252" i="8"/>
  <c r="H252" i="8"/>
  <c r="L253" i="8"/>
  <c r="K253" i="8"/>
  <c r="J253" i="8"/>
  <c r="I253" i="8"/>
  <c r="N254" i="8"/>
  <c r="L254" i="8"/>
  <c r="J254" i="8"/>
  <c r="H254" i="8"/>
  <c r="D254" i="8"/>
  <c r="N255" i="8"/>
  <c r="M255" i="8"/>
  <c r="L255" i="8"/>
  <c r="H255" i="8"/>
  <c r="E255" i="8"/>
  <c r="D255" i="8"/>
  <c r="N256" i="8"/>
  <c r="L256" i="8"/>
  <c r="J256" i="8"/>
  <c r="I256" i="8"/>
  <c r="K257" i="8"/>
  <c r="J257" i="8"/>
  <c r="I257" i="8"/>
  <c r="H257" i="8"/>
  <c r="F257" i="8"/>
  <c r="D257" i="8"/>
  <c r="N259" i="8"/>
  <c r="L259" i="8"/>
  <c r="J259" i="8"/>
  <c r="H259" i="8"/>
  <c r="D259" i="8"/>
  <c r="L260" i="8"/>
  <c r="J260" i="8"/>
  <c r="H260" i="8"/>
  <c r="G260" i="8"/>
  <c r="F260" i="8"/>
  <c r="N261" i="8"/>
  <c r="L261" i="8"/>
  <c r="C261" i="8"/>
  <c r="N263" i="8"/>
  <c r="L263" i="8"/>
  <c r="J263" i="8"/>
  <c r="H263" i="8"/>
  <c r="G263" i="8"/>
  <c r="F263" i="8"/>
  <c r="D263" i="8"/>
  <c r="O264" i="8"/>
  <c r="N264" i="8"/>
  <c r="F264" i="8"/>
  <c r="K266" i="8"/>
  <c r="J266" i="8"/>
  <c r="H266" i="8"/>
  <c r="F266" i="8"/>
  <c r="J267" i="8"/>
  <c r="O267" i="8"/>
  <c r="N267" i="8"/>
  <c r="L267" i="8"/>
  <c r="H267" i="8"/>
  <c r="G267" i="8"/>
  <c r="F267" i="8"/>
  <c r="E267" i="8"/>
  <c r="D267" i="8"/>
  <c r="L268" i="8"/>
  <c r="J268" i="8"/>
  <c r="K269" i="8"/>
  <c r="I269" i="8"/>
  <c r="H269" i="8"/>
  <c r="K270" i="8"/>
  <c r="N270" i="8"/>
  <c r="J270" i="8"/>
  <c r="H270" i="8"/>
  <c r="F270" i="8"/>
  <c r="E270" i="8"/>
  <c r="D270" i="8"/>
  <c r="L272" i="8"/>
  <c r="J272" i="8"/>
  <c r="I272" i="8"/>
  <c r="H272" i="8"/>
  <c r="K273" i="8"/>
  <c r="I273" i="8"/>
  <c r="H273" i="8"/>
  <c r="F273" i="8"/>
  <c r="D273" i="8"/>
  <c r="K275" i="8"/>
  <c r="O275" i="8"/>
  <c r="N275" i="8"/>
  <c r="M275" i="8"/>
  <c r="L275" i="8"/>
  <c r="H275" i="8"/>
  <c r="G275" i="8"/>
  <c r="F275" i="8"/>
  <c r="E275" i="8"/>
  <c r="D275" i="8"/>
  <c r="M276" i="8"/>
  <c r="O276" i="8"/>
  <c r="N276" i="8"/>
  <c r="I276" i="8"/>
  <c r="H276" i="8"/>
  <c r="G276" i="8"/>
  <c r="F276" i="8"/>
  <c r="K8" i="9"/>
  <c r="O8" i="9"/>
  <c r="N8" i="9"/>
  <c r="M8" i="9"/>
  <c r="L8" i="9"/>
  <c r="I8" i="9"/>
  <c r="H8" i="9"/>
  <c r="G8" i="9"/>
  <c r="F8" i="9"/>
  <c r="D8" i="9"/>
  <c r="O29" i="10"/>
  <c r="L29" i="10"/>
  <c r="I29" i="10"/>
  <c r="H29" i="10"/>
  <c r="D29" i="10"/>
  <c r="I30" i="10"/>
  <c r="K30" i="10"/>
  <c r="C30" i="10"/>
  <c r="J31" i="10"/>
  <c r="O31" i="10"/>
  <c r="N31" i="10"/>
  <c r="M31" i="10"/>
  <c r="L31" i="10"/>
  <c r="K31" i="10"/>
  <c r="H31" i="10"/>
  <c r="G31" i="10"/>
  <c r="F31" i="10"/>
  <c r="E31" i="10"/>
  <c r="D31" i="10"/>
  <c r="C31" i="10"/>
  <c r="M32" i="10"/>
  <c r="O32" i="10"/>
  <c r="N32" i="10"/>
  <c r="G32" i="10"/>
  <c r="F32" i="10"/>
  <c r="M29" i="11"/>
  <c r="O29" i="11"/>
  <c r="N29" i="11"/>
  <c r="K29" i="11"/>
  <c r="H29" i="11"/>
  <c r="G29" i="11"/>
  <c r="F29" i="11"/>
  <c r="C29" i="11"/>
  <c r="O30" i="11"/>
  <c r="M30" i="11"/>
  <c r="H30" i="11"/>
  <c r="E30" i="11"/>
  <c r="K32" i="11"/>
  <c r="N32" i="11"/>
  <c r="M32" i="11"/>
  <c r="L32" i="11"/>
  <c r="I32" i="11"/>
  <c r="H32" i="11"/>
  <c r="F32" i="11"/>
  <c r="E32" i="11"/>
  <c r="D32" i="11"/>
  <c r="M33" i="11"/>
  <c r="O33" i="11"/>
  <c r="N33" i="11"/>
  <c r="K33" i="11"/>
  <c r="H33" i="11"/>
  <c r="G33" i="11"/>
  <c r="F33" i="11"/>
  <c r="C33" i="11"/>
  <c r="O34" i="11"/>
  <c r="M34" i="11"/>
  <c r="H34" i="11"/>
  <c r="E34" i="11"/>
  <c r="K36" i="11"/>
  <c r="N36" i="11"/>
  <c r="M36" i="11"/>
  <c r="L36" i="11"/>
  <c r="I36" i="11"/>
  <c r="H36" i="11"/>
  <c r="F36" i="11"/>
  <c r="E36" i="11"/>
  <c r="D36" i="11"/>
  <c r="M37" i="11"/>
  <c r="O37" i="11"/>
  <c r="N37" i="11"/>
  <c r="K37" i="11"/>
  <c r="H37" i="11"/>
  <c r="G37" i="11"/>
  <c r="F37" i="11"/>
  <c r="C37" i="11"/>
  <c r="O38" i="11"/>
  <c r="M38" i="11"/>
  <c r="I38" i="11"/>
  <c r="H38" i="11"/>
  <c r="E38" i="11"/>
  <c r="K40" i="11"/>
  <c r="N40" i="11"/>
  <c r="M40" i="11"/>
  <c r="L40" i="11"/>
  <c r="I40" i="11"/>
  <c r="H40" i="11"/>
  <c r="F40" i="11"/>
  <c r="E40" i="11"/>
  <c r="D40" i="11"/>
  <c r="M41" i="11"/>
  <c r="O41" i="11"/>
  <c r="N41" i="11"/>
  <c r="K41" i="11"/>
  <c r="H41" i="11"/>
  <c r="G41" i="11"/>
  <c r="F41" i="11"/>
  <c r="C41" i="11"/>
  <c r="O42" i="11"/>
  <c r="M42" i="11"/>
  <c r="I42" i="11"/>
  <c r="H42" i="11"/>
  <c r="E42" i="11"/>
  <c r="K44" i="11"/>
  <c r="N44" i="11"/>
  <c r="M44" i="11"/>
  <c r="L44" i="11"/>
  <c r="I44" i="11"/>
  <c r="H44" i="11"/>
  <c r="F44" i="11"/>
  <c r="E44" i="11"/>
  <c r="D44" i="11"/>
  <c r="M45" i="11"/>
  <c r="O45" i="11"/>
  <c r="N45" i="11"/>
  <c r="K45" i="11"/>
  <c r="H45" i="11"/>
  <c r="G45" i="11"/>
  <c r="F45" i="11"/>
  <c r="C45" i="11"/>
  <c r="O46" i="11"/>
  <c r="I46" i="11"/>
  <c r="H46" i="11"/>
  <c r="E46" i="11"/>
  <c r="I47" i="11"/>
  <c r="O47" i="11"/>
  <c r="K47" i="11"/>
  <c r="J47" i="11"/>
  <c r="G47" i="11"/>
  <c r="E47" i="11"/>
  <c r="D47" i="11"/>
  <c r="J48" i="11"/>
  <c r="O48" i="11"/>
  <c r="N48" i="11"/>
  <c r="M48" i="11"/>
  <c r="L48" i="11"/>
  <c r="K48" i="11"/>
  <c r="I48" i="11"/>
  <c r="G48" i="11"/>
  <c r="F48" i="11"/>
  <c r="E48" i="11"/>
  <c r="D48" i="11"/>
  <c r="C48" i="11"/>
  <c r="L49" i="11"/>
  <c r="O49" i="11"/>
  <c r="N49" i="11"/>
  <c r="M49" i="11"/>
  <c r="K49" i="11"/>
  <c r="I49" i="11"/>
  <c r="H49" i="11"/>
  <c r="G49" i="11"/>
  <c r="F49" i="11"/>
  <c r="E49" i="11"/>
  <c r="C49" i="11"/>
  <c r="K51" i="11"/>
  <c r="J51" i="11"/>
  <c r="E51" i="11"/>
  <c r="J52" i="11"/>
  <c r="O52" i="11"/>
  <c r="N52" i="11"/>
  <c r="M52" i="11"/>
  <c r="L52" i="11"/>
  <c r="K52" i="11"/>
  <c r="I52" i="11"/>
  <c r="G52" i="11"/>
  <c r="F52" i="11"/>
  <c r="E52" i="11"/>
  <c r="D52" i="11"/>
  <c r="C52" i="11"/>
  <c r="L53" i="11"/>
  <c r="O53" i="11"/>
  <c r="N53" i="11"/>
  <c r="M53" i="11"/>
  <c r="K53" i="11"/>
  <c r="I53" i="11"/>
  <c r="H53" i="11"/>
  <c r="G53" i="11"/>
  <c r="F53" i="11"/>
  <c r="E53" i="11"/>
  <c r="C53" i="11"/>
  <c r="K54" i="11"/>
  <c r="O54" i="11"/>
  <c r="J54" i="11"/>
  <c r="I54" i="11"/>
  <c r="H54" i="11"/>
  <c r="C54" i="11"/>
  <c r="I55" i="11"/>
  <c r="O55" i="11"/>
  <c r="K55" i="11"/>
  <c r="J55" i="11"/>
  <c r="G55" i="11"/>
  <c r="E55" i="11"/>
  <c r="D55" i="11"/>
  <c r="J56" i="11"/>
  <c r="O56" i="11"/>
  <c r="N56" i="11"/>
  <c r="M56" i="11"/>
  <c r="L56" i="11"/>
  <c r="K56" i="11"/>
  <c r="I56" i="11"/>
  <c r="H56" i="11"/>
  <c r="G56" i="11"/>
  <c r="F56" i="11"/>
  <c r="E56" i="11"/>
  <c r="D56" i="11"/>
  <c r="C56" i="11"/>
  <c r="L57" i="11"/>
  <c r="O57" i="11"/>
  <c r="N57" i="11"/>
  <c r="M57" i="11"/>
  <c r="K57" i="11"/>
  <c r="I57" i="11"/>
  <c r="H57" i="11"/>
  <c r="G57" i="11"/>
  <c r="F57" i="11"/>
  <c r="E57" i="11"/>
  <c r="C57" i="11"/>
  <c r="K58" i="11"/>
  <c r="H58" i="11"/>
  <c r="O59" i="11"/>
  <c r="M59" i="11"/>
  <c r="K59" i="11"/>
  <c r="J59" i="11"/>
  <c r="I59" i="11"/>
  <c r="G59" i="11"/>
  <c r="E59" i="11"/>
  <c r="D59" i="11"/>
  <c r="C59" i="11"/>
  <c r="J60" i="11"/>
  <c r="O60" i="11"/>
  <c r="N60" i="11"/>
  <c r="M60" i="11"/>
  <c r="L60" i="11"/>
  <c r="K60" i="11"/>
  <c r="I60" i="11"/>
  <c r="H60" i="11"/>
  <c r="G60" i="11"/>
  <c r="F60" i="11"/>
  <c r="E60" i="11"/>
  <c r="D60" i="11"/>
  <c r="C60" i="11"/>
  <c r="L61" i="11"/>
  <c r="O61" i="11"/>
  <c r="N61" i="11"/>
  <c r="M61" i="11"/>
  <c r="K61" i="11"/>
  <c r="I61" i="11"/>
  <c r="H61" i="11"/>
  <c r="G61" i="11"/>
  <c r="F61" i="11"/>
  <c r="E61" i="11"/>
  <c r="C61" i="11"/>
  <c r="J62" i="11"/>
  <c r="M62" i="11"/>
  <c r="L62" i="11"/>
  <c r="I62" i="11"/>
  <c r="H62" i="11"/>
  <c r="F62" i="11"/>
  <c r="O63" i="11"/>
  <c r="N63" i="11"/>
  <c r="L63" i="11"/>
  <c r="J63" i="11"/>
  <c r="I63" i="11"/>
  <c r="H63" i="11"/>
  <c r="G63" i="11"/>
  <c r="F63" i="11"/>
  <c r="D63" i="11"/>
  <c r="C63" i="11"/>
  <c r="N64" i="11"/>
  <c r="L64" i="11"/>
  <c r="I64" i="11"/>
  <c r="O65" i="11"/>
  <c r="M65" i="11"/>
  <c r="L65" i="11"/>
  <c r="J65" i="11"/>
  <c r="H65" i="11"/>
  <c r="G65" i="11"/>
  <c r="F65" i="11"/>
  <c r="E65" i="11"/>
  <c r="D65" i="11"/>
  <c r="C65" i="11"/>
  <c r="N66" i="11"/>
  <c r="J66" i="11"/>
  <c r="M67" i="11"/>
  <c r="O67" i="11"/>
  <c r="N67" i="11"/>
  <c r="L67" i="11"/>
  <c r="K67" i="11"/>
  <c r="I67" i="11"/>
  <c r="H67" i="11"/>
  <c r="G67" i="11"/>
  <c r="F67" i="11"/>
  <c r="D67" i="11"/>
  <c r="C67" i="11"/>
  <c r="I68" i="11"/>
  <c r="N68" i="11"/>
  <c r="M68" i="11"/>
  <c r="F68" i="11"/>
  <c r="E68" i="11"/>
  <c r="C68" i="11"/>
  <c r="L69" i="11"/>
  <c r="M69" i="11"/>
  <c r="K69" i="11"/>
  <c r="J69" i="11"/>
  <c r="E69" i="11"/>
  <c r="M70" i="11"/>
  <c r="I70" i="11"/>
  <c r="M71" i="11"/>
  <c r="O71" i="11"/>
  <c r="N71" i="11"/>
  <c r="L71" i="11"/>
  <c r="K71" i="11"/>
  <c r="I71" i="11"/>
  <c r="H71" i="11"/>
  <c r="G71" i="11"/>
  <c r="F71" i="11"/>
  <c r="D71" i="11"/>
  <c r="C71" i="11"/>
  <c r="M72" i="11"/>
  <c r="K72" i="11"/>
  <c r="J72" i="11"/>
  <c r="I72" i="11"/>
  <c r="L73" i="11"/>
  <c r="J73" i="11"/>
  <c r="E73" i="11"/>
  <c r="O74" i="11"/>
  <c r="N74" i="11"/>
  <c r="F74" i="11"/>
  <c r="M75" i="11"/>
  <c r="O75" i="11"/>
  <c r="N75" i="11"/>
  <c r="L75" i="11"/>
  <c r="K75" i="11"/>
  <c r="I75" i="11"/>
  <c r="H75" i="11"/>
  <c r="G75" i="11"/>
  <c r="F75" i="11"/>
  <c r="D75" i="11"/>
  <c r="C75" i="11"/>
  <c r="N76" i="11"/>
  <c r="K76" i="11"/>
  <c r="J76" i="11"/>
  <c r="I76" i="11"/>
  <c r="H76" i="11"/>
  <c r="F76" i="11"/>
  <c r="E76" i="11"/>
  <c r="C76" i="11"/>
  <c r="L77" i="11"/>
  <c r="O77" i="11"/>
  <c r="M77" i="11"/>
  <c r="H77" i="11"/>
  <c r="E77" i="11"/>
  <c r="D77" i="11"/>
  <c r="C77" i="11"/>
  <c r="M78" i="11"/>
  <c r="O78" i="11"/>
  <c r="L78" i="11"/>
  <c r="J78" i="11"/>
  <c r="I78" i="11"/>
  <c r="E78" i="11"/>
  <c r="M79" i="11"/>
  <c r="O79" i="11"/>
  <c r="N79" i="11"/>
  <c r="L79" i="11"/>
  <c r="K79" i="11"/>
  <c r="I79" i="11"/>
  <c r="H79" i="11"/>
  <c r="G79" i="11"/>
  <c r="F79" i="11"/>
  <c r="D79" i="11"/>
  <c r="C79" i="11"/>
  <c r="K81" i="11"/>
  <c r="O81" i="11"/>
  <c r="L81" i="11"/>
  <c r="J81" i="11"/>
  <c r="H81" i="11"/>
  <c r="D81" i="11"/>
  <c r="O82" i="11"/>
  <c r="N82" i="11"/>
  <c r="L82" i="11"/>
  <c r="J82" i="11"/>
  <c r="I82" i="11"/>
  <c r="G82" i="11"/>
  <c r="F82" i="11"/>
  <c r="E82" i="11"/>
  <c r="D82" i="11"/>
  <c r="M83" i="11"/>
  <c r="O83" i="11"/>
  <c r="N83" i="11"/>
  <c r="L83" i="11"/>
  <c r="K83" i="11"/>
  <c r="I83" i="11"/>
  <c r="H83" i="11"/>
  <c r="G83" i="11"/>
  <c r="F83" i="11"/>
  <c r="D83" i="11"/>
  <c r="C83" i="11"/>
  <c r="N84" i="11"/>
  <c r="K84" i="11"/>
  <c r="J84" i="11"/>
  <c r="I84" i="11"/>
  <c r="H84" i="11"/>
  <c r="F84" i="11"/>
  <c r="C84" i="11"/>
  <c r="O85" i="11"/>
  <c r="M85" i="11"/>
  <c r="K85" i="11"/>
  <c r="J85" i="11"/>
  <c r="H85" i="11"/>
  <c r="G85" i="11"/>
  <c r="E85" i="11"/>
  <c r="D85" i="11"/>
  <c r="C85" i="11"/>
  <c r="O86" i="11"/>
  <c r="G86" i="11"/>
  <c r="M87" i="11"/>
  <c r="O87" i="11"/>
  <c r="N87" i="11"/>
  <c r="L87" i="11"/>
  <c r="K87" i="11"/>
  <c r="I87" i="11"/>
  <c r="H87" i="11"/>
  <c r="G87" i="11"/>
  <c r="F87" i="11"/>
  <c r="D87" i="11"/>
  <c r="C87" i="11"/>
  <c r="K88" i="11"/>
  <c r="N88" i="11"/>
  <c r="J88" i="11"/>
  <c r="H88" i="11"/>
  <c r="F88" i="11"/>
  <c r="E88" i="11"/>
  <c r="C88" i="11"/>
  <c r="O89" i="11"/>
  <c r="M89" i="11"/>
  <c r="L89" i="11"/>
  <c r="G89" i="11"/>
  <c r="D89" i="11"/>
  <c r="C89" i="11"/>
  <c r="N90" i="11"/>
  <c r="L90" i="11"/>
  <c r="J90" i="11"/>
  <c r="I90" i="11"/>
  <c r="G90" i="11"/>
  <c r="F90" i="11"/>
  <c r="D90" i="11"/>
  <c r="M91" i="11"/>
  <c r="O91" i="11"/>
  <c r="N91" i="11"/>
  <c r="L91" i="11"/>
  <c r="K91" i="11"/>
  <c r="I91" i="11"/>
  <c r="H91" i="11"/>
  <c r="G91" i="11"/>
  <c r="F91" i="11"/>
  <c r="D91" i="11"/>
  <c r="C91" i="11"/>
  <c r="N92" i="11"/>
  <c r="J92" i="11"/>
  <c r="M93" i="11"/>
  <c r="K93" i="11"/>
  <c r="J93" i="11"/>
  <c r="H93" i="11"/>
  <c r="G93" i="11"/>
  <c r="E93" i="11"/>
  <c r="C93" i="11"/>
  <c r="L94" i="11"/>
  <c r="O94" i="11"/>
  <c r="N94" i="11"/>
  <c r="J94" i="11"/>
  <c r="G94" i="11"/>
  <c r="F94" i="11"/>
  <c r="E94" i="11"/>
  <c r="D94" i="11"/>
  <c r="M95" i="11"/>
  <c r="O95" i="11"/>
  <c r="N95" i="11"/>
  <c r="L95" i="11"/>
  <c r="K95" i="11"/>
  <c r="I95" i="11"/>
  <c r="H95" i="11"/>
  <c r="G95" i="11"/>
  <c r="F95" i="11"/>
  <c r="D95" i="11"/>
  <c r="C95" i="11"/>
  <c r="K96" i="11"/>
  <c r="H96" i="11"/>
  <c r="K98" i="11"/>
  <c r="O98" i="11"/>
  <c r="N98" i="11"/>
  <c r="M98" i="11"/>
  <c r="L98" i="11"/>
  <c r="I98" i="11"/>
  <c r="G98" i="11"/>
  <c r="F98" i="11"/>
  <c r="E98" i="11"/>
  <c r="D98" i="11"/>
  <c r="M99" i="11"/>
  <c r="O99" i="11"/>
  <c r="N99" i="11"/>
  <c r="L99" i="11"/>
  <c r="K99" i="11"/>
  <c r="I99" i="11"/>
  <c r="H99" i="11"/>
  <c r="G99" i="11"/>
  <c r="F99" i="11"/>
  <c r="D99" i="11"/>
  <c r="C99" i="11"/>
  <c r="M100" i="11"/>
  <c r="K100" i="11"/>
  <c r="J100" i="11"/>
  <c r="I100" i="11"/>
  <c r="H100" i="11"/>
  <c r="C100" i="11"/>
  <c r="O101" i="11"/>
  <c r="L101" i="11"/>
  <c r="K101" i="11"/>
  <c r="J101" i="11"/>
  <c r="G101" i="11"/>
  <c r="E101" i="11"/>
  <c r="C101" i="11"/>
  <c r="K102" i="11"/>
  <c r="O102" i="11"/>
  <c r="N102" i="11"/>
  <c r="M102" i="11"/>
  <c r="L102" i="11"/>
  <c r="I102" i="11"/>
  <c r="G102" i="11"/>
  <c r="F102" i="11"/>
  <c r="E102" i="11"/>
  <c r="D102" i="11"/>
  <c r="M103" i="11"/>
  <c r="O103" i="11"/>
  <c r="N103" i="11"/>
  <c r="L103" i="11"/>
  <c r="K103" i="11"/>
  <c r="I103" i="11"/>
  <c r="H103" i="11"/>
  <c r="G103" i="11"/>
  <c r="F103" i="11"/>
  <c r="D103" i="11"/>
  <c r="C103" i="11"/>
  <c r="M105" i="11"/>
  <c r="D105" i="11"/>
  <c r="K106" i="11"/>
  <c r="O106" i="11"/>
  <c r="N106" i="11"/>
  <c r="M106" i="11"/>
  <c r="L106" i="11"/>
  <c r="I106" i="11"/>
  <c r="G106" i="11"/>
  <c r="F106" i="11"/>
  <c r="E106" i="11"/>
  <c r="D106" i="11"/>
  <c r="M107" i="11"/>
  <c r="O107" i="11"/>
  <c r="N107" i="11"/>
  <c r="L107" i="11"/>
  <c r="K107" i="11"/>
  <c r="I107" i="11"/>
  <c r="H107" i="11"/>
  <c r="G107" i="11"/>
  <c r="F107" i="11"/>
  <c r="D107" i="11"/>
  <c r="C107" i="11"/>
  <c r="K108" i="11"/>
  <c r="H108" i="11"/>
  <c r="K110" i="11"/>
  <c r="O110" i="11"/>
  <c r="N110" i="11"/>
  <c r="M110" i="11"/>
  <c r="L110" i="11"/>
  <c r="I110" i="11"/>
  <c r="G110" i="11"/>
  <c r="F110" i="11"/>
  <c r="E110" i="11"/>
  <c r="D110" i="11"/>
  <c r="M111" i="11"/>
  <c r="O111" i="11"/>
  <c r="N111" i="11"/>
  <c r="L111" i="11"/>
  <c r="K111" i="11"/>
  <c r="I111" i="11"/>
  <c r="H111" i="11"/>
  <c r="G111" i="11"/>
  <c r="F111" i="11"/>
  <c r="D111" i="11"/>
  <c r="C111" i="11"/>
  <c r="M112" i="11"/>
  <c r="I112" i="11"/>
  <c r="E112" i="11"/>
  <c r="C112" i="11"/>
  <c r="O113" i="11"/>
  <c r="L113" i="11"/>
  <c r="G113" i="11"/>
  <c r="D113" i="11"/>
  <c r="C113" i="11"/>
  <c r="K114" i="11"/>
  <c r="O114" i="11"/>
  <c r="N114" i="11"/>
  <c r="M114" i="11"/>
  <c r="L114" i="11"/>
  <c r="I114" i="11"/>
  <c r="G114" i="11"/>
  <c r="F114" i="11"/>
  <c r="E114" i="11"/>
  <c r="D114" i="11"/>
  <c r="M115" i="11"/>
  <c r="O115" i="11"/>
  <c r="N115" i="11"/>
  <c r="L115" i="11"/>
  <c r="K115" i="11"/>
  <c r="I115" i="11"/>
  <c r="H115" i="11"/>
  <c r="G115" i="11"/>
  <c r="F115" i="11"/>
  <c r="D115" i="11"/>
  <c r="C115" i="11"/>
  <c r="K118" i="11"/>
  <c r="O118" i="11"/>
  <c r="N118" i="11"/>
  <c r="M118" i="11"/>
  <c r="L118" i="11"/>
  <c r="I118" i="11"/>
  <c r="G118" i="11"/>
  <c r="F118" i="11"/>
  <c r="E118" i="11"/>
  <c r="D118" i="11"/>
  <c r="M119" i="11"/>
  <c r="O119" i="11"/>
  <c r="N119" i="11"/>
  <c r="L119" i="11"/>
  <c r="K119" i="11"/>
  <c r="I119" i="11"/>
  <c r="H119" i="11"/>
  <c r="G119" i="11"/>
  <c r="F119" i="11"/>
  <c r="D119" i="11"/>
  <c r="C119" i="11"/>
  <c r="M120" i="11"/>
  <c r="K120" i="11"/>
  <c r="I120" i="11"/>
  <c r="H120" i="11"/>
  <c r="E120" i="11"/>
  <c r="C120" i="11"/>
  <c r="L121" i="11"/>
  <c r="O121" i="11"/>
  <c r="K121" i="11"/>
  <c r="G121" i="11"/>
  <c r="E121" i="11"/>
  <c r="D121" i="11"/>
  <c r="C121" i="11"/>
  <c r="K122" i="11"/>
  <c r="O122" i="11"/>
  <c r="N122" i="11"/>
  <c r="M122" i="11"/>
  <c r="L122" i="11"/>
  <c r="I122" i="11"/>
  <c r="G122" i="11"/>
  <c r="F122" i="11"/>
  <c r="E122" i="11"/>
  <c r="D122" i="11"/>
  <c r="M123" i="11"/>
  <c r="O123" i="11"/>
  <c r="N123" i="11"/>
  <c r="L123" i="11"/>
  <c r="K123" i="11"/>
  <c r="I123" i="11"/>
  <c r="H123" i="11"/>
  <c r="G123" i="11"/>
  <c r="F123" i="11"/>
  <c r="D123" i="11"/>
  <c r="C123" i="11"/>
  <c r="M124" i="11"/>
  <c r="K124" i="11"/>
  <c r="J124" i="11"/>
  <c r="I124" i="11"/>
  <c r="H124" i="11"/>
  <c r="E124" i="11"/>
  <c r="C124" i="11"/>
  <c r="O125" i="11"/>
  <c r="L125" i="11"/>
  <c r="K125" i="11"/>
  <c r="J125" i="11"/>
  <c r="G125" i="11"/>
  <c r="E125" i="11"/>
  <c r="D125" i="11"/>
  <c r="C125" i="11"/>
  <c r="K126" i="11"/>
  <c r="O126" i="11"/>
  <c r="N126" i="11"/>
  <c r="M126" i="11"/>
  <c r="L126" i="11"/>
  <c r="I126" i="11"/>
  <c r="G126" i="11"/>
  <c r="F126" i="11"/>
  <c r="E126" i="11"/>
  <c r="D126" i="11"/>
  <c r="M127" i="11"/>
  <c r="O127" i="11"/>
  <c r="N127" i="11"/>
  <c r="L127" i="11"/>
  <c r="K127" i="11"/>
  <c r="I127" i="11"/>
  <c r="H127" i="11"/>
  <c r="G127" i="11"/>
  <c r="F127" i="11"/>
  <c r="D127" i="11"/>
  <c r="C127" i="11"/>
  <c r="M128" i="11"/>
  <c r="K128" i="11"/>
  <c r="J128" i="11"/>
  <c r="H128" i="11"/>
  <c r="L129" i="11"/>
  <c r="K129" i="11"/>
  <c r="J129" i="11"/>
  <c r="E129" i="11"/>
  <c r="K130" i="11"/>
  <c r="O130" i="11"/>
  <c r="N130" i="11"/>
  <c r="M130" i="11"/>
  <c r="L130" i="11"/>
  <c r="I130" i="11"/>
  <c r="G130" i="11"/>
  <c r="F130" i="11"/>
  <c r="E130" i="11"/>
  <c r="D130" i="11"/>
  <c r="M131" i="11"/>
  <c r="O131" i="11"/>
  <c r="N131" i="11"/>
  <c r="L131" i="11"/>
  <c r="K131" i="11"/>
  <c r="I131" i="11"/>
  <c r="H131" i="11"/>
  <c r="G131" i="11"/>
  <c r="F131" i="11"/>
  <c r="D131" i="11"/>
  <c r="C131" i="11"/>
  <c r="M132" i="11"/>
  <c r="K132" i="11"/>
  <c r="J132" i="11"/>
  <c r="I132" i="11"/>
  <c r="H132" i="11"/>
  <c r="C132" i="11"/>
  <c r="O133" i="11"/>
  <c r="L133" i="11"/>
  <c r="K133" i="11"/>
  <c r="J133" i="11"/>
  <c r="G133" i="11"/>
  <c r="E133" i="11"/>
  <c r="C133" i="11"/>
  <c r="K134" i="11"/>
  <c r="O134" i="11"/>
  <c r="N134" i="11"/>
  <c r="M134" i="11"/>
  <c r="L134" i="11"/>
  <c r="I134" i="11"/>
  <c r="G134" i="11"/>
  <c r="F134" i="11"/>
  <c r="E134" i="11"/>
  <c r="D134" i="11"/>
  <c r="M135" i="11"/>
  <c r="O135" i="11"/>
  <c r="N135" i="11"/>
  <c r="L135" i="11"/>
  <c r="K135" i="11"/>
  <c r="I135" i="11"/>
  <c r="H135" i="11"/>
  <c r="G135" i="11"/>
  <c r="F135" i="11"/>
  <c r="D135" i="11"/>
  <c r="C135" i="11"/>
  <c r="I137" i="11"/>
  <c r="O137" i="11"/>
  <c r="N137" i="11"/>
  <c r="J137" i="11"/>
  <c r="H137" i="11"/>
  <c r="G137" i="11"/>
  <c r="F137" i="11"/>
  <c r="D137" i="11"/>
  <c r="L138" i="11"/>
  <c r="N138" i="11"/>
  <c r="K138" i="11"/>
  <c r="H139" i="11"/>
  <c r="N139" i="11"/>
  <c r="M139" i="11"/>
  <c r="J139" i="11"/>
  <c r="G139" i="11"/>
  <c r="F139" i="11"/>
  <c r="E139" i="11"/>
  <c r="D139" i="11"/>
  <c r="N140" i="11"/>
  <c r="M140" i="11"/>
  <c r="F140" i="11"/>
  <c r="N141" i="11"/>
  <c r="L141" i="11"/>
  <c r="J141" i="11"/>
  <c r="H141" i="11"/>
  <c r="D141" i="11"/>
  <c r="K143" i="11"/>
  <c r="N143" i="11"/>
  <c r="J143" i="11"/>
  <c r="L144" i="11"/>
  <c r="M144" i="11"/>
  <c r="J144" i="11"/>
  <c r="H144" i="11"/>
  <c r="F144" i="11"/>
  <c r="E144" i="11"/>
  <c r="N145" i="11"/>
  <c r="L145" i="11"/>
  <c r="J145" i="11"/>
  <c r="H145" i="11"/>
  <c r="G145" i="11"/>
  <c r="F145" i="11"/>
  <c r="D145" i="11"/>
  <c r="J146" i="11"/>
  <c r="F146" i="11"/>
  <c r="D146" i="11"/>
  <c r="N147" i="11"/>
  <c r="J147" i="11"/>
  <c r="F147" i="11"/>
  <c r="D147" i="11"/>
  <c r="C147" i="11"/>
  <c r="N148" i="11"/>
  <c r="M148" i="11"/>
  <c r="H148" i="11"/>
  <c r="D148" i="11"/>
  <c r="N150" i="11"/>
  <c r="L150" i="11"/>
  <c r="J150" i="11"/>
  <c r="F150" i="11"/>
  <c r="L151" i="11"/>
  <c r="K151" i="11"/>
  <c r="J151" i="11"/>
  <c r="D151" i="11"/>
  <c r="M152" i="11"/>
  <c r="L152" i="11"/>
  <c r="J152" i="11"/>
  <c r="H152" i="11"/>
  <c r="D152" i="11"/>
  <c r="N154" i="11"/>
  <c r="L154" i="11"/>
  <c r="J154" i="11"/>
  <c r="I154" i="11"/>
  <c r="H154" i="11"/>
  <c r="F154" i="11"/>
  <c r="L155" i="11"/>
  <c r="K155" i="11"/>
  <c r="J155" i="11"/>
  <c r="H155" i="11"/>
  <c r="F155" i="11"/>
  <c r="D155" i="11"/>
  <c r="M156" i="11"/>
  <c r="L156" i="11"/>
  <c r="J156" i="11"/>
  <c r="H156" i="11"/>
  <c r="F156" i="11"/>
  <c r="E156" i="11"/>
  <c r="D156" i="11"/>
  <c r="N159" i="11"/>
  <c r="L159" i="11"/>
  <c r="C159" i="11"/>
  <c r="M160" i="11"/>
  <c r="L160" i="11"/>
  <c r="F160" i="11"/>
  <c r="N161" i="11"/>
  <c r="L161" i="11"/>
  <c r="J161" i="11"/>
  <c r="F161" i="11"/>
  <c r="N162" i="11"/>
  <c r="L162" i="11"/>
  <c r="J162" i="11"/>
  <c r="I162" i="11"/>
  <c r="D162" i="11"/>
  <c r="L163" i="11"/>
  <c r="K163" i="11"/>
  <c r="J163" i="11"/>
  <c r="H163" i="11"/>
  <c r="C163" i="11"/>
  <c r="M164" i="11"/>
  <c r="H164" i="11"/>
  <c r="F164" i="11"/>
  <c r="N165" i="11"/>
  <c r="L165" i="11"/>
  <c r="J165" i="11"/>
  <c r="H165" i="11"/>
  <c r="G165" i="11"/>
  <c r="F165" i="11"/>
  <c r="N166" i="11"/>
  <c r="L166" i="11"/>
  <c r="J166" i="11"/>
  <c r="I166" i="11"/>
  <c r="H166" i="11"/>
  <c r="F166" i="11"/>
  <c r="D166" i="11"/>
  <c r="L167" i="11"/>
  <c r="K167" i="11"/>
  <c r="J167" i="11"/>
  <c r="H167" i="11"/>
  <c r="F167" i="11"/>
  <c r="D167" i="11"/>
  <c r="C167" i="11"/>
  <c r="N168" i="11"/>
  <c r="D168" i="11"/>
  <c r="N170" i="11"/>
  <c r="L170" i="11"/>
  <c r="J171" i="11"/>
  <c r="N171" i="11"/>
  <c r="L171" i="11"/>
  <c r="K171" i="11"/>
  <c r="H171" i="11"/>
  <c r="F171" i="11"/>
  <c r="D171" i="11"/>
  <c r="C171" i="11"/>
  <c r="J175" i="11"/>
  <c r="O175" i="11"/>
  <c r="N175" i="11"/>
  <c r="M175" i="11"/>
  <c r="L175" i="11"/>
  <c r="K175" i="11"/>
  <c r="I175" i="11"/>
  <c r="H175" i="11"/>
  <c r="G175" i="11"/>
  <c r="F175" i="11"/>
  <c r="E175" i="11"/>
  <c r="D175" i="11"/>
  <c r="C175" i="11"/>
  <c r="N176" i="11"/>
  <c r="M176" i="11"/>
  <c r="J176" i="11"/>
  <c r="N177" i="11"/>
  <c r="O177" i="11"/>
  <c r="L177" i="11"/>
  <c r="H177" i="11"/>
  <c r="G177" i="11"/>
  <c r="D177" i="11"/>
  <c r="N179" i="11"/>
  <c r="L179" i="11"/>
  <c r="J179" i="11"/>
  <c r="I179" i="11"/>
  <c r="H179" i="11"/>
  <c r="D179" i="11"/>
  <c r="J180" i="11"/>
  <c r="O180" i="11"/>
  <c r="K180" i="11"/>
  <c r="H180" i="11"/>
  <c r="G180" i="11"/>
  <c r="F180" i="11"/>
  <c r="D180" i="11"/>
  <c r="L181" i="11"/>
  <c r="H181" i="11"/>
  <c r="K182" i="11"/>
  <c r="O182" i="11"/>
  <c r="J182" i="11"/>
  <c r="H182" i="11"/>
  <c r="D182" i="11"/>
  <c r="L183" i="11"/>
  <c r="J183" i="11"/>
  <c r="I183" i="11"/>
  <c r="H183" i="11"/>
  <c r="F183" i="11"/>
  <c r="E183" i="11"/>
  <c r="K184" i="11"/>
  <c r="H184" i="11"/>
  <c r="L185" i="11"/>
  <c r="J185" i="11"/>
  <c r="E185" i="11"/>
  <c r="N187" i="11"/>
  <c r="J187" i="11"/>
  <c r="I187" i="11"/>
  <c r="H187" i="11"/>
  <c r="F187" i="11"/>
  <c r="D187" i="11"/>
  <c r="L188" i="11"/>
  <c r="K188" i="11"/>
  <c r="J188" i="11"/>
  <c r="H188" i="11"/>
  <c r="F188" i="11"/>
  <c r="D188" i="11"/>
  <c r="C188" i="11"/>
  <c r="M189" i="11"/>
  <c r="E189" i="11"/>
  <c r="D189" i="11"/>
  <c r="M193" i="11"/>
  <c r="L193" i="11"/>
  <c r="D193" i="11"/>
  <c r="N194" i="11"/>
  <c r="J194" i="11"/>
  <c r="N195" i="11"/>
  <c r="I195" i="11"/>
  <c r="L196" i="11"/>
  <c r="K196" i="11"/>
  <c r="J196" i="11"/>
  <c r="H196" i="11"/>
  <c r="F196" i="11"/>
  <c r="C196" i="11"/>
  <c r="M197" i="11"/>
  <c r="L197" i="11"/>
  <c r="J197" i="11"/>
  <c r="H197" i="11"/>
  <c r="F197" i="11"/>
  <c r="E197" i="11"/>
  <c r="L198" i="11"/>
  <c r="N198" i="11"/>
  <c r="J198" i="11"/>
  <c r="H198" i="11"/>
  <c r="G198" i="11"/>
  <c r="F198" i="11"/>
  <c r="D198" i="11"/>
  <c r="N199" i="11"/>
  <c r="D199" i="11"/>
  <c r="L200" i="11"/>
  <c r="H200" i="11"/>
  <c r="F200" i="11"/>
  <c r="D200" i="11"/>
  <c r="C200" i="11"/>
  <c r="J201" i="11"/>
  <c r="N201" i="11"/>
  <c r="M201" i="11"/>
  <c r="L201" i="11"/>
  <c r="H201" i="11"/>
  <c r="F201" i="11"/>
  <c r="E201" i="11"/>
  <c r="D201" i="11"/>
  <c r="L203" i="11"/>
  <c r="J203" i="11"/>
  <c r="I203" i="11"/>
  <c r="H203" i="11"/>
  <c r="D203" i="11"/>
  <c r="N204" i="11"/>
  <c r="L204" i="11"/>
  <c r="K204" i="11"/>
  <c r="J204" i="11"/>
  <c r="F204" i="11"/>
  <c r="J205" i="11"/>
  <c r="N205" i="11"/>
  <c r="M205" i="11"/>
  <c r="L205" i="11"/>
  <c r="I205" i="11"/>
  <c r="H205" i="11"/>
  <c r="F205" i="11"/>
  <c r="E205" i="11"/>
  <c r="D205" i="11"/>
  <c r="L206" i="11"/>
  <c r="O206" i="11"/>
  <c r="N206" i="11"/>
  <c r="H206" i="11"/>
  <c r="G206" i="11"/>
  <c r="F206" i="11"/>
  <c r="K209" i="11"/>
  <c r="O209" i="11"/>
  <c r="N209" i="11"/>
  <c r="M209" i="11"/>
  <c r="L209" i="11"/>
  <c r="I209" i="11"/>
  <c r="H209" i="11"/>
  <c r="G209" i="11"/>
  <c r="F209" i="11"/>
  <c r="E209" i="11"/>
  <c r="D209" i="11"/>
  <c r="C209" i="11"/>
  <c r="N210" i="11"/>
  <c r="L210" i="11"/>
  <c r="J210" i="11"/>
  <c r="I210" i="11"/>
  <c r="H210" i="11"/>
  <c r="G210" i="11"/>
  <c r="D210" i="11"/>
  <c r="C210" i="11"/>
  <c r="N211" i="11"/>
  <c r="M211" i="11"/>
  <c r="L211" i="11"/>
  <c r="I211" i="11"/>
  <c r="H211" i="11"/>
  <c r="E211" i="11"/>
  <c r="D211" i="11"/>
  <c r="C211" i="11"/>
  <c r="I212" i="11"/>
  <c r="O212" i="11"/>
  <c r="M212" i="11"/>
  <c r="L212" i="11"/>
  <c r="J212" i="11"/>
  <c r="H212" i="11"/>
  <c r="G212" i="11"/>
  <c r="F212" i="11"/>
  <c r="D212" i="11"/>
  <c r="C212" i="11"/>
  <c r="J213" i="11"/>
  <c r="N213" i="11"/>
  <c r="E213" i="11"/>
  <c r="J214" i="11"/>
  <c r="L214" i="11"/>
  <c r="I214" i="11"/>
  <c r="H214" i="11"/>
  <c r="G214" i="11"/>
  <c r="C214" i="11"/>
  <c r="J215" i="11"/>
  <c r="M215" i="11"/>
  <c r="L215" i="11"/>
  <c r="D215" i="11"/>
  <c r="C215" i="11"/>
  <c r="I216" i="11"/>
  <c r="O216" i="11"/>
  <c r="L216" i="11"/>
  <c r="H216" i="11"/>
  <c r="G216" i="11"/>
  <c r="F216" i="11"/>
  <c r="C216" i="11"/>
  <c r="J217" i="11"/>
  <c r="M217" i="11"/>
  <c r="D217" i="11"/>
  <c r="J218" i="11"/>
  <c r="H218" i="11"/>
  <c r="J219" i="11"/>
  <c r="L219" i="11"/>
  <c r="C219" i="11"/>
  <c r="I220" i="11"/>
  <c r="N220" i="11"/>
  <c r="G220" i="11"/>
  <c r="E220" i="11"/>
  <c r="J222" i="11"/>
  <c r="O222" i="11"/>
  <c r="N222" i="11"/>
  <c r="L222" i="11"/>
  <c r="G222" i="11"/>
  <c r="F222" i="11"/>
  <c r="D222" i="11"/>
  <c r="C222" i="11"/>
  <c r="I224" i="11"/>
  <c r="O224" i="11"/>
  <c r="N224" i="11"/>
  <c r="M224" i="11"/>
  <c r="L224" i="11"/>
  <c r="J224" i="11"/>
  <c r="H224" i="11"/>
  <c r="G224" i="11"/>
  <c r="F224" i="11"/>
  <c r="E224" i="11"/>
  <c r="D224" i="11"/>
  <c r="C224" i="11"/>
  <c r="N225" i="11"/>
  <c r="M225" i="11"/>
  <c r="J225" i="11"/>
  <c r="I225" i="11"/>
  <c r="H225" i="11"/>
  <c r="G225" i="11"/>
  <c r="E225" i="11"/>
  <c r="D225" i="11"/>
  <c r="M226" i="11"/>
  <c r="O226" i="11"/>
  <c r="N226" i="11"/>
  <c r="L226" i="11"/>
  <c r="K226" i="11"/>
  <c r="I226" i="11"/>
  <c r="H226" i="11"/>
  <c r="G226" i="11"/>
  <c r="F226" i="11"/>
  <c r="D226" i="11"/>
  <c r="C226" i="11"/>
  <c r="K228" i="11"/>
  <c r="M228" i="11"/>
  <c r="J228" i="11"/>
  <c r="H228" i="11"/>
  <c r="G228" i="11"/>
  <c r="E228" i="11"/>
  <c r="C228" i="11"/>
  <c r="O229" i="11"/>
  <c r="N229" i="11"/>
  <c r="F229" i="11"/>
  <c r="E229" i="11"/>
  <c r="D229" i="11"/>
  <c r="M230" i="11"/>
  <c r="O230" i="11"/>
  <c r="N230" i="11"/>
  <c r="L230" i="11"/>
  <c r="K230" i="11"/>
  <c r="I230" i="11"/>
  <c r="H230" i="11"/>
  <c r="G230" i="11"/>
  <c r="F230" i="11"/>
  <c r="D230" i="11"/>
  <c r="C230" i="11"/>
  <c r="L231" i="11"/>
  <c r="I231" i="11"/>
  <c r="H231" i="11"/>
  <c r="F231" i="11"/>
  <c r="L232" i="11"/>
  <c r="K232" i="11"/>
  <c r="J232" i="11"/>
  <c r="H232" i="11"/>
  <c r="F232" i="11"/>
  <c r="C232" i="11"/>
  <c r="N233" i="11"/>
  <c r="J233" i="11"/>
  <c r="F233" i="11"/>
  <c r="E233" i="11"/>
  <c r="N234" i="11"/>
  <c r="L234" i="11"/>
  <c r="J234" i="11"/>
  <c r="H234" i="11"/>
  <c r="G234" i="11"/>
  <c r="F234" i="11"/>
  <c r="D234" i="11"/>
  <c r="N236" i="11"/>
  <c r="K236" i="11"/>
  <c r="F236" i="11"/>
  <c r="D236" i="11"/>
  <c r="C236" i="11"/>
  <c r="N237" i="11"/>
  <c r="M237" i="11"/>
  <c r="J237" i="11"/>
  <c r="D237" i="11"/>
  <c r="N240" i="11"/>
  <c r="L240" i="11"/>
  <c r="K240" i="11"/>
  <c r="J240" i="11"/>
  <c r="M241" i="11"/>
  <c r="L241" i="11"/>
  <c r="J241" i="11"/>
  <c r="H241" i="11"/>
  <c r="E241" i="11"/>
  <c r="D241" i="11"/>
  <c r="N242" i="11"/>
  <c r="L242" i="11"/>
  <c r="J242" i="11"/>
  <c r="H242" i="11"/>
  <c r="G242" i="11"/>
  <c r="D242" i="11"/>
  <c r="N243" i="11"/>
  <c r="J243" i="11"/>
  <c r="I243" i="11"/>
  <c r="H243" i="11"/>
  <c r="F243" i="11"/>
  <c r="L244" i="11"/>
  <c r="J244" i="11"/>
  <c r="H244" i="11"/>
  <c r="F244" i="11"/>
  <c r="D244" i="11"/>
  <c r="M245" i="11"/>
  <c r="L245" i="11"/>
  <c r="J245" i="11"/>
  <c r="H245" i="11"/>
  <c r="F245" i="11"/>
  <c r="E245" i="11"/>
  <c r="D245" i="11"/>
  <c r="G246" i="11"/>
  <c r="F246" i="11"/>
  <c r="D246" i="11"/>
  <c r="N247" i="11"/>
  <c r="F247" i="11"/>
  <c r="D247" i="11"/>
  <c r="L248" i="11"/>
  <c r="D248" i="11"/>
  <c r="C248" i="11"/>
  <c r="M249" i="11"/>
  <c r="D249" i="11"/>
  <c r="N251" i="11"/>
  <c r="L251" i="11"/>
  <c r="J251" i="11"/>
  <c r="I251" i="11"/>
  <c r="F251" i="11"/>
  <c r="D251" i="11"/>
  <c r="L252" i="11"/>
  <c r="K252" i="11"/>
  <c r="J252" i="11"/>
  <c r="H252" i="11"/>
  <c r="D252" i="11"/>
  <c r="C252" i="11"/>
  <c r="M253" i="11"/>
  <c r="L253" i="11"/>
  <c r="J253" i="11"/>
  <c r="H253" i="11"/>
  <c r="F253" i="11"/>
  <c r="D253" i="11"/>
  <c r="N254" i="11"/>
  <c r="J254" i="11"/>
  <c r="H254" i="11"/>
  <c r="G254" i="11"/>
  <c r="F254" i="11"/>
  <c r="J255" i="11"/>
  <c r="N255" i="11"/>
  <c r="L255" i="11"/>
  <c r="I255" i="11"/>
  <c r="H255" i="11"/>
  <c r="F255" i="11"/>
  <c r="D255" i="11"/>
  <c r="L256" i="11"/>
  <c r="K256" i="11"/>
  <c r="J256" i="11"/>
  <c r="H256" i="11"/>
  <c r="F256" i="11"/>
  <c r="D256" i="11"/>
  <c r="C256" i="11"/>
  <c r="N258" i="11"/>
  <c r="F258" i="11"/>
  <c r="D258" i="11"/>
  <c r="N259" i="11"/>
  <c r="D259" i="11"/>
  <c r="L260" i="11"/>
  <c r="K260" i="11"/>
  <c r="C260" i="11"/>
  <c r="N262" i="11"/>
  <c r="L262" i="11"/>
  <c r="J262" i="11"/>
  <c r="H262" i="11"/>
  <c r="F262" i="11"/>
  <c r="D262" i="11"/>
  <c r="N263" i="11"/>
  <c r="L263" i="11"/>
  <c r="I263" i="11"/>
  <c r="H263" i="11"/>
  <c r="D263" i="11"/>
  <c r="L264" i="11"/>
  <c r="K264" i="11"/>
  <c r="J264" i="11"/>
  <c r="H264" i="11"/>
  <c r="F264" i="11"/>
  <c r="C264" i="11"/>
  <c r="M265" i="11"/>
  <c r="J265" i="11"/>
  <c r="F265" i="11"/>
  <c r="E265" i="11"/>
  <c r="N266" i="11"/>
  <c r="L266" i="11"/>
  <c r="J266" i="11"/>
  <c r="H266" i="11"/>
  <c r="G266" i="11"/>
  <c r="F266" i="11"/>
  <c r="D266" i="11"/>
  <c r="F268" i="11"/>
  <c r="C268" i="11"/>
  <c r="M269" i="11"/>
  <c r="E269" i="11"/>
  <c r="N270" i="11"/>
  <c r="D270" i="11"/>
  <c r="M273" i="11"/>
  <c r="L273" i="11"/>
  <c r="J273" i="11"/>
  <c r="H273" i="11"/>
  <c r="E273" i="11"/>
  <c r="D273" i="11"/>
  <c r="N274" i="11"/>
  <c r="L274" i="11"/>
  <c r="J274" i="11"/>
  <c r="H274" i="11"/>
  <c r="G274" i="11"/>
  <c r="D274" i="11"/>
  <c r="L276" i="11"/>
  <c r="J276" i="11"/>
  <c r="H276" i="11"/>
  <c r="F276" i="11"/>
  <c r="D276" i="11"/>
  <c r="K277" i="11"/>
  <c r="N277" i="11"/>
  <c r="M277" i="11"/>
  <c r="L277" i="11"/>
  <c r="H277" i="11"/>
  <c r="F277" i="11"/>
  <c r="E277" i="11"/>
  <c r="D277" i="11"/>
  <c r="M278" i="11"/>
  <c r="O278" i="11"/>
  <c r="N278" i="11"/>
  <c r="H278" i="11"/>
  <c r="G278" i="11"/>
  <c r="F278" i="11"/>
  <c r="O279" i="11"/>
  <c r="I279" i="11"/>
  <c r="H279" i="11"/>
  <c r="J29" i="12"/>
  <c r="O29" i="12"/>
  <c r="N29" i="12"/>
  <c r="M29" i="12"/>
  <c r="L29" i="12"/>
  <c r="K29" i="12"/>
  <c r="H29" i="12"/>
  <c r="G29" i="12"/>
  <c r="F29" i="12"/>
  <c r="E29" i="12"/>
  <c r="D29" i="12"/>
  <c r="C29" i="12"/>
  <c r="L30" i="12"/>
  <c r="N30" i="12"/>
  <c r="M30" i="12"/>
  <c r="F30" i="12"/>
  <c r="E30" i="12"/>
  <c r="N31" i="12"/>
  <c r="O31" i="12"/>
  <c r="L31" i="12"/>
  <c r="H31" i="12"/>
  <c r="G31" i="12"/>
  <c r="D31" i="12"/>
  <c r="J33" i="12"/>
  <c r="O33" i="12"/>
  <c r="N33" i="12"/>
  <c r="M33" i="12"/>
  <c r="L33" i="12"/>
  <c r="K33" i="12"/>
  <c r="H33" i="12"/>
  <c r="G33" i="12"/>
  <c r="F33" i="12"/>
  <c r="E33" i="12"/>
  <c r="D33" i="12"/>
  <c r="C33" i="12"/>
  <c r="L34" i="12"/>
  <c r="N34" i="12"/>
  <c r="M34" i="12"/>
  <c r="F34" i="12"/>
  <c r="E34" i="12"/>
  <c r="N35" i="12"/>
  <c r="O35" i="12"/>
  <c r="L35" i="12"/>
  <c r="H35" i="12"/>
  <c r="G35" i="12"/>
  <c r="D35" i="12"/>
  <c r="J37" i="12"/>
  <c r="O37" i="12"/>
  <c r="N37" i="12"/>
  <c r="M37" i="12"/>
  <c r="L37" i="12"/>
  <c r="K37" i="12"/>
  <c r="H37" i="12"/>
  <c r="G37" i="12"/>
  <c r="F37" i="12"/>
  <c r="E37" i="12"/>
  <c r="D37" i="12"/>
  <c r="C37" i="12"/>
  <c r="L38" i="12"/>
  <c r="N38" i="12"/>
  <c r="M38" i="12"/>
  <c r="F38" i="12"/>
  <c r="E38" i="12"/>
  <c r="N39" i="12"/>
  <c r="O39" i="12"/>
  <c r="L39" i="12"/>
  <c r="H39" i="12"/>
  <c r="G39" i="12"/>
  <c r="D39" i="12"/>
  <c r="J41" i="12"/>
  <c r="O41" i="12"/>
  <c r="N41" i="12"/>
  <c r="M41" i="12"/>
  <c r="L41" i="12"/>
  <c r="K41" i="12"/>
  <c r="H41" i="12"/>
  <c r="G41" i="12"/>
  <c r="F41" i="12"/>
  <c r="E41" i="12"/>
  <c r="D41" i="12"/>
  <c r="C41" i="12"/>
  <c r="L42" i="12"/>
  <c r="N42" i="12"/>
  <c r="M42" i="12"/>
  <c r="F42" i="12"/>
  <c r="E42" i="12"/>
  <c r="N43" i="12"/>
  <c r="O43" i="12"/>
  <c r="L43" i="12"/>
  <c r="H43" i="12"/>
  <c r="G43" i="12"/>
  <c r="D43" i="12"/>
  <c r="J45" i="12"/>
  <c r="O45" i="12"/>
  <c r="N45" i="12"/>
  <c r="M45" i="12"/>
  <c r="L45" i="12"/>
  <c r="K45" i="12"/>
  <c r="H45" i="12"/>
  <c r="G45" i="12"/>
  <c r="F45" i="12"/>
  <c r="E45" i="12"/>
  <c r="D45" i="12"/>
  <c r="C45" i="12"/>
  <c r="L46" i="12"/>
  <c r="N46" i="12"/>
  <c r="M46" i="12"/>
  <c r="F46" i="12"/>
  <c r="E46" i="12"/>
  <c r="N47" i="12"/>
  <c r="O47" i="12"/>
  <c r="L47" i="12"/>
  <c r="H47" i="12"/>
  <c r="G47" i="12"/>
  <c r="D47" i="12"/>
  <c r="J49" i="12"/>
  <c r="O49" i="12"/>
  <c r="N49" i="12"/>
  <c r="M49" i="12"/>
  <c r="L49" i="12"/>
  <c r="K49" i="12"/>
  <c r="H49" i="12"/>
  <c r="G49" i="12"/>
  <c r="F49" i="12"/>
  <c r="E49" i="12"/>
  <c r="D49" i="12"/>
  <c r="C49" i="12"/>
  <c r="L50" i="12"/>
  <c r="N50" i="12"/>
  <c r="M50" i="12"/>
  <c r="F50" i="12"/>
  <c r="E50" i="12"/>
  <c r="N51" i="12"/>
  <c r="O51" i="12"/>
  <c r="L51" i="12"/>
  <c r="H51" i="12"/>
  <c r="G51" i="12"/>
  <c r="D51" i="12"/>
  <c r="J53" i="12"/>
  <c r="O53" i="12"/>
  <c r="N53" i="12"/>
  <c r="M53" i="12"/>
  <c r="L53" i="12"/>
  <c r="K53" i="12"/>
  <c r="H53" i="12"/>
  <c r="G53" i="12"/>
  <c r="F53" i="12"/>
  <c r="E53" i="12"/>
  <c r="D53" i="12"/>
  <c r="C53" i="12"/>
  <c r="J54" i="12"/>
  <c r="N54" i="12"/>
  <c r="F54" i="12"/>
  <c r="E54" i="12"/>
  <c r="O56" i="12"/>
  <c r="N56" i="12"/>
  <c r="M56" i="12"/>
  <c r="J56" i="12"/>
  <c r="I56" i="12"/>
  <c r="H56" i="12"/>
  <c r="G56" i="12"/>
  <c r="F56" i="12"/>
  <c r="E56" i="12"/>
  <c r="D56" i="12"/>
  <c r="O57" i="12"/>
  <c r="L57" i="12"/>
  <c r="J57" i="12"/>
  <c r="I57" i="12"/>
  <c r="F57" i="12"/>
  <c r="C57" i="12"/>
  <c r="N58" i="12"/>
  <c r="M58" i="12"/>
  <c r="L58" i="12"/>
  <c r="J58" i="12"/>
  <c r="I58" i="12"/>
  <c r="H58" i="12"/>
  <c r="F58" i="12"/>
  <c r="E58" i="12"/>
  <c r="D58" i="12"/>
  <c r="C58" i="12"/>
  <c r="I59" i="12"/>
  <c r="N59" i="12"/>
  <c r="L59" i="12"/>
  <c r="J59" i="12"/>
  <c r="H59" i="12"/>
  <c r="E59" i="12"/>
  <c r="C59" i="12"/>
  <c r="J60" i="12"/>
  <c r="O60" i="12"/>
  <c r="N60" i="12"/>
  <c r="M60" i="12"/>
  <c r="I60" i="12"/>
  <c r="H60" i="12"/>
  <c r="G60" i="12"/>
  <c r="F60" i="12"/>
  <c r="E60" i="12"/>
  <c r="D60" i="12"/>
  <c r="J61" i="12"/>
  <c r="I61" i="12"/>
  <c r="H61" i="12"/>
  <c r="D61" i="12"/>
  <c r="J62" i="12"/>
  <c r="N62" i="12"/>
  <c r="M62" i="12"/>
  <c r="L62" i="12"/>
  <c r="I62" i="12"/>
  <c r="H62" i="12"/>
  <c r="F62" i="12"/>
  <c r="E62" i="12"/>
  <c r="D62" i="12"/>
  <c r="C62" i="12"/>
  <c r="I63" i="12"/>
  <c r="M63" i="12"/>
  <c r="H63" i="12"/>
  <c r="G63" i="12"/>
  <c r="D63" i="12"/>
  <c r="M64" i="12"/>
  <c r="D64" i="12"/>
  <c r="I65" i="12"/>
  <c r="L65" i="12"/>
  <c r="J65" i="12"/>
  <c r="H65" i="12"/>
  <c r="G65" i="12"/>
  <c r="C65" i="12"/>
  <c r="L66" i="12"/>
  <c r="C66" i="12"/>
  <c r="I67" i="12"/>
  <c r="O67" i="12"/>
  <c r="L67" i="12"/>
  <c r="J67" i="12"/>
  <c r="H67" i="12"/>
  <c r="G67" i="12"/>
  <c r="F67" i="12"/>
  <c r="C67" i="12"/>
  <c r="J69" i="12"/>
  <c r="O69" i="12"/>
  <c r="G69" i="12"/>
  <c r="F69" i="12"/>
  <c r="I71" i="12"/>
  <c r="O71" i="12"/>
  <c r="N71" i="12"/>
  <c r="H71" i="12"/>
  <c r="F71" i="12"/>
  <c r="E71" i="12"/>
  <c r="L29" i="13"/>
  <c r="O29" i="13"/>
  <c r="N29" i="13"/>
  <c r="M29" i="13"/>
  <c r="H29" i="13"/>
  <c r="G29" i="13"/>
  <c r="F29" i="13"/>
  <c r="E29" i="13"/>
  <c r="N30" i="13"/>
  <c r="O30" i="13"/>
  <c r="I30" i="13"/>
  <c r="H30" i="13"/>
  <c r="G30" i="13"/>
  <c r="J32" i="13"/>
  <c r="O32" i="13"/>
  <c r="N32" i="13"/>
  <c r="M32" i="13"/>
  <c r="L32" i="13"/>
  <c r="K32" i="13"/>
  <c r="H32" i="13"/>
  <c r="G32" i="13"/>
  <c r="F32" i="13"/>
  <c r="E32" i="13"/>
  <c r="D32" i="13"/>
  <c r="C32" i="13"/>
  <c r="L33" i="13"/>
  <c r="O33" i="13"/>
  <c r="N33" i="13"/>
  <c r="M33" i="13"/>
  <c r="H33" i="13"/>
  <c r="G33" i="13"/>
  <c r="F33" i="13"/>
  <c r="E33" i="13"/>
  <c r="N34" i="13"/>
  <c r="O34" i="13"/>
  <c r="I34" i="13"/>
  <c r="H34" i="13"/>
  <c r="G34" i="13"/>
  <c r="J36" i="13"/>
  <c r="O36" i="13"/>
  <c r="N36" i="13"/>
  <c r="M36" i="13"/>
  <c r="L36" i="13"/>
  <c r="K36" i="13"/>
  <c r="H36" i="13"/>
  <c r="G36" i="13"/>
  <c r="F36" i="13"/>
  <c r="E36" i="13"/>
  <c r="D36" i="13"/>
  <c r="C36" i="13"/>
  <c r="L37" i="13"/>
  <c r="O37" i="13"/>
  <c r="N37" i="13"/>
  <c r="M37" i="13"/>
  <c r="H37" i="13"/>
  <c r="G37" i="13"/>
  <c r="F37" i="13"/>
  <c r="E37" i="13"/>
  <c r="N38" i="13"/>
  <c r="O38" i="13"/>
  <c r="I38" i="13"/>
  <c r="H38" i="13"/>
  <c r="G38" i="13"/>
  <c r="J40" i="13"/>
  <c r="O40" i="13"/>
  <c r="N40" i="13"/>
  <c r="M40" i="13"/>
  <c r="L40" i="13"/>
  <c r="K40" i="13"/>
  <c r="H40" i="13"/>
  <c r="G40" i="13"/>
  <c r="F40" i="13"/>
  <c r="E40" i="13"/>
  <c r="D40" i="13"/>
  <c r="C40" i="13"/>
  <c r="L41" i="13"/>
  <c r="O41" i="13"/>
  <c r="N41" i="13"/>
  <c r="M41" i="13"/>
  <c r="H41" i="13"/>
  <c r="G41" i="13"/>
  <c r="F41" i="13"/>
  <c r="E41" i="13"/>
  <c r="N42" i="13"/>
  <c r="O42" i="13"/>
  <c r="I42" i="13"/>
  <c r="H42" i="13"/>
  <c r="G42" i="13"/>
  <c r="J44" i="13"/>
  <c r="O44" i="13"/>
  <c r="N44" i="13"/>
  <c r="M44" i="13"/>
  <c r="L44" i="13"/>
  <c r="K44" i="13"/>
  <c r="H44" i="13"/>
  <c r="G44" i="13"/>
  <c r="F44" i="13"/>
  <c r="E44" i="13"/>
  <c r="D44" i="13"/>
  <c r="C44" i="13"/>
  <c r="L45" i="13"/>
  <c r="O45" i="13"/>
  <c r="N45" i="13"/>
  <c r="M45" i="13"/>
  <c r="H45" i="13"/>
  <c r="G45" i="13"/>
  <c r="F45" i="13"/>
  <c r="E45" i="13"/>
  <c r="N46" i="13"/>
  <c r="O46" i="13"/>
  <c r="I46" i="13"/>
  <c r="H46" i="13"/>
  <c r="G46" i="13"/>
  <c r="J48" i="13"/>
  <c r="O48" i="13"/>
  <c r="N48" i="13"/>
  <c r="M48" i="13"/>
  <c r="L48" i="13"/>
  <c r="K48" i="13"/>
  <c r="H48" i="13"/>
  <c r="G48" i="13"/>
  <c r="F48" i="13"/>
  <c r="E48" i="13"/>
  <c r="D48" i="13"/>
  <c r="C48" i="13"/>
  <c r="L49" i="13"/>
  <c r="O49" i="13"/>
  <c r="N49" i="13"/>
  <c r="M49" i="13"/>
  <c r="H49" i="13"/>
  <c r="G49" i="13"/>
  <c r="F49" i="13"/>
  <c r="E49" i="13"/>
  <c r="N50" i="13"/>
  <c r="O50" i="13"/>
  <c r="I50" i="13"/>
  <c r="H50" i="13"/>
  <c r="G50" i="13"/>
  <c r="J52" i="13"/>
  <c r="O52" i="13"/>
  <c r="N52" i="13"/>
  <c r="M52" i="13"/>
  <c r="L52" i="13"/>
  <c r="K52" i="13"/>
  <c r="H52" i="13"/>
  <c r="G52" i="13"/>
  <c r="F52" i="13"/>
  <c r="E52" i="13"/>
  <c r="D52" i="13"/>
  <c r="C52" i="13"/>
  <c r="L53" i="13"/>
  <c r="O53" i="13"/>
  <c r="N53" i="13"/>
  <c r="M53" i="13"/>
  <c r="H53" i="13"/>
  <c r="G53" i="13"/>
  <c r="F53" i="13"/>
  <c r="E53" i="13"/>
  <c r="N54" i="13"/>
  <c r="O54" i="13"/>
  <c r="I54" i="13"/>
  <c r="H54" i="13"/>
  <c r="G54" i="13"/>
  <c r="J56" i="13"/>
  <c r="O56" i="13"/>
  <c r="N56" i="13"/>
  <c r="M56" i="13"/>
  <c r="L56" i="13"/>
  <c r="K56" i="13"/>
  <c r="H56" i="13"/>
  <c r="G56" i="13"/>
  <c r="F56" i="13"/>
  <c r="E56" i="13"/>
  <c r="D56" i="13"/>
  <c r="C56" i="13"/>
  <c r="L57" i="13"/>
  <c r="O57" i="13"/>
  <c r="N57" i="13"/>
  <c r="M57" i="13"/>
  <c r="H57" i="13"/>
  <c r="G57" i="13"/>
  <c r="F57" i="13"/>
  <c r="E57" i="13"/>
  <c r="N58" i="13"/>
  <c r="O58" i="13"/>
  <c r="I58" i="13"/>
  <c r="H58" i="13"/>
  <c r="G58" i="13"/>
  <c r="J60" i="13"/>
  <c r="O60" i="13"/>
  <c r="N60" i="13"/>
  <c r="M60" i="13"/>
  <c r="L60" i="13"/>
  <c r="K60" i="13"/>
  <c r="H60" i="13"/>
  <c r="G60" i="13"/>
  <c r="F60" i="13"/>
  <c r="E60" i="13"/>
  <c r="D60" i="13"/>
  <c r="C60" i="13"/>
  <c r="L61" i="13"/>
  <c r="O61" i="13"/>
  <c r="N61" i="13"/>
  <c r="M61" i="13"/>
  <c r="H61" i="13"/>
  <c r="G61" i="13"/>
  <c r="F61" i="13"/>
  <c r="E61" i="13"/>
  <c r="N62" i="13"/>
  <c r="O62" i="13"/>
  <c r="I62" i="13"/>
  <c r="H62" i="13"/>
  <c r="G62" i="13"/>
  <c r="J64" i="13"/>
  <c r="O64" i="13"/>
  <c r="N64" i="13"/>
  <c r="M64" i="13"/>
  <c r="L64" i="13"/>
  <c r="K64" i="13"/>
  <c r="H64" i="13"/>
  <c r="G64" i="13"/>
  <c r="F64" i="13"/>
  <c r="E64" i="13"/>
  <c r="D64" i="13"/>
  <c r="C64" i="13"/>
  <c r="L65" i="13"/>
  <c r="O65" i="13"/>
  <c r="N65" i="13"/>
  <c r="M65" i="13"/>
  <c r="H65" i="13"/>
  <c r="G65" i="13"/>
  <c r="F65" i="13"/>
  <c r="E65" i="13"/>
  <c r="N66" i="13"/>
  <c r="O66" i="13"/>
  <c r="I66" i="13"/>
  <c r="H66" i="13"/>
  <c r="G66" i="13"/>
  <c r="J68" i="13"/>
  <c r="O68" i="13"/>
  <c r="N68" i="13"/>
  <c r="M68" i="13"/>
  <c r="L68" i="13"/>
  <c r="K68" i="13"/>
  <c r="H68" i="13"/>
  <c r="G68" i="13"/>
  <c r="F68" i="13"/>
  <c r="E68" i="13"/>
  <c r="D68" i="13"/>
  <c r="C68" i="13"/>
  <c r="L69" i="13"/>
  <c r="O69" i="13"/>
  <c r="N69" i="13"/>
  <c r="M69" i="13"/>
  <c r="H69" i="13"/>
  <c r="G69" i="13"/>
  <c r="F69" i="13"/>
  <c r="E69" i="13"/>
  <c r="N70" i="13"/>
  <c r="O70" i="13"/>
  <c r="I70" i="13"/>
  <c r="H70" i="13"/>
  <c r="G70" i="13"/>
  <c r="J72" i="13"/>
  <c r="O72" i="13"/>
  <c r="N72" i="13"/>
  <c r="M72" i="13"/>
  <c r="L72" i="13"/>
  <c r="K72" i="13"/>
  <c r="H72" i="13"/>
  <c r="G72" i="13"/>
  <c r="F72" i="13"/>
  <c r="E72" i="13"/>
  <c r="D72" i="13"/>
  <c r="C72" i="13"/>
  <c r="L73" i="13"/>
  <c r="O73" i="13"/>
  <c r="N73" i="13"/>
  <c r="M73" i="13"/>
  <c r="I73" i="13"/>
  <c r="H73" i="13"/>
  <c r="G73" i="13"/>
  <c r="F73" i="13"/>
  <c r="E73" i="13"/>
  <c r="N74" i="13"/>
  <c r="O74" i="13"/>
  <c r="I74" i="13"/>
  <c r="H74" i="13"/>
  <c r="G74" i="13"/>
  <c r="J76" i="13"/>
  <c r="O76" i="13"/>
  <c r="N76" i="13"/>
  <c r="M76" i="13"/>
  <c r="L76" i="13"/>
  <c r="K76" i="13"/>
  <c r="H76" i="13"/>
  <c r="G76" i="13"/>
  <c r="F76" i="13"/>
  <c r="E76" i="13"/>
  <c r="D76" i="13"/>
  <c r="C76" i="13"/>
  <c r="L77" i="13"/>
  <c r="O77" i="13"/>
  <c r="N77" i="13"/>
  <c r="M77" i="13"/>
  <c r="I77" i="13"/>
  <c r="H77" i="13"/>
  <c r="G77" i="13"/>
  <c r="F77" i="13"/>
  <c r="E77" i="13"/>
  <c r="N78" i="13"/>
  <c r="O78" i="13"/>
  <c r="I78" i="13"/>
  <c r="H78" i="13"/>
  <c r="G78" i="13"/>
  <c r="J80" i="13"/>
  <c r="O80" i="13"/>
  <c r="N80" i="13"/>
  <c r="M80" i="13"/>
  <c r="L80" i="13"/>
  <c r="K80" i="13"/>
  <c r="H80" i="13"/>
  <c r="G80" i="13"/>
  <c r="F80" i="13"/>
  <c r="E80" i="13"/>
  <c r="D80" i="13"/>
  <c r="C80" i="13"/>
  <c r="L81" i="13"/>
  <c r="O81" i="13"/>
  <c r="N81" i="13"/>
  <c r="M81" i="13"/>
  <c r="I81" i="13"/>
  <c r="H81" i="13"/>
  <c r="G81" i="13"/>
  <c r="F81" i="13"/>
  <c r="E81" i="13"/>
  <c r="N82" i="13"/>
  <c r="O82" i="13"/>
  <c r="I82" i="13"/>
  <c r="H82" i="13"/>
  <c r="G82" i="13"/>
  <c r="J84" i="13"/>
  <c r="O84" i="13"/>
  <c r="N84" i="13"/>
  <c r="M84" i="13"/>
  <c r="L84" i="13"/>
  <c r="K84" i="13"/>
  <c r="H84" i="13"/>
  <c r="G84" i="13"/>
  <c r="F84" i="13"/>
  <c r="E84" i="13"/>
  <c r="D84" i="13"/>
  <c r="C84" i="13"/>
  <c r="L85" i="13"/>
  <c r="O85" i="13"/>
  <c r="N85" i="13"/>
  <c r="M85" i="13"/>
  <c r="I85" i="13"/>
  <c r="H85" i="13"/>
  <c r="G85" i="13"/>
  <c r="F85" i="13"/>
  <c r="E85" i="13"/>
  <c r="N86" i="13"/>
  <c r="O86" i="13"/>
  <c r="I86" i="13"/>
  <c r="H86" i="13"/>
  <c r="G86" i="13"/>
  <c r="J88" i="13"/>
  <c r="O88" i="13"/>
  <c r="N88" i="13"/>
  <c r="M88" i="13"/>
  <c r="L88" i="13"/>
  <c r="K88" i="13"/>
  <c r="H88" i="13"/>
  <c r="G88" i="13"/>
  <c r="F88" i="13"/>
  <c r="E88" i="13"/>
  <c r="D88" i="13"/>
  <c r="C88" i="13"/>
  <c r="L89" i="13"/>
  <c r="O89" i="13"/>
  <c r="N89" i="13"/>
  <c r="M89" i="13"/>
  <c r="I89" i="13"/>
  <c r="H89" i="13"/>
  <c r="G89" i="13"/>
  <c r="F89" i="13"/>
  <c r="E89" i="13"/>
  <c r="N90" i="13"/>
  <c r="O90" i="13"/>
  <c r="I90" i="13"/>
  <c r="H90" i="13"/>
  <c r="G90" i="13"/>
  <c r="J92" i="13"/>
  <c r="O92" i="13"/>
  <c r="N92" i="13"/>
  <c r="M92" i="13"/>
  <c r="L92" i="13"/>
  <c r="K92" i="13"/>
  <c r="H92" i="13"/>
  <c r="G92" i="13"/>
  <c r="F92" i="13"/>
  <c r="E92" i="13"/>
  <c r="D92" i="13"/>
  <c r="C92" i="13"/>
  <c r="L93" i="13"/>
  <c r="O93" i="13"/>
  <c r="N93" i="13"/>
  <c r="M93" i="13"/>
  <c r="I93" i="13"/>
  <c r="H93" i="13"/>
  <c r="G93" i="13"/>
  <c r="F93" i="13"/>
  <c r="E93" i="13"/>
  <c r="N94" i="13"/>
  <c r="O94" i="13"/>
  <c r="K94" i="13"/>
  <c r="I94" i="13"/>
  <c r="H94" i="13"/>
  <c r="G94" i="13"/>
  <c r="C94" i="13"/>
  <c r="J96" i="13"/>
  <c r="O96" i="13"/>
  <c r="N96" i="13"/>
  <c r="M96" i="13"/>
  <c r="L96" i="13"/>
  <c r="K96" i="13"/>
  <c r="H96" i="13"/>
  <c r="G96" i="13"/>
  <c r="F96" i="13"/>
  <c r="E96" i="13"/>
  <c r="D96" i="13"/>
  <c r="C96" i="13"/>
  <c r="L97" i="13"/>
  <c r="O97" i="13"/>
  <c r="N97" i="13"/>
  <c r="M97" i="13"/>
  <c r="I97" i="13"/>
  <c r="H97" i="13"/>
  <c r="G97" i="13"/>
  <c r="F97" i="13"/>
  <c r="E97" i="13"/>
  <c r="N98" i="13"/>
  <c r="O98" i="13"/>
  <c r="K98" i="13"/>
  <c r="I98" i="13"/>
  <c r="H98" i="13"/>
  <c r="G98" i="13"/>
  <c r="C98" i="13"/>
  <c r="J100" i="13"/>
  <c r="O100" i="13"/>
  <c r="N100" i="13"/>
  <c r="M100" i="13"/>
  <c r="L100" i="13"/>
  <c r="K100" i="13"/>
  <c r="H100" i="13"/>
  <c r="G100" i="13"/>
  <c r="F100" i="13"/>
  <c r="E100" i="13"/>
  <c r="D100" i="13"/>
  <c r="C100" i="13"/>
  <c r="L101" i="13"/>
  <c r="O101" i="13"/>
  <c r="N101" i="13"/>
  <c r="M101" i="13"/>
  <c r="I101" i="13"/>
  <c r="H101" i="13"/>
  <c r="G101" i="13"/>
  <c r="F101" i="13"/>
  <c r="E101" i="13"/>
  <c r="N102" i="13"/>
  <c r="O102" i="13"/>
  <c r="K102" i="13"/>
  <c r="I102" i="13"/>
  <c r="H102" i="13"/>
  <c r="G102" i="13"/>
  <c r="C102" i="13"/>
  <c r="J104" i="13"/>
  <c r="O104" i="13"/>
  <c r="N104" i="13"/>
  <c r="M104" i="13"/>
  <c r="L104" i="13"/>
  <c r="K104" i="13"/>
  <c r="H104" i="13"/>
  <c r="G104" i="13"/>
  <c r="F104" i="13"/>
  <c r="E104" i="13"/>
  <c r="D104" i="13"/>
  <c r="C104" i="13"/>
  <c r="L105" i="13"/>
  <c r="O105" i="13"/>
  <c r="N105" i="13"/>
  <c r="M105" i="13"/>
  <c r="I105" i="13"/>
  <c r="H105" i="13"/>
  <c r="G105" i="13"/>
  <c r="F105" i="13"/>
  <c r="E105" i="13"/>
  <c r="N106" i="13"/>
  <c r="O106" i="13"/>
  <c r="K106" i="13"/>
  <c r="I106" i="13"/>
  <c r="H106" i="13"/>
  <c r="G106" i="13"/>
  <c r="C106" i="13"/>
  <c r="J108" i="13"/>
  <c r="O108" i="13"/>
  <c r="N108" i="13"/>
  <c r="M108" i="13"/>
  <c r="L108" i="13"/>
  <c r="K108" i="13"/>
  <c r="H108" i="13"/>
  <c r="G108" i="13"/>
  <c r="F108" i="13"/>
  <c r="E108" i="13"/>
  <c r="D108" i="13"/>
  <c r="C108" i="13"/>
  <c r="L109" i="13"/>
  <c r="O109" i="13"/>
  <c r="N109" i="13"/>
  <c r="M109" i="13"/>
  <c r="I109" i="13"/>
  <c r="H109" i="13"/>
  <c r="G109" i="13"/>
  <c r="F109" i="13"/>
  <c r="E109" i="13"/>
  <c r="N110" i="13"/>
  <c r="O110" i="13"/>
  <c r="K110" i="13"/>
  <c r="I110" i="13"/>
  <c r="H110" i="13"/>
  <c r="G110" i="13"/>
  <c r="C110" i="13"/>
  <c r="J112" i="13"/>
  <c r="O112" i="13"/>
  <c r="N112" i="13"/>
  <c r="M112" i="13"/>
  <c r="L112" i="13"/>
  <c r="K112" i="13"/>
  <c r="H112" i="13"/>
  <c r="G112" i="13"/>
  <c r="F112" i="13"/>
  <c r="E112" i="13"/>
  <c r="D112" i="13"/>
  <c r="C112" i="13"/>
  <c r="L113" i="13"/>
  <c r="O113" i="13"/>
  <c r="N113" i="13"/>
  <c r="M113" i="13"/>
  <c r="I113" i="13"/>
  <c r="H113" i="13"/>
  <c r="G113" i="13"/>
  <c r="F113" i="13"/>
  <c r="E113" i="13"/>
  <c r="N114" i="13"/>
  <c r="O114" i="13"/>
  <c r="K114" i="13"/>
  <c r="I114" i="13"/>
  <c r="H114" i="13"/>
  <c r="G114" i="13"/>
  <c r="C114" i="13"/>
  <c r="J116" i="13"/>
  <c r="O116" i="13"/>
  <c r="N116" i="13"/>
  <c r="M116" i="13"/>
  <c r="L116" i="13"/>
  <c r="K116" i="13"/>
  <c r="H116" i="13"/>
  <c r="G116" i="13"/>
  <c r="F116" i="13"/>
  <c r="E116" i="13"/>
  <c r="D116" i="13"/>
  <c r="C116" i="13"/>
  <c r="L117" i="13"/>
  <c r="O117" i="13"/>
  <c r="N117" i="13"/>
  <c r="M117" i="13"/>
  <c r="I117" i="13"/>
  <c r="H117" i="13"/>
  <c r="G117" i="13"/>
  <c r="F117" i="13"/>
  <c r="E117" i="13"/>
  <c r="N118" i="13"/>
  <c r="O118" i="13"/>
  <c r="K118" i="13"/>
  <c r="I118" i="13"/>
  <c r="H118" i="13"/>
  <c r="G118" i="13"/>
  <c r="C118" i="13"/>
  <c r="J120" i="13"/>
  <c r="O120" i="13"/>
  <c r="N120" i="13"/>
  <c r="M120" i="13"/>
  <c r="L120" i="13"/>
  <c r="K120" i="13"/>
  <c r="I120" i="13"/>
  <c r="H120" i="13"/>
  <c r="G120" i="13"/>
  <c r="F120" i="13"/>
  <c r="E120" i="13"/>
  <c r="D120" i="13"/>
  <c r="C120" i="13"/>
  <c r="L121" i="13"/>
  <c r="O121" i="13"/>
  <c r="N121" i="13"/>
  <c r="M121" i="13"/>
  <c r="I121" i="13"/>
  <c r="G121" i="13"/>
  <c r="F121" i="13"/>
  <c r="E121" i="13"/>
  <c r="N122" i="13"/>
  <c r="O122" i="13"/>
  <c r="K122" i="13"/>
  <c r="I122" i="13"/>
  <c r="H122" i="13"/>
  <c r="G122" i="13"/>
  <c r="C122" i="13"/>
  <c r="K124" i="13"/>
  <c r="O124" i="13"/>
  <c r="N124" i="13"/>
  <c r="M124" i="13"/>
  <c r="L124" i="13"/>
  <c r="I124" i="13"/>
  <c r="H124" i="13"/>
  <c r="G124" i="13"/>
  <c r="F124" i="13"/>
  <c r="E124" i="13"/>
  <c r="D124" i="13"/>
  <c r="C124" i="13"/>
  <c r="J125" i="13"/>
  <c r="I125" i="13"/>
  <c r="H125" i="13"/>
  <c r="G125" i="13"/>
  <c r="L126" i="13"/>
  <c r="C126" i="13"/>
  <c r="I127" i="13"/>
  <c r="O127" i="13"/>
  <c r="H127" i="13"/>
  <c r="G127" i="13"/>
  <c r="F127" i="13"/>
  <c r="I129" i="13"/>
  <c r="O129" i="13"/>
  <c r="J129" i="13"/>
  <c r="H129" i="13"/>
  <c r="G129" i="13"/>
  <c r="F129" i="13"/>
  <c r="I131" i="13"/>
  <c r="O131" i="13"/>
  <c r="N131" i="13"/>
  <c r="J131" i="13"/>
  <c r="H131" i="13"/>
  <c r="G131" i="13"/>
  <c r="F131" i="13"/>
  <c r="E131" i="13"/>
  <c r="J132" i="13"/>
  <c r="I132" i="13"/>
  <c r="O133" i="13"/>
  <c r="N133" i="13"/>
  <c r="J133" i="13"/>
  <c r="I133" i="13"/>
  <c r="H133" i="13"/>
  <c r="G133" i="13"/>
  <c r="F133" i="13"/>
  <c r="D133" i="13"/>
  <c r="J134" i="13"/>
  <c r="I134" i="13"/>
  <c r="I135" i="13"/>
  <c r="O135" i="13"/>
  <c r="N135" i="13"/>
  <c r="M135" i="13"/>
  <c r="J135" i="13"/>
  <c r="H135" i="13"/>
  <c r="G135" i="13"/>
  <c r="F135" i="13"/>
  <c r="E135" i="13"/>
  <c r="D135" i="13"/>
  <c r="M136" i="13"/>
  <c r="J136" i="13"/>
  <c r="I136" i="13"/>
  <c r="H136" i="13"/>
  <c r="D136" i="13"/>
  <c r="O137" i="13"/>
  <c r="N137" i="13"/>
  <c r="L137" i="13"/>
  <c r="J137" i="13"/>
  <c r="I137" i="13"/>
  <c r="H137" i="13"/>
  <c r="G137" i="13"/>
  <c r="F137" i="13"/>
  <c r="D137" i="13"/>
  <c r="C137" i="13"/>
  <c r="L138" i="13"/>
  <c r="J138" i="13"/>
  <c r="I138" i="13"/>
  <c r="H138" i="13"/>
  <c r="C138" i="13"/>
  <c r="I139" i="13"/>
  <c r="O139" i="13"/>
  <c r="N139" i="13"/>
  <c r="M139" i="13"/>
  <c r="L139" i="13"/>
  <c r="J139" i="13"/>
  <c r="H139" i="13"/>
  <c r="G139" i="13"/>
  <c r="F139" i="13"/>
  <c r="E139" i="13"/>
  <c r="D139" i="13"/>
  <c r="C139" i="13"/>
  <c r="J140" i="13"/>
  <c r="I140" i="13"/>
  <c r="H140" i="13"/>
  <c r="G140" i="13"/>
  <c r="L141" i="13"/>
  <c r="C141" i="13"/>
  <c r="J142" i="13"/>
  <c r="I142" i="13"/>
  <c r="H142" i="13"/>
  <c r="F142" i="13"/>
  <c r="I143" i="13"/>
  <c r="L143" i="13"/>
  <c r="C143" i="13"/>
  <c r="O144" i="13"/>
  <c r="J144" i="13"/>
  <c r="I144" i="13"/>
  <c r="H144" i="13"/>
  <c r="G144" i="13"/>
  <c r="F144" i="13"/>
  <c r="N146" i="13"/>
  <c r="J146" i="13"/>
  <c r="I146" i="13"/>
  <c r="H146" i="13"/>
  <c r="F146" i="13"/>
  <c r="E146" i="13"/>
  <c r="O148" i="13"/>
  <c r="N148" i="13"/>
  <c r="J148" i="13"/>
  <c r="I148" i="13"/>
  <c r="H148" i="13"/>
  <c r="G148" i="13"/>
  <c r="F148" i="13"/>
  <c r="E148" i="13"/>
  <c r="J149" i="13"/>
  <c r="I149" i="13"/>
  <c r="N150" i="13"/>
  <c r="M150" i="13"/>
  <c r="J150" i="13"/>
  <c r="I150" i="13"/>
  <c r="H150" i="13"/>
  <c r="F150" i="13"/>
  <c r="E150" i="13"/>
  <c r="D150" i="13"/>
  <c r="I151" i="13"/>
  <c r="J151" i="13"/>
  <c r="H151" i="13"/>
  <c r="O152" i="13"/>
  <c r="N152" i="13"/>
  <c r="M152" i="13"/>
  <c r="J152" i="13"/>
  <c r="I152" i="13"/>
  <c r="H152" i="13"/>
  <c r="G152" i="13"/>
  <c r="F152" i="13"/>
  <c r="E152" i="13"/>
  <c r="D152" i="13"/>
  <c r="L153" i="13"/>
  <c r="J153" i="13"/>
  <c r="I153" i="13"/>
  <c r="H153" i="13"/>
  <c r="C153" i="13"/>
  <c r="N154" i="13"/>
  <c r="M154" i="13"/>
  <c r="L154" i="13"/>
  <c r="J154" i="13"/>
  <c r="I154" i="13"/>
  <c r="H154" i="13"/>
  <c r="F154" i="13"/>
  <c r="E154" i="13"/>
  <c r="D154" i="13"/>
  <c r="C154" i="13"/>
  <c r="J155" i="13"/>
  <c r="O155" i="13"/>
  <c r="N155" i="13"/>
  <c r="M155" i="13"/>
  <c r="L155" i="13"/>
  <c r="K155" i="13"/>
  <c r="H155" i="13"/>
  <c r="G155" i="13"/>
  <c r="F155" i="13"/>
  <c r="E155" i="13"/>
  <c r="D155" i="13"/>
  <c r="C155" i="13"/>
  <c r="O156" i="13"/>
  <c r="M156" i="13"/>
  <c r="J156" i="13"/>
  <c r="I156" i="13"/>
  <c r="H156" i="13"/>
  <c r="G156" i="13"/>
  <c r="F156" i="13"/>
  <c r="E156" i="13"/>
  <c r="M158" i="13"/>
  <c r="K158" i="13"/>
  <c r="J158" i="13"/>
  <c r="I158" i="13"/>
  <c r="C158" i="13"/>
  <c r="J159" i="13"/>
  <c r="O159" i="13"/>
  <c r="N159" i="13"/>
  <c r="M159" i="13"/>
  <c r="L159" i="13"/>
  <c r="K159" i="13"/>
  <c r="H159" i="13"/>
  <c r="G159" i="13"/>
  <c r="F159" i="13"/>
  <c r="E159" i="13"/>
  <c r="D159" i="13"/>
  <c r="C159" i="13"/>
  <c r="M160" i="13"/>
  <c r="J160" i="13"/>
  <c r="K161" i="13"/>
  <c r="J161" i="13"/>
  <c r="I161" i="13"/>
  <c r="H161" i="13"/>
  <c r="N162" i="13"/>
  <c r="K162" i="13"/>
  <c r="J162" i="13"/>
  <c r="I162" i="13"/>
  <c r="F162" i="13"/>
  <c r="E162" i="13"/>
  <c r="D162" i="13"/>
  <c r="J163" i="13"/>
  <c r="O163" i="13"/>
  <c r="N163" i="13"/>
  <c r="M163" i="13"/>
  <c r="L163" i="13"/>
  <c r="K163" i="13"/>
  <c r="H163" i="13"/>
  <c r="G163" i="13"/>
  <c r="F163" i="13"/>
  <c r="E163" i="13"/>
  <c r="D163" i="13"/>
  <c r="C163" i="13"/>
  <c r="M164" i="13"/>
  <c r="J164" i="13"/>
  <c r="I164" i="13"/>
  <c r="H164" i="13"/>
  <c r="G164" i="13"/>
  <c r="O165" i="13"/>
  <c r="K165" i="13"/>
  <c r="J165" i="13"/>
  <c r="I165" i="13"/>
  <c r="H165" i="13"/>
  <c r="G165" i="13"/>
  <c r="D165" i="13"/>
  <c r="C165" i="13"/>
  <c r="J167" i="13"/>
  <c r="O167" i="13"/>
  <c r="N167" i="13"/>
  <c r="M167" i="13"/>
  <c r="L167" i="13"/>
  <c r="K167" i="13"/>
  <c r="H167" i="13"/>
  <c r="G167" i="13"/>
  <c r="F167" i="13"/>
  <c r="E167" i="13"/>
  <c r="D167" i="13"/>
  <c r="C167" i="13"/>
  <c r="L168" i="13"/>
  <c r="O168" i="13"/>
  <c r="N168" i="13"/>
  <c r="M168" i="13"/>
  <c r="I168" i="13"/>
  <c r="H168" i="13"/>
  <c r="G168" i="13"/>
  <c r="F168" i="13"/>
  <c r="E168" i="13"/>
  <c r="J171" i="13"/>
  <c r="O171" i="13"/>
  <c r="N171" i="13"/>
  <c r="M171" i="13"/>
  <c r="L171" i="13"/>
  <c r="K171" i="13"/>
  <c r="H171" i="13"/>
  <c r="G171" i="13"/>
  <c r="F171" i="13"/>
  <c r="E171" i="13"/>
  <c r="D171" i="13"/>
  <c r="C171" i="13"/>
  <c r="L172" i="13"/>
  <c r="O172" i="13"/>
  <c r="N172" i="13"/>
  <c r="M172" i="13"/>
  <c r="I172" i="13"/>
  <c r="H172" i="13"/>
  <c r="G172" i="13"/>
  <c r="F172" i="13"/>
  <c r="E172" i="13"/>
  <c r="O173" i="13"/>
  <c r="K173" i="13"/>
  <c r="J173" i="13"/>
  <c r="I173" i="13"/>
  <c r="H173" i="13"/>
  <c r="G173" i="13"/>
  <c r="C173" i="13"/>
  <c r="L174" i="13"/>
  <c r="K174" i="13"/>
  <c r="J174" i="13"/>
  <c r="I174" i="13"/>
  <c r="E174" i="13"/>
  <c r="D174" i="13"/>
  <c r="C174" i="13"/>
  <c r="J175" i="13"/>
  <c r="O175" i="13"/>
  <c r="N175" i="13"/>
  <c r="M175" i="13"/>
  <c r="L175" i="13"/>
  <c r="K175" i="13"/>
  <c r="H175" i="13"/>
  <c r="G175" i="13"/>
  <c r="F175" i="13"/>
  <c r="E175" i="13"/>
  <c r="D175" i="13"/>
  <c r="C175" i="13"/>
  <c r="L176" i="13"/>
  <c r="O176" i="13"/>
  <c r="N176" i="13"/>
  <c r="M176" i="13"/>
  <c r="I176" i="13"/>
  <c r="H176" i="13"/>
  <c r="G176" i="13"/>
  <c r="F176" i="13"/>
  <c r="E176" i="13"/>
  <c r="O177" i="13"/>
  <c r="K177" i="13"/>
  <c r="J177" i="13"/>
  <c r="I177" i="13"/>
  <c r="H177" i="13"/>
  <c r="L178" i="13"/>
  <c r="K178" i="13"/>
  <c r="J178" i="13"/>
  <c r="I178" i="13"/>
  <c r="E178" i="13"/>
  <c r="C178" i="13"/>
  <c r="J179" i="13"/>
  <c r="O179" i="13"/>
  <c r="N179" i="13"/>
  <c r="M179" i="13"/>
  <c r="L179" i="13"/>
  <c r="K179" i="13"/>
  <c r="H179" i="13"/>
  <c r="G179" i="13"/>
  <c r="F179" i="13"/>
  <c r="E179" i="13"/>
  <c r="D179" i="13"/>
  <c r="C179" i="13"/>
  <c r="L180" i="13"/>
  <c r="O180" i="13"/>
  <c r="N180" i="13"/>
  <c r="M180" i="13"/>
  <c r="I180" i="13"/>
  <c r="H180" i="13"/>
  <c r="G180" i="13"/>
  <c r="F180" i="13"/>
  <c r="E180" i="13"/>
  <c r="O181" i="13"/>
  <c r="K181" i="13"/>
  <c r="C181" i="13"/>
  <c r="J183" i="13"/>
  <c r="O183" i="13"/>
  <c r="N183" i="13"/>
  <c r="M183" i="13"/>
  <c r="L183" i="13"/>
  <c r="K183" i="13"/>
  <c r="H183" i="13"/>
  <c r="G183" i="13"/>
  <c r="F183" i="13"/>
  <c r="E183" i="13"/>
  <c r="D183" i="13"/>
  <c r="C183" i="13"/>
  <c r="L184" i="13"/>
  <c r="O184" i="13"/>
  <c r="N184" i="13"/>
  <c r="M184" i="13"/>
  <c r="I184" i="13"/>
  <c r="H184" i="13"/>
  <c r="G184" i="13"/>
  <c r="F184" i="13"/>
  <c r="E184" i="13"/>
  <c r="O185" i="13"/>
  <c r="K185" i="13"/>
  <c r="J185" i="13"/>
  <c r="H185" i="13"/>
  <c r="G185" i="13"/>
  <c r="M186" i="13"/>
  <c r="L186" i="13"/>
  <c r="J186" i="13"/>
  <c r="I186" i="13"/>
  <c r="J187" i="13"/>
  <c r="O187" i="13"/>
  <c r="N187" i="13"/>
  <c r="M187" i="13"/>
  <c r="L187" i="13"/>
  <c r="K187" i="13"/>
  <c r="H187" i="13"/>
  <c r="G187" i="13"/>
  <c r="F187" i="13"/>
  <c r="E187" i="13"/>
  <c r="D187" i="13"/>
  <c r="C187" i="13"/>
  <c r="L188" i="13"/>
  <c r="O188" i="13"/>
  <c r="N188" i="13"/>
  <c r="M188" i="13"/>
  <c r="I188" i="13"/>
  <c r="H188" i="13"/>
  <c r="G188" i="13"/>
  <c r="F188" i="13"/>
  <c r="E188" i="13"/>
  <c r="J191" i="13"/>
  <c r="O191" i="13"/>
  <c r="N191" i="13"/>
  <c r="M191" i="13"/>
  <c r="L191" i="13"/>
  <c r="K191" i="13"/>
  <c r="H191" i="13"/>
  <c r="G191" i="13"/>
  <c r="F191" i="13"/>
  <c r="E191" i="13"/>
  <c r="D191" i="13"/>
  <c r="C191" i="13"/>
  <c r="L192" i="13"/>
  <c r="O192" i="13"/>
  <c r="N192" i="13"/>
  <c r="M192" i="13"/>
  <c r="I192" i="13"/>
  <c r="H192" i="13"/>
  <c r="G192" i="13"/>
  <c r="F192" i="13"/>
  <c r="E192" i="13"/>
  <c r="O193" i="13"/>
  <c r="K193" i="13"/>
  <c r="J193" i="13"/>
  <c r="M194" i="13"/>
  <c r="D194" i="13"/>
  <c r="J195" i="13"/>
  <c r="O195" i="13"/>
  <c r="N195" i="13"/>
  <c r="M195" i="13"/>
  <c r="L195" i="13"/>
  <c r="K195" i="13"/>
  <c r="H195" i="13"/>
  <c r="G195" i="13"/>
  <c r="F195" i="13"/>
  <c r="E195" i="13"/>
  <c r="D195" i="13"/>
  <c r="C195" i="13"/>
  <c r="L196" i="13"/>
  <c r="O196" i="13"/>
  <c r="N196" i="13"/>
  <c r="M196" i="13"/>
  <c r="I196" i="13"/>
  <c r="H196" i="13"/>
  <c r="G196" i="13"/>
  <c r="F196" i="13"/>
  <c r="E196" i="13"/>
  <c r="N197" i="13"/>
  <c r="O197" i="13"/>
  <c r="K197" i="13"/>
  <c r="H197" i="13"/>
  <c r="G197" i="13"/>
  <c r="C197" i="13"/>
  <c r="J199" i="13"/>
  <c r="O199" i="13"/>
  <c r="N199" i="13"/>
  <c r="M199" i="13"/>
  <c r="L199" i="13"/>
  <c r="K199" i="13"/>
  <c r="H199" i="13"/>
  <c r="G199" i="13"/>
  <c r="F199" i="13"/>
  <c r="E199" i="13"/>
  <c r="D199" i="13"/>
  <c r="C199" i="13"/>
  <c r="L200" i="13"/>
  <c r="O200" i="13"/>
  <c r="N200" i="13"/>
  <c r="M200" i="13"/>
  <c r="I200" i="13"/>
  <c r="H200" i="13"/>
  <c r="G200" i="13"/>
  <c r="F200" i="13"/>
  <c r="E200" i="13"/>
  <c r="N201" i="13"/>
  <c r="O201" i="13"/>
  <c r="K201" i="13"/>
  <c r="H201" i="13"/>
  <c r="G201" i="13"/>
  <c r="C201" i="13"/>
  <c r="J203" i="13"/>
  <c r="O203" i="13"/>
  <c r="N203" i="13"/>
  <c r="M203" i="13"/>
  <c r="L203" i="13"/>
  <c r="K203" i="13"/>
  <c r="H203" i="13"/>
  <c r="G203" i="13"/>
  <c r="F203" i="13"/>
  <c r="E203" i="13"/>
  <c r="D203" i="13"/>
  <c r="C203" i="13"/>
  <c r="L204" i="13"/>
  <c r="O204" i="13"/>
  <c r="N204" i="13"/>
  <c r="M204" i="13"/>
  <c r="I204" i="13"/>
  <c r="H204" i="13"/>
  <c r="G204" i="13"/>
  <c r="F204" i="13"/>
  <c r="E204" i="13"/>
  <c r="N205" i="13"/>
  <c r="O205" i="13"/>
  <c r="K205" i="13"/>
  <c r="H205" i="13"/>
  <c r="G205" i="13"/>
  <c r="C205" i="13"/>
  <c r="J207" i="13"/>
  <c r="O207" i="13"/>
  <c r="N207" i="13"/>
  <c r="M207" i="13"/>
  <c r="L207" i="13"/>
  <c r="K207" i="13"/>
  <c r="H207" i="13"/>
  <c r="G207" i="13"/>
  <c r="F207" i="13"/>
  <c r="E207" i="13"/>
  <c r="D207" i="13"/>
  <c r="C207" i="13"/>
  <c r="L208" i="13"/>
  <c r="O208" i="13"/>
  <c r="N208" i="13"/>
  <c r="M208" i="13"/>
  <c r="I208" i="13"/>
  <c r="H208" i="13"/>
  <c r="G208" i="13"/>
  <c r="F208" i="13"/>
  <c r="E208" i="13"/>
  <c r="N209" i="13"/>
  <c r="O209" i="13"/>
  <c r="K209" i="13"/>
  <c r="H209" i="13"/>
  <c r="G209" i="13"/>
  <c r="C209" i="13"/>
  <c r="J211" i="13"/>
  <c r="O211" i="13"/>
  <c r="N211" i="13"/>
  <c r="M211" i="13"/>
  <c r="L211" i="13"/>
  <c r="K211" i="13"/>
  <c r="H211" i="13"/>
  <c r="G211" i="13"/>
  <c r="F211" i="13"/>
  <c r="E211" i="13"/>
  <c r="D211" i="13"/>
  <c r="C211" i="13"/>
  <c r="L212" i="13"/>
  <c r="O212" i="13"/>
  <c r="N212" i="13"/>
  <c r="M212" i="13"/>
  <c r="I212" i="13"/>
  <c r="H212" i="13"/>
  <c r="G212" i="13"/>
  <c r="F212" i="13"/>
  <c r="E212" i="13"/>
  <c r="N213" i="13"/>
  <c r="O213" i="13"/>
  <c r="K213" i="13"/>
  <c r="H213" i="13"/>
  <c r="G213" i="13"/>
  <c r="C213" i="13"/>
  <c r="J215" i="13"/>
  <c r="O215" i="13"/>
  <c r="N215" i="13"/>
  <c r="M215" i="13"/>
  <c r="L215" i="13"/>
  <c r="K215" i="13"/>
  <c r="H215" i="13"/>
  <c r="G215" i="13"/>
  <c r="F215" i="13"/>
  <c r="E215" i="13"/>
  <c r="D215" i="13"/>
  <c r="C215" i="13"/>
  <c r="L216" i="13"/>
  <c r="O216" i="13"/>
  <c r="N216" i="13"/>
  <c r="M216" i="13"/>
  <c r="I216" i="13"/>
  <c r="H216" i="13"/>
  <c r="G216" i="13"/>
  <c r="F216" i="13"/>
  <c r="E216" i="13"/>
  <c r="N217" i="13"/>
  <c r="O217" i="13"/>
  <c r="K217" i="13"/>
  <c r="H217" i="13"/>
  <c r="G217" i="13"/>
  <c r="C217" i="13"/>
  <c r="J219" i="13"/>
  <c r="O219" i="13"/>
  <c r="N219" i="13"/>
  <c r="M219" i="13"/>
  <c r="L219" i="13"/>
  <c r="K219" i="13"/>
  <c r="H219" i="13"/>
  <c r="G219" i="13"/>
  <c r="F219" i="13"/>
  <c r="E219" i="13"/>
  <c r="D219" i="13"/>
  <c r="C219" i="13"/>
  <c r="L220" i="13"/>
  <c r="O220" i="13"/>
  <c r="N220" i="13"/>
  <c r="M220" i="13"/>
  <c r="I220" i="13"/>
  <c r="H220" i="13"/>
  <c r="G220" i="13"/>
  <c r="F220" i="13"/>
  <c r="E220" i="13"/>
  <c r="N221" i="13"/>
  <c r="O221" i="13"/>
  <c r="K221" i="13"/>
  <c r="H221" i="13"/>
  <c r="G221" i="13"/>
  <c r="C221" i="13"/>
  <c r="J223" i="13"/>
  <c r="O223" i="13"/>
  <c r="N223" i="13"/>
  <c r="M223" i="13"/>
  <c r="L223" i="13"/>
  <c r="K223" i="13"/>
  <c r="H223" i="13"/>
  <c r="G223" i="13"/>
  <c r="F223" i="13"/>
  <c r="E223" i="13"/>
  <c r="D223" i="13"/>
  <c r="C223" i="13"/>
  <c r="L224" i="13"/>
  <c r="O224" i="13"/>
  <c r="N224" i="13"/>
  <c r="M224" i="13"/>
  <c r="I224" i="13"/>
  <c r="H224" i="13"/>
  <c r="G224" i="13"/>
  <c r="F224" i="13"/>
  <c r="E224" i="13"/>
  <c r="N225" i="13"/>
  <c r="O225" i="13"/>
  <c r="K225" i="13"/>
  <c r="H225" i="13"/>
  <c r="G225" i="13"/>
  <c r="C225" i="13"/>
  <c r="J227" i="13"/>
  <c r="O227" i="13"/>
  <c r="N227" i="13"/>
  <c r="M227" i="13"/>
  <c r="L227" i="13"/>
  <c r="K227" i="13"/>
  <c r="H227" i="13"/>
  <c r="G227" i="13"/>
  <c r="F227" i="13"/>
  <c r="E227" i="13"/>
  <c r="D227" i="13"/>
  <c r="C227" i="13"/>
  <c r="L228" i="13"/>
  <c r="O228" i="13"/>
  <c r="N228" i="13"/>
  <c r="M228" i="13"/>
  <c r="I228" i="13"/>
  <c r="H228" i="13"/>
  <c r="G228" i="13"/>
  <c r="F228" i="13"/>
  <c r="E228" i="13"/>
  <c r="N229" i="13"/>
  <c r="O229" i="13"/>
  <c r="K229" i="13"/>
  <c r="H229" i="13"/>
  <c r="G229" i="13"/>
  <c r="C229" i="13"/>
  <c r="J231" i="13"/>
  <c r="O231" i="13"/>
  <c r="N231" i="13"/>
  <c r="M231" i="13"/>
  <c r="L231" i="13"/>
  <c r="K231" i="13"/>
  <c r="H231" i="13"/>
  <c r="G231" i="13"/>
  <c r="F231" i="13"/>
  <c r="E231" i="13"/>
  <c r="D231" i="13"/>
  <c r="C231" i="13"/>
  <c r="L232" i="13"/>
  <c r="O232" i="13"/>
  <c r="N232" i="13"/>
  <c r="M232" i="13"/>
  <c r="I232" i="13"/>
  <c r="H232" i="13"/>
  <c r="G232" i="13"/>
  <c r="F232" i="13"/>
  <c r="E232" i="13"/>
  <c r="N233" i="13"/>
  <c r="O233" i="13"/>
  <c r="K233" i="13"/>
  <c r="H233" i="13"/>
  <c r="G233" i="13"/>
  <c r="C233" i="13"/>
  <c r="J235" i="13"/>
  <c r="O235" i="13"/>
  <c r="N235" i="13"/>
  <c r="M235" i="13"/>
  <c r="L235" i="13"/>
  <c r="K235" i="13"/>
  <c r="H235" i="13"/>
  <c r="G235" i="13"/>
  <c r="F235" i="13"/>
  <c r="E235" i="13"/>
  <c r="D235" i="13"/>
  <c r="C235" i="13"/>
  <c r="L236" i="13"/>
  <c r="O236" i="13"/>
  <c r="N236" i="13"/>
  <c r="M236" i="13"/>
  <c r="I236" i="13"/>
  <c r="H236" i="13"/>
  <c r="G236" i="13"/>
  <c r="F236" i="13"/>
  <c r="E236" i="13"/>
  <c r="N237" i="13"/>
  <c r="O237" i="13"/>
  <c r="K237" i="13"/>
  <c r="I237" i="13"/>
  <c r="H237" i="13"/>
  <c r="G237" i="13"/>
  <c r="C237" i="13"/>
  <c r="J239" i="13"/>
  <c r="O239" i="13"/>
  <c r="N239" i="13"/>
  <c r="M239" i="13"/>
  <c r="L239" i="13"/>
  <c r="K239" i="13"/>
  <c r="H239" i="13"/>
  <c r="G239" i="13"/>
  <c r="F239" i="13"/>
  <c r="E239" i="13"/>
  <c r="D239" i="13"/>
  <c r="C239" i="13"/>
  <c r="L240" i="13"/>
  <c r="O240" i="13"/>
  <c r="N240" i="13"/>
  <c r="M240" i="13"/>
  <c r="I240" i="13"/>
  <c r="H240" i="13"/>
  <c r="G240" i="13"/>
  <c r="F240" i="13"/>
  <c r="E240" i="13"/>
  <c r="N241" i="13"/>
  <c r="O241" i="13"/>
  <c r="K241" i="13"/>
  <c r="I241" i="13"/>
  <c r="H241" i="13"/>
  <c r="G241" i="13"/>
  <c r="C241" i="13"/>
  <c r="J243" i="13"/>
  <c r="O243" i="13"/>
  <c r="N243" i="13"/>
  <c r="M243" i="13"/>
  <c r="L243" i="13"/>
  <c r="K243" i="13"/>
  <c r="H243" i="13"/>
  <c r="G243" i="13"/>
  <c r="F243" i="13"/>
  <c r="E243" i="13"/>
  <c r="D243" i="13"/>
  <c r="C243" i="13"/>
  <c r="L244" i="13"/>
  <c r="O244" i="13"/>
  <c r="N244" i="13"/>
  <c r="M244" i="13"/>
  <c r="I244" i="13"/>
  <c r="H244" i="13"/>
  <c r="G244" i="13"/>
  <c r="F244" i="13"/>
  <c r="E244" i="13"/>
  <c r="N245" i="13"/>
  <c r="O245" i="13"/>
  <c r="K245" i="13"/>
  <c r="I245" i="13"/>
  <c r="H245" i="13"/>
  <c r="G245" i="13"/>
  <c r="C245" i="13"/>
  <c r="J247" i="13"/>
  <c r="O247" i="13"/>
  <c r="N247" i="13"/>
  <c r="M247" i="13"/>
  <c r="L247" i="13"/>
  <c r="K247" i="13"/>
  <c r="H247" i="13"/>
  <c r="G247" i="13"/>
  <c r="F247" i="13"/>
  <c r="E247" i="13"/>
  <c r="D247" i="13"/>
  <c r="C247" i="13"/>
  <c r="L248" i="13"/>
  <c r="O248" i="13"/>
  <c r="N248" i="13"/>
  <c r="M248" i="13"/>
  <c r="I248" i="13"/>
  <c r="H248" i="13"/>
  <c r="G248" i="13"/>
  <c r="F248" i="13"/>
  <c r="E248" i="13"/>
  <c r="N249" i="13"/>
  <c r="O249" i="13"/>
  <c r="K249" i="13"/>
  <c r="I249" i="13"/>
  <c r="H249" i="13"/>
  <c r="G249" i="13"/>
  <c r="C249" i="13"/>
  <c r="J251" i="13"/>
  <c r="O251" i="13"/>
  <c r="N251" i="13"/>
  <c r="M251" i="13"/>
  <c r="L251" i="13"/>
  <c r="K251" i="13"/>
  <c r="H251" i="13"/>
  <c r="G251" i="13"/>
  <c r="F251" i="13"/>
  <c r="E251" i="13"/>
  <c r="D251" i="13"/>
  <c r="C251" i="13"/>
  <c r="L252" i="13"/>
  <c r="O252" i="13"/>
  <c r="N252" i="13"/>
  <c r="M252" i="13"/>
  <c r="I252" i="13"/>
  <c r="H252" i="13"/>
  <c r="G252" i="13"/>
  <c r="F252" i="13"/>
  <c r="E252" i="13"/>
  <c r="N253" i="13"/>
  <c r="O253" i="13"/>
  <c r="K253" i="13"/>
  <c r="I253" i="13"/>
  <c r="H253" i="13"/>
  <c r="G253" i="13"/>
  <c r="C253" i="13"/>
  <c r="J255" i="13"/>
  <c r="O255" i="13"/>
  <c r="N255" i="13"/>
  <c r="M255" i="13"/>
  <c r="L255" i="13"/>
  <c r="K255" i="13"/>
  <c r="H255" i="13"/>
  <c r="G255" i="13"/>
  <c r="F255" i="13"/>
  <c r="E255" i="13"/>
  <c r="D255" i="13"/>
  <c r="C255" i="13"/>
  <c r="L256" i="13"/>
  <c r="O256" i="13"/>
  <c r="N256" i="13"/>
  <c r="M256" i="13"/>
  <c r="I256" i="13"/>
  <c r="H256" i="13"/>
  <c r="G256" i="13"/>
  <c r="F256" i="13"/>
  <c r="E256" i="13"/>
  <c r="N257" i="13"/>
  <c r="O257" i="13"/>
  <c r="K257" i="13"/>
  <c r="I257" i="13"/>
  <c r="H257" i="13"/>
  <c r="G257" i="13"/>
  <c r="C257" i="13"/>
  <c r="H258" i="13"/>
  <c r="I258" i="13"/>
  <c r="E258" i="13"/>
  <c r="J259" i="13"/>
  <c r="O259" i="13"/>
  <c r="N259" i="13"/>
  <c r="M259" i="13"/>
  <c r="L259" i="13"/>
  <c r="K259" i="13"/>
  <c r="H259" i="13"/>
  <c r="G259" i="13"/>
  <c r="F259" i="13"/>
  <c r="E259" i="13"/>
  <c r="D259" i="13"/>
  <c r="C259" i="13"/>
  <c r="L260" i="13"/>
  <c r="O260" i="13"/>
  <c r="N260" i="13"/>
  <c r="M260" i="13"/>
  <c r="I260" i="13"/>
  <c r="H260" i="13"/>
  <c r="G260" i="13"/>
  <c r="F260" i="13"/>
  <c r="E260" i="13"/>
  <c r="N261" i="13"/>
  <c r="O261" i="13"/>
  <c r="K261" i="13"/>
  <c r="I261" i="13"/>
  <c r="H261" i="13"/>
  <c r="G261" i="13"/>
  <c r="C261" i="13"/>
  <c r="H262" i="13"/>
  <c r="M262" i="13"/>
  <c r="I262" i="13"/>
  <c r="E262" i="13"/>
  <c r="J263" i="13"/>
  <c r="O263" i="13"/>
  <c r="N263" i="13"/>
  <c r="M263" i="13"/>
  <c r="L263" i="13"/>
  <c r="K263" i="13"/>
  <c r="I263" i="13"/>
  <c r="H263" i="13"/>
  <c r="G263" i="13"/>
  <c r="F263" i="13"/>
  <c r="E263" i="13"/>
  <c r="D263" i="13"/>
  <c r="C263" i="13"/>
  <c r="L264" i="13"/>
  <c r="O264" i="13"/>
  <c r="N264" i="13"/>
  <c r="M264" i="13"/>
  <c r="I264" i="13"/>
  <c r="H264" i="13"/>
  <c r="G264" i="13"/>
  <c r="F264" i="13"/>
  <c r="E264" i="13"/>
  <c r="N265" i="13"/>
  <c r="O265" i="13"/>
  <c r="K265" i="13"/>
  <c r="I265" i="13"/>
  <c r="H265" i="13"/>
  <c r="G265" i="13"/>
  <c r="C265" i="13"/>
  <c r="H266" i="13"/>
  <c r="M266" i="13"/>
  <c r="I266" i="13"/>
  <c r="E266" i="13"/>
  <c r="J267" i="13"/>
  <c r="O267" i="13"/>
  <c r="N267" i="13"/>
  <c r="M267" i="13"/>
  <c r="L267" i="13"/>
  <c r="K267" i="13"/>
  <c r="I267" i="13"/>
  <c r="H267" i="13"/>
  <c r="G267" i="13"/>
  <c r="F267" i="13"/>
  <c r="E267" i="13"/>
  <c r="D267" i="13"/>
  <c r="C267" i="13"/>
  <c r="L268" i="13"/>
  <c r="O268" i="13"/>
  <c r="N268" i="13"/>
  <c r="M268" i="13"/>
  <c r="I268" i="13"/>
  <c r="H268" i="13"/>
  <c r="G268" i="13"/>
  <c r="F268" i="13"/>
  <c r="E268" i="13"/>
  <c r="N269" i="13"/>
  <c r="O269" i="13"/>
  <c r="K269" i="13"/>
  <c r="I269" i="13"/>
  <c r="H269" i="13"/>
  <c r="G269" i="13"/>
  <c r="C269" i="13"/>
  <c r="H270" i="13"/>
  <c r="M270" i="13"/>
  <c r="I270" i="13"/>
  <c r="E270" i="13"/>
  <c r="J271" i="13"/>
  <c r="O271" i="13"/>
  <c r="N271" i="13"/>
  <c r="M271" i="13"/>
  <c r="L271" i="13"/>
  <c r="K271" i="13"/>
  <c r="I271" i="13"/>
  <c r="H271" i="13"/>
  <c r="G271" i="13"/>
  <c r="F271" i="13"/>
  <c r="E271" i="13"/>
  <c r="D271" i="13"/>
  <c r="C271" i="13"/>
  <c r="L272" i="13"/>
  <c r="O272" i="13"/>
  <c r="N272" i="13"/>
  <c r="M272" i="13"/>
  <c r="K272" i="13"/>
  <c r="I272" i="13"/>
  <c r="H272" i="13"/>
  <c r="G272" i="13"/>
  <c r="F272" i="13"/>
  <c r="E272" i="13"/>
  <c r="C272" i="13"/>
  <c r="N273" i="13"/>
  <c r="O273" i="13"/>
  <c r="K273" i="13"/>
  <c r="I273" i="13"/>
  <c r="H273" i="13"/>
  <c r="G273" i="13"/>
  <c r="C273" i="13"/>
  <c r="H274" i="13"/>
  <c r="M274" i="13"/>
  <c r="I274" i="13"/>
  <c r="E274" i="13"/>
  <c r="J275" i="13"/>
  <c r="O275" i="13"/>
  <c r="N275" i="13"/>
  <c r="M275" i="13"/>
  <c r="L275" i="13"/>
  <c r="K275" i="13"/>
  <c r="I275" i="13"/>
  <c r="H275" i="13"/>
  <c r="G275" i="13"/>
  <c r="F275" i="13"/>
  <c r="E275" i="13"/>
  <c r="D275" i="13"/>
  <c r="C275" i="13"/>
  <c r="L276" i="13"/>
  <c r="O276" i="13"/>
  <c r="N276" i="13"/>
  <c r="M276" i="13"/>
  <c r="K276" i="13"/>
  <c r="I276" i="13"/>
  <c r="H276" i="13"/>
  <c r="G276" i="13"/>
  <c r="F276" i="13"/>
  <c r="E276" i="13"/>
  <c r="C276" i="13"/>
  <c r="N277" i="13"/>
  <c r="O277" i="13"/>
  <c r="K277" i="13"/>
  <c r="I277" i="13"/>
  <c r="H277" i="13"/>
  <c r="G277" i="13"/>
  <c r="C277" i="13"/>
  <c r="H278" i="13"/>
  <c r="M278" i="13"/>
  <c r="I278" i="13"/>
  <c r="E278" i="13"/>
  <c r="J279" i="13"/>
  <c r="O279" i="13"/>
  <c r="N279" i="13"/>
  <c r="M279" i="13"/>
  <c r="L279" i="13"/>
  <c r="K279" i="13"/>
  <c r="I279" i="13"/>
  <c r="H279" i="13"/>
  <c r="G279" i="13"/>
  <c r="F279" i="13"/>
  <c r="E279" i="13"/>
  <c r="D279" i="13"/>
  <c r="C279" i="13"/>
  <c r="H10" i="14"/>
  <c r="M10" i="14"/>
  <c r="I10" i="14"/>
  <c r="J11" i="14"/>
  <c r="O11" i="14"/>
  <c r="N11" i="14"/>
  <c r="M11" i="14"/>
  <c r="L11" i="14"/>
  <c r="K11" i="14"/>
  <c r="I11" i="14"/>
  <c r="H11" i="14"/>
  <c r="G11" i="14"/>
  <c r="F11" i="14"/>
  <c r="D11" i="14"/>
  <c r="C11" i="14"/>
  <c r="L12" i="14"/>
  <c r="O12" i="14"/>
  <c r="N12" i="14"/>
  <c r="M12" i="14"/>
  <c r="K12" i="14"/>
  <c r="I12" i="14"/>
  <c r="H12" i="14"/>
  <c r="G12" i="14"/>
  <c r="F12" i="14"/>
  <c r="C12" i="14"/>
  <c r="N13" i="14"/>
  <c r="O13" i="14"/>
  <c r="K13" i="14"/>
  <c r="I13" i="14"/>
  <c r="H13" i="14"/>
  <c r="G13" i="14"/>
  <c r="C13" i="14"/>
  <c r="H14" i="14"/>
  <c r="M14" i="14"/>
  <c r="K14" i="14"/>
  <c r="I14" i="14"/>
  <c r="C14" i="14"/>
  <c r="J15" i="14"/>
  <c r="O15" i="14"/>
  <c r="N15" i="14"/>
  <c r="M15" i="14"/>
  <c r="L15" i="14"/>
  <c r="K15" i="14"/>
  <c r="I15" i="14"/>
  <c r="H15" i="14"/>
  <c r="G15" i="14"/>
  <c r="F15" i="14"/>
  <c r="D15" i="14"/>
  <c r="C15" i="14"/>
  <c r="L16" i="14"/>
  <c r="O16" i="14"/>
  <c r="N16" i="14"/>
  <c r="M16" i="14"/>
  <c r="I16" i="14"/>
  <c r="H16" i="14"/>
  <c r="G16" i="14"/>
  <c r="F16" i="14"/>
  <c r="K17" i="14"/>
  <c r="O17" i="14"/>
  <c r="N17" i="14"/>
  <c r="M17" i="14"/>
  <c r="L17" i="14"/>
  <c r="G17" i="14"/>
  <c r="F17" i="14"/>
  <c r="M18" i="14"/>
  <c r="O18" i="14"/>
  <c r="N18" i="14"/>
  <c r="L18" i="14"/>
  <c r="I18" i="14"/>
  <c r="H18" i="14"/>
  <c r="G18" i="14"/>
  <c r="F18" i="14"/>
  <c r="K29" i="15"/>
  <c r="O29" i="15"/>
  <c r="N29" i="15"/>
  <c r="M29" i="15"/>
  <c r="L29" i="15"/>
  <c r="G29" i="15"/>
  <c r="F29" i="15"/>
  <c r="E29" i="15"/>
  <c r="D29" i="15"/>
  <c r="M30" i="15"/>
  <c r="O30" i="15"/>
  <c r="N30" i="15"/>
  <c r="L30" i="15"/>
  <c r="K30" i="15"/>
  <c r="I30" i="15"/>
  <c r="H30" i="15"/>
  <c r="G30" i="15"/>
  <c r="F30" i="15"/>
  <c r="D30" i="15"/>
  <c r="C30" i="15"/>
  <c r="O31" i="15"/>
  <c r="I31" i="15"/>
  <c r="H31" i="15"/>
  <c r="I32" i="15"/>
  <c r="K32" i="15"/>
  <c r="C32" i="15"/>
  <c r="K33" i="15"/>
  <c r="O33" i="15"/>
  <c r="N33" i="15"/>
  <c r="M33" i="15"/>
  <c r="L33" i="15"/>
  <c r="G33" i="15"/>
  <c r="F33" i="15"/>
  <c r="E33" i="15"/>
  <c r="D33" i="15"/>
  <c r="M34" i="15"/>
  <c r="O34" i="15"/>
  <c r="N34" i="15"/>
  <c r="L34" i="15"/>
  <c r="K34" i="15"/>
  <c r="I34" i="15"/>
  <c r="H34" i="15"/>
  <c r="G34" i="15"/>
  <c r="F34" i="15"/>
  <c r="D34" i="15"/>
  <c r="C34" i="15"/>
  <c r="O35" i="15"/>
  <c r="I35" i="15"/>
  <c r="H35" i="15"/>
  <c r="I36" i="15"/>
  <c r="K36" i="15"/>
  <c r="C36" i="15"/>
  <c r="K37" i="15"/>
  <c r="O37" i="15"/>
  <c r="N37" i="15"/>
  <c r="M37" i="15"/>
  <c r="L37" i="15"/>
  <c r="G37" i="15"/>
  <c r="F37" i="15"/>
  <c r="E37" i="15"/>
  <c r="D37" i="15"/>
  <c r="M38" i="15"/>
  <c r="O38" i="15"/>
  <c r="N38" i="15"/>
  <c r="L38" i="15"/>
  <c r="K38" i="15"/>
  <c r="I38" i="15"/>
  <c r="H38" i="15"/>
  <c r="G38" i="15"/>
  <c r="F38" i="15"/>
  <c r="D38" i="15"/>
  <c r="C38" i="15"/>
  <c r="O39" i="15"/>
  <c r="I39" i="15"/>
  <c r="H39" i="15"/>
  <c r="I40" i="15"/>
  <c r="K40" i="15"/>
  <c r="C40" i="15"/>
  <c r="K41" i="15"/>
  <c r="O41" i="15"/>
  <c r="N41" i="15"/>
  <c r="M41" i="15"/>
  <c r="L41" i="15"/>
  <c r="G41" i="15"/>
  <c r="F41" i="15"/>
  <c r="E41" i="15"/>
  <c r="D41" i="15"/>
  <c r="M42" i="15"/>
  <c r="O42" i="15"/>
  <c r="N42" i="15"/>
  <c r="L42" i="15"/>
  <c r="K42" i="15"/>
  <c r="I42" i="15"/>
  <c r="H42" i="15"/>
  <c r="G42" i="15"/>
  <c r="F42" i="15"/>
  <c r="D42" i="15"/>
  <c r="C42" i="15"/>
  <c r="O43" i="15"/>
  <c r="I43" i="15"/>
  <c r="H43" i="15"/>
  <c r="I44" i="15"/>
  <c r="K44" i="15"/>
  <c r="C44" i="15"/>
  <c r="K45" i="15"/>
  <c r="O45" i="15"/>
  <c r="N45" i="15"/>
  <c r="M45" i="15"/>
  <c r="L45" i="15"/>
  <c r="G45" i="15"/>
  <c r="F45" i="15"/>
  <c r="E45" i="15"/>
  <c r="D45" i="15"/>
  <c r="M46" i="15"/>
  <c r="O46" i="15"/>
  <c r="N46" i="15"/>
  <c r="L46" i="15"/>
  <c r="K46" i="15"/>
  <c r="I46" i="15"/>
  <c r="H46" i="15"/>
  <c r="G46" i="15"/>
  <c r="F46" i="15"/>
  <c r="D46" i="15"/>
  <c r="C46" i="15"/>
  <c r="J47" i="15"/>
  <c r="I47" i="15"/>
  <c r="J48" i="15"/>
  <c r="O48" i="15"/>
  <c r="N48" i="15"/>
  <c r="H48" i="15"/>
  <c r="G48" i="15"/>
  <c r="F48" i="15"/>
  <c r="D48" i="15"/>
  <c r="J49" i="15"/>
  <c r="I49" i="15"/>
  <c r="J50" i="15"/>
  <c r="O50" i="15"/>
  <c r="N50" i="15"/>
  <c r="M50" i="15"/>
  <c r="L50" i="15"/>
  <c r="K50" i="15"/>
  <c r="H50" i="15"/>
  <c r="G50" i="15"/>
  <c r="F50" i="15"/>
  <c r="E50" i="15"/>
  <c r="D50" i="15"/>
  <c r="C50" i="15"/>
  <c r="M51" i="15"/>
  <c r="J51" i="15"/>
  <c r="O52" i="15"/>
  <c r="K52" i="15"/>
  <c r="J52" i="15"/>
  <c r="I52" i="15"/>
  <c r="H52" i="15"/>
  <c r="D52" i="15"/>
  <c r="C52" i="15"/>
  <c r="K53" i="15"/>
  <c r="N53" i="15"/>
  <c r="I53" i="15"/>
  <c r="F53" i="15"/>
  <c r="E53" i="15"/>
  <c r="D53" i="15"/>
  <c r="J54" i="15"/>
  <c r="O54" i="15"/>
  <c r="N54" i="15"/>
  <c r="M54" i="15"/>
  <c r="L54" i="15"/>
  <c r="K54" i="15"/>
  <c r="H54" i="15"/>
  <c r="G54" i="15"/>
  <c r="F54" i="15"/>
  <c r="E54" i="15"/>
  <c r="D54" i="15"/>
  <c r="C54" i="15"/>
  <c r="N55" i="15"/>
  <c r="M55" i="15"/>
  <c r="I55" i="15"/>
  <c r="H55" i="15"/>
  <c r="G55" i="15"/>
  <c r="E55" i="15"/>
  <c r="O56" i="15"/>
  <c r="J56" i="15"/>
  <c r="I56" i="15"/>
  <c r="H56" i="15"/>
  <c r="G56" i="15"/>
  <c r="L57" i="15"/>
  <c r="J57" i="15"/>
  <c r="I57" i="15"/>
  <c r="E57" i="15"/>
  <c r="D57" i="15"/>
  <c r="J58" i="15"/>
  <c r="O58" i="15"/>
  <c r="N58" i="15"/>
  <c r="M58" i="15"/>
  <c r="L58" i="15"/>
  <c r="K58" i="15"/>
  <c r="H58" i="15"/>
  <c r="G58" i="15"/>
  <c r="F58" i="15"/>
  <c r="E58" i="15"/>
  <c r="D58" i="15"/>
  <c r="C58" i="15"/>
  <c r="L59" i="15"/>
  <c r="O59" i="15"/>
  <c r="N59" i="15"/>
  <c r="M59" i="15"/>
  <c r="I59" i="15"/>
  <c r="H59" i="15"/>
  <c r="G59" i="15"/>
  <c r="F59" i="15"/>
  <c r="E59" i="15"/>
  <c r="O60" i="15"/>
  <c r="J60" i="15"/>
  <c r="H60" i="15"/>
  <c r="G60" i="15"/>
  <c r="J62" i="15"/>
  <c r="O62" i="15"/>
  <c r="N62" i="15"/>
  <c r="M62" i="15"/>
  <c r="L62" i="15"/>
  <c r="K62" i="15"/>
  <c r="H62" i="15"/>
  <c r="G62" i="15"/>
  <c r="F62" i="15"/>
  <c r="E62" i="15"/>
  <c r="D62" i="15"/>
  <c r="C62" i="15"/>
  <c r="L63" i="15"/>
  <c r="O63" i="15"/>
  <c r="N63" i="15"/>
  <c r="M63" i="15"/>
  <c r="I63" i="15"/>
  <c r="H63" i="15"/>
  <c r="G63" i="15"/>
  <c r="F63" i="15"/>
  <c r="E63" i="15"/>
  <c r="O64" i="15"/>
  <c r="J64" i="15"/>
  <c r="I64" i="15"/>
  <c r="H64" i="15"/>
  <c r="L65" i="15"/>
  <c r="K65" i="15"/>
  <c r="J65" i="15"/>
  <c r="D65" i="15"/>
  <c r="C65" i="15"/>
  <c r="J66" i="15"/>
  <c r="O66" i="15"/>
  <c r="N66" i="15"/>
  <c r="M66" i="15"/>
  <c r="L66" i="15"/>
  <c r="K66" i="15"/>
  <c r="I66" i="15"/>
  <c r="H66" i="15"/>
  <c r="G66" i="15"/>
  <c r="F66" i="15"/>
  <c r="E66" i="15"/>
  <c r="D66" i="15"/>
  <c r="C66" i="15"/>
  <c r="L67" i="15"/>
  <c r="O67" i="15"/>
  <c r="N67" i="15"/>
  <c r="M67" i="15"/>
  <c r="I67" i="15"/>
  <c r="H67" i="15"/>
  <c r="G67" i="15"/>
  <c r="F67" i="15"/>
  <c r="E67" i="15"/>
  <c r="L69" i="15"/>
  <c r="K69" i="15"/>
  <c r="J69" i="15"/>
  <c r="I69" i="15"/>
  <c r="D69" i="15"/>
  <c r="C69" i="15"/>
  <c r="J70" i="15"/>
  <c r="O70" i="15"/>
  <c r="N70" i="15"/>
  <c r="M70" i="15"/>
  <c r="L70" i="15"/>
  <c r="K70" i="15"/>
  <c r="I70" i="15"/>
  <c r="H70" i="15"/>
  <c r="G70" i="15"/>
  <c r="F70" i="15"/>
  <c r="E70" i="15"/>
  <c r="D70" i="15"/>
  <c r="C70" i="15"/>
  <c r="L71" i="15"/>
  <c r="O71" i="15"/>
  <c r="N71" i="15"/>
  <c r="M71" i="15"/>
  <c r="I71" i="15"/>
  <c r="H71" i="15"/>
  <c r="G71" i="15"/>
  <c r="F71" i="15"/>
  <c r="E71" i="15"/>
  <c r="O72" i="15"/>
  <c r="J72" i="15"/>
  <c r="H72" i="15"/>
  <c r="G72" i="15"/>
  <c r="J74" i="15"/>
  <c r="O74" i="15"/>
  <c r="N74" i="15"/>
  <c r="M74" i="15"/>
  <c r="L74" i="15"/>
  <c r="K74" i="15"/>
  <c r="I74" i="15"/>
  <c r="H74" i="15"/>
  <c r="G74" i="15"/>
  <c r="F74" i="15"/>
  <c r="E74" i="15"/>
  <c r="D74" i="15"/>
  <c r="C74" i="15"/>
  <c r="L75" i="15"/>
  <c r="O75" i="15"/>
  <c r="N75" i="15"/>
  <c r="M75" i="15"/>
  <c r="I75" i="15"/>
  <c r="H75" i="15"/>
  <c r="G75" i="15"/>
  <c r="F75" i="15"/>
  <c r="E75" i="15"/>
  <c r="K76" i="15"/>
  <c r="J76" i="15"/>
  <c r="I76" i="15"/>
  <c r="H76" i="15"/>
  <c r="I77" i="15"/>
  <c r="O77" i="15"/>
  <c r="N77" i="15"/>
  <c r="M77" i="15"/>
  <c r="L77" i="15"/>
  <c r="J77" i="15"/>
  <c r="H77" i="15"/>
  <c r="G77" i="15"/>
  <c r="F77" i="15"/>
  <c r="E77" i="15"/>
  <c r="D77" i="15"/>
  <c r="C77" i="15"/>
  <c r="J78" i="15"/>
  <c r="I78" i="15"/>
  <c r="H78" i="15"/>
  <c r="G78" i="15"/>
  <c r="O79" i="15"/>
  <c r="N79" i="15"/>
  <c r="L79" i="15"/>
  <c r="K79" i="15"/>
  <c r="F79" i="15"/>
  <c r="J80" i="15"/>
  <c r="I80" i="15"/>
  <c r="H80" i="15"/>
  <c r="F80" i="15"/>
  <c r="O81" i="15"/>
  <c r="N81" i="15"/>
  <c r="L82" i="15"/>
  <c r="J82" i="15"/>
  <c r="I82" i="15"/>
  <c r="H82" i="15"/>
  <c r="O83" i="15"/>
  <c r="K83" i="15"/>
  <c r="I83" i="15"/>
  <c r="H83" i="15"/>
  <c r="G83" i="15"/>
  <c r="F83" i="15"/>
  <c r="D83" i="15"/>
  <c r="M84" i="15"/>
  <c r="L84" i="15"/>
  <c r="K84" i="15"/>
  <c r="D84" i="15"/>
  <c r="C84" i="15"/>
  <c r="L85" i="15"/>
  <c r="K85" i="15"/>
  <c r="O86" i="15"/>
  <c r="L86" i="15"/>
  <c r="J86" i="15"/>
  <c r="I86" i="15"/>
  <c r="H86" i="15"/>
  <c r="G86" i="15"/>
  <c r="F86" i="15"/>
  <c r="D86" i="15"/>
  <c r="O87" i="15"/>
  <c r="N87" i="15"/>
  <c r="K88" i="15"/>
  <c r="J88" i="15"/>
  <c r="I88" i="15"/>
  <c r="H88" i="15"/>
  <c r="C88" i="15"/>
  <c r="J89" i="15"/>
  <c r="O89" i="15"/>
  <c r="N89" i="15"/>
  <c r="K89" i="15"/>
  <c r="G89" i="15"/>
  <c r="F89" i="15"/>
  <c r="E89" i="15"/>
  <c r="D89" i="15"/>
  <c r="N91" i="15"/>
  <c r="K91" i="15"/>
  <c r="J91" i="15"/>
  <c r="I91" i="15"/>
  <c r="G91" i="15"/>
  <c r="C91" i="15"/>
  <c r="N92" i="15"/>
  <c r="K92" i="15"/>
  <c r="J92" i="15"/>
  <c r="I92" i="15"/>
  <c r="H92" i="15"/>
  <c r="F92" i="15"/>
  <c r="E92" i="15"/>
  <c r="D92" i="15"/>
  <c r="N93" i="15"/>
  <c r="M93" i="15"/>
  <c r="L93" i="15"/>
  <c r="K93" i="15"/>
  <c r="D93" i="15"/>
  <c r="O94" i="15"/>
  <c r="N94" i="15"/>
  <c r="M94" i="15"/>
  <c r="J94" i="15"/>
  <c r="I94" i="15"/>
  <c r="H94" i="15"/>
  <c r="G94" i="15"/>
  <c r="F94" i="15"/>
  <c r="E94" i="15"/>
  <c r="D94" i="15"/>
  <c r="N96" i="15"/>
  <c r="M96" i="15"/>
  <c r="L96" i="15"/>
  <c r="J96" i="15"/>
  <c r="I96" i="15"/>
  <c r="H96" i="15"/>
  <c r="F96" i="15"/>
  <c r="E96" i="15"/>
  <c r="D96" i="15"/>
  <c r="C96" i="15"/>
  <c r="J97" i="15"/>
  <c r="N97" i="15"/>
  <c r="K97" i="15"/>
  <c r="H97" i="15"/>
  <c r="G97" i="15"/>
  <c r="E97" i="15"/>
  <c r="D97" i="15"/>
  <c r="J98" i="15"/>
  <c r="O98" i="15"/>
  <c r="N98" i="15"/>
  <c r="M98" i="15"/>
  <c r="I98" i="15"/>
  <c r="H98" i="15"/>
  <c r="G98" i="15"/>
  <c r="F98" i="15"/>
  <c r="E98" i="15"/>
  <c r="D98" i="15"/>
  <c r="J100" i="15"/>
  <c r="N100" i="15"/>
  <c r="M100" i="15"/>
  <c r="L100" i="15"/>
  <c r="I100" i="15"/>
  <c r="H100" i="15"/>
  <c r="F100" i="15"/>
  <c r="E100" i="15"/>
  <c r="D100" i="15"/>
  <c r="C100" i="15"/>
  <c r="K101" i="15"/>
  <c r="L101" i="15"/>
  <c r="J101" i="15"/>
  <c r="H101" i="15"/>
  <c r="G101" i="15"/>
  <c r="D101" i="15"/>
  <c r="J102" i="15"/>
  <c r="O102" i="15"/>
  <c r="N102" i="15"/>
  <c r="M102" i="15"/>
  <c r="H102" i="15"/>
  <c r="G102" i="15"/>
  <c r="F102" i="15"/>
  <c r="E102" i="15"/>
  <c r="D102" i="15"/>
  <c r="J104" i="15"/>
  <c r="N104" i="15"/>
  <c r="M104" i="15"/>
  <c r="L104" i="15"/>
  <c r="H104" i="15"/>
  <c r="F104" i="15"/>
  <c r="E104" i="15"/>
  <c r="D104" i="15"/>
  <c r="C104" i="15"/>
  <c r="H105" i="15"/>
  <c r="G105" i="15"/>
  <c r="N106" i="15"/>
  <c r="M106" i="15"/>
  <c r="L106" i="15"/>
  <c r="G106" i="15"/>
  <c r="F106" i="15"/>
  <c r="E106" i="15"/>
  <c r="D106" i="15"/>
  <c r="M108" i="15"/>
  <c r="L108" i="15"/>
  <c r="K108" i="15"/>
  <c r="F108" i="15"/>
  <c r="E108" i="15"/>
  <c r="D108" i="15"/>
  <c r="O109" i="15"/>
  <c r="K109" i="15"/>
  <c r="J109" i="15"/>
  <c r="H109" i="15"/>
  <c r="G109" i="15"/>
  <c r="F109" i="15"/>
  <c r="N110" i="15"/>
  <c r="M110" i="15"/>
  <c r="L110" i="15"/>
  <c r="J110" i="15"/>
  <c r="F110" i="15"/>
  <c r="E110" i="15"/>
  <c r="O111" i="15"/>
  <c r="N111" i="15"/>
  <c r="L111" i="15"/>
  <c r="J111" i="15"/>
  <c r="I111" i="15"/>
  <c r="H111" i="15"/>
  <c r="G111" i="15"/>
  <c r="F111" i="15"/>
  <c r="D111" i="15"/>
  <c r="C111" i="15"/>
  <c r="N112" i="15"/>
  <c r="M112" i="15"/>
  <c r="L112" i="15"/>
  <c r="I113" i="15"/>
  <c r="O113" i="15"/>
  <c r="N113" i="15"/>
  <c r="M113" i="15"/>
  <c r="L113" i="15"/>
  <c r="J113" i="15"/>
  <c r="H113" i="15"/>
  <c r="G113" i="15"/>
  <c r="F113" i="15"/>
  <c r="E113" i="15"/>
  <c r="D113" i="15"/>
  <c r="C113" i="15"/>
  <c r="N114" i="15"/>
  <c r="M114" i="15"/>
  <c r="L114" i="15"/>
  <c r="J114" i="15"/>
  <c r="I114" i="15"/>
  <c r="E114" i="15"/>
  <c r="D114" i="15"/>
  <c r="J115" i="15"/>
  <c r="O115" i="15"/>
  <c r="N115" i="15"/>
  <c r="L115" i="15"/>
  <c r="I115" i="15"/>
  <c r="H115" i="15"/>
  <c r="G115" i="15"/>
  <c r="F115" i="15"/>
  <c r="D115" i="15"/>
  <c r="C115" i="15"/>
  <c r="I117" i="15"/>
  <c r="O117" i="15"/>
  <c r="N117" i="15"/>
  <c r="M117" i="15"/>
  <c r="L117" i="15"/>
  <c r="H117" i="15"/>
  <c r="G117" i="15"/>
  <c r="F117" i="15"/>
  <c r="E117" i="15"/>
  <c r="D117" i="15"/>
  <c r="C117" i="15"/>
  <c r="M118" i="15"/>
  <c r="L118" i="15"/>
  <c r="J118" i="15"/>
  <c r="D118" i="15"/>
  <c r="J119" i="15"/>
  <c r="O119" i="15"/>
  <c r="N119" i="15"/>
  <c r="L119" i="15"/>
  <c r="H119" i="15"/>
  <c r="G119" i="15"/>
  <c r="F119" i="15"/>
  <c r="D119" i="15"/>
  <c r="C119" i="15"/>
  <c r="L120" i="15"/>
  <c r="J120" i="15"/>
  <c r="I120" i="15"/>
  <c r="H120" i="15"/>
  <c r="C120" i="15"/>
  <c r="I121" i="15"/>
  <c r="O121" i="15"/>
  <c r="N121" i="15"/>
  <c r="M121" i="15"/>
  <c r="L121" i="15"/>
  <c r="G121" i="15"/>
  <c r="F121" i="15"/>
  <c r="E121" i="15"/>
  <c r="D121" i="15"/>
  <c r="C121" i="15"/>
  <c r="J122" i="15"/>
  <c r="I122" i="15"/>
  <c r="H122" i="15"/>
  <c r="G122" i="15"/>
  <c r="J124" i="15"/>
  <c r="I124" i="15"/>
  <c r="H124" i="15"/>
  <c r="F124" i="15"/>
  <c r="O126" i="15"/>
  <c r="N126" i="15"/>
  <c r="J126" i="15"/>
  <c r="I126" i="15"/>
  <c r="H126" i="15"/>
  <c r="G126" i="15"/>
  <c r="F126" i="15"/>
  <c r="E126" i="15"/>
  <c r="D126" i="15"/>
  <c r="L128" i="15"/>
  <c r="K128" i="15"/>
  <c r="J128" i="15"/>
  <c r="I129" i="15"/>
  <c r="O129" i="15"/>
  <c r="N129" i="15"/>
  <c r="M129" i="15"/>
  <c r="L129" i="15"/>
  <c r="K129" i="15"/>
  <c r="H129" i="15"/>
  <c r="G129" i="15"/>
  <c r="F129" i="15"/>
  <c r="E129" i="15"/>
  <c r="D129" i="15"/>
  <c r="C129" i="15"/>
  <c r="H135" i="15"/>
  <c r="O135" i="15"/>
  <c r="N135" i="15"/>
  <c r="K135" i="15"/>
  <c r="J135" i="15"/>
  <c r="F135" i="15"/>
  <c r="D135" i="15"/>
  <c r="C135" i="15"/>
  <c r="O137" i="15"/>
  <c r="N137" i="15"/>
  <c r="J137" i="15"/>
  <c r="H137" i="15"/>
  <c r="G137" i="15"/>
  <c r="D137" i="15"/>
  <c r="C137" i="15"/>
  <c r="I138" i="15"/>
  <c r="N138" i="15"/>
  <c r="L138" i="15"/>
  <c r="J138" i="15"/>
  <c r="F138" i="15"/>
  <c r="E138" i="15"/>
  <c r="D138" i="15"/>
  <c r="N139" i="15"/>
  <c r="L139" i="15"/>
  <c r="K139" i="15"/>
  <c r="H139" i="15"/>
  <c r="G139" i="15"/>
  <c r="C139" i="15"/>
  <c r="N140" i="15"/>
  <c r="J140" i="15"/>
  <c r="I140" i="15"/>
  <c r="H140" i="15"/>
  <c r="E140" i="15"/>
  <c r="D140" i="15"/>
  <c r="O141" i="15"/>
  <c r="L141" i="15"/>
  <c r="D141" i="15"/>
  <c r="N143" i="15"/>
  <c r="O143" i="15"/>
  <c r="K143" i="15"/>
  <c r="J143" i="15"/>
  <c r="H143" i="15"/>
  <c r="G143" i="15"/>
  <c r="F143" i="15"/>
  <c r="D143" i="15"/>
  <c r="O145" i="15"/>
  <c r="L145" i="15"/>
  <c r="J145" i="15"/>
  <c r="H145" i="15"/>
  <c r="D145" i="15"/>
  <c r="C145" i="15"/>
  <c r="N146" i="15"/>
  <c r="L146" i="15"/>
  <c r="J146" i="15"/>
  <c r="I146" i="15"/>
  <c r="H146" i="15"/>
  <c r="F146" i="15"/>
  <c r="E146" i="15"/>
  <c r="D146" i="15"/>
  <c r="K147" i="15"/>
  <c r="N147" i="15"/>
  <c r="H147" i="15"/>
  <c r="G147" i="15"/>
  <c r="F147" i="15"/>
  <c r="C147" i="15"/>
  <c r="N148" i="15"/>
  <c r="M148" i="15"/>
  <c r="J148" i="15"/>
  <c r="E148" i="15"/>
  <c r="D148" i="15"/>
  <c r="L150" i="15"/>
  <c r="N150" i="15"/>
  <c r="I150" i="15"/>
  <c r="H150" i="15"/>
  <c r="F150" i="15"/>
  <c r="D150" i="15"/>
  <c r="H151" i="15"/>
  <c r="O151" i="15"/>
  <c r="N151" i="15"/>
  <c r="K151" i="15"/>
  <c r="J151" i="15"/>
  <c r="F151" i="15"/>
  <c r="D151" i="15"/>
  <c r="C151" i="15"/>
  <c r="M152" i="15"/>
  <c r="L152" i="15"/>
  <c r="J152" i="15"/>
  <c r="H152" i="15"/>
  <c r="O153" i="15"/>
  <c r="N153" i="15"/>
  <c r="J153" i="15"/>
  <c r="H153" i="15"/>
  <c r="G153" i="15"/>
  <c r="D153" i="15"/>
  <c r="C153" i="15"/>
  <c r="I154" i="15"/>
  <c r="N154" i="15"/>
  <c r="L154" i="15"/>
  <c r="J154" i="15"/>
  <c r="F154" i="15"/>
  <c r="E154" i="15"/>
  <c r="D154" i="15"/>
  <c r="N155" i="15"/>
  <c r="C155" i="15"/>
  <c r="N156" i="15"/>
  <c r="J156" i="15"/>
  <c r="I156" i="15"/>
  <c r="H156" i="15"/>
  <c r="E156" i="15"/>
  <c r="D156" i="15"/>
  <c r="N158" i="15"/>
  <c r="M158" i="15"/>
  <c r="L158" i="15"/>
  <c r="I158" i="15"/>
  <c r="D158" i="15"/>
  <c r="N159" i="15"/>
  <c r="O159" i="15"/>
  <c r="K159" i="15"/>
  <c r="J159" i="15"/>
  <c r="H159" i="15"/>
  <c r="G159" i="15"/>
  <c r="F159" i="15"/>
  <c r="D159" i="15"/>
  <c r="N162" i="15"/>
  <c r="L162" i="15"/>
  <c r="J162" i="15"/>
  <c r="I162" i="15"/>
  <c r="H162" i="15"/>
  <c r="F162" i="15"/>
  <c r="E162" i="15"/>
  <c r="D162" i="15"/>
  <c r="K163" i="15"/>
  <c r="N163" i="15"/>
  <c r="H163" i="15"/>
  <c r="G163" i="15"/>
  <c r="F163" i="15"/>
  <c r="C163" i="15"/>
  <c r="N164" i="15"/>
  <c r="M164" i="15"/>
  <c r="J164" i="15"/>
  <c r="E164" i="15"/>
  <c r="D164" i="15"/>
  <c r="L165" i="15"/>
  <c r="K165" i="15"/>
  <c r="J165" i="15"/>
  <c r="G165" i="15"/>
  <c r="L166" i="15"/>
  <c r="N166" i="15"/>
  <c r="I166" i="15"/>
  <c r="H166" i="15"/>
  <c r="F166" i="15"/>
  <c r="D166" i="15"/>
  <c r="H167" i="15"/>
  <c r="O167" i="15"/>
  <c r="N167" i="15"/>
  <c r="K167" i="15"/>
  <c r="J167" i="15"/>
  <c r="F167" i="15"/>
  <c r="D167" i="15"/>
  <c r="C167" i="15"/>
  <c r="O169" i="15"/>
  <c r="N169" i="15"/>
  <c r="J169" i="15"/>
  <c r="H169" i="15"/>
  <c r="G169" i="15"/>
  <c r="D169" i="15"/>
  <c r="C169" i="15"/>
  <c r="I170" i="15"/>
  <c r="N170" i="15"/>
  <c r="L170" i="15"/>
  <c r="J170" i="15"/>
  <c r="F170" i="15"/>
  <c r="E170" i="15"/>
  <c r="D170" i="15"/>
  <c r="J171" i="15"/>
  <c r="N171" i="15"/>
  <c r="K171" i="15"/>
  <c r="H171" i="15"/>
  <c r="C171" i="15"/>
  <c r="N172" i="15"/>
  <c r="J172" i="15"/>
  <c r="I172" i="15"/>
  <c r="H172" i="15"/>
  <c r="E172" i="15"/>
  <c r="D172" i="15"/>
  <c r="K173" i="15"/>
  <c r="O173" i="15"/>
  <c r="G173" i="15"/>
  <c r="D173" i="15"/>
  <c r="J174" i="15"/>
  <c r="N174" i="15"/>
  <c r="L174" i="15"/>
  <c r="H174" i="15"/>
  <c r="D174" i="15"/>
  <c r="F175" i="15"/>
  <c r="O175" i="15"/>
  <c r="K175" i="15"/>
  <c r="J175" i="15"/>
  <c r="H175" i="15"/>
  <c r="G175" i="15"/>
  <c r="D175" i="15"/>
  <c r="N176" i="15"/>
  <c r="L176" i="15"/>
  <c r="J176" i="15"/>
  <c r="H176" i="15"/>
  <c r="F176" i="15"/>
  <c r="E176" i="15"/>
  <c r="D176" i="15"/>
  <c r="O177" i="15"/>
  <c r="L177" i="15"/>
  <c r="F178" i="15"/>
  <c r="N178" i="15"/>
  <c r="L178" i="15"/>
  <c r="J178" i="15"/>
  <c r="I178" i="15"/>
  <c r="H178" i="15"/>
  <c r="E178" i="15"/>
  <c r="D178" i="15"/>
  <c r="K179" i="15"/>
  <c r="H179" i="15"/>
  <c r="F179" i="15"/>
  <c r="L182" i="15"/>
  <c r="I182" i="15"/>
  <c r="F182" i="15"/>
  <c r="K183" i="15"/>
  <c r="O183" i="15"/>
  <c r="N183" i="15"/>
  <c r="J183" i="15"/>
  <c r="F183" i="15"/>
  <c r="D183" i="15"/>
  <c r="C183" i="15"/>
  <c r="N185" i="15"/>
  <c r="J185" i="15"/>
  <c r="H185" i="15"/>
  <c r="G185" i="15"/>
  <c r="C185" i="15"/>
  <c r="L186" i="15"/>
  <c r="N186" i="15"/>
  <c r="J186" i="15"/>
  <c r="F186" i="15"/>
  <c r="E186" i="15"/>
  <c r="D186" i="15"/>
  <c r="J187" i="15"/>
  <c r="N187" i="15"/>
  <c r="K187" i="15"/>
  <c r="G187" i="15"/>
  <c r="C187" i="15"/>
  <c r="N188" i="15"/>
  <c r="J188" i="15"/>
  <c r="I188" i="15"/>
  <c r="H188" i="15"/>
  <c r="D188" i="15"/>
  <c r="J189" i="15"/>
  <c r="O189" i="15"/>
  <c r="K189" i="15"/>
  <c r="G189" i="15"/>
  <c r="F189" i="15"/>
  <c r="D189" i="15"/>
  <c r="J190" i="15"/>
  <c r="N190" i="15"/>
  <c r="L190" i="15"/>
  <c r="H190" i="15"/>
  <c r="D190" i="15"/>
  <c r="F191" i="15"/>
  <c r="O191" i="15"/>
  <c r="K191" i="15"/>
  <c r="J191" i="15"/>
  <c r="H191" i="15"/>
  <c r="G191" i="15"/>
  <c r="D191" i="15"/>
  <c r="J192" i="15"/>
  <c r="N192" i="15"/>
  <c r="L192" i="15"/>
  <c r="H192" i="15"/>
  <c r="F192" i="15"/>
  <c r="E192" i="15"/>
  <c r="D192" i="15"/>
  <c r="F194" i="15"/>
  <c r="N194" i="15"/>
  <c r="L194" i="15"/>
  <c r="J194" i="15"/>
  <c r="I194" i="15"/>
  <c r="H194" i="15"/>
  <c r="E194" i="15"/>
  <c r="D194" i="15"/>
  <c r="K195" i="15"/>
  <c r="H195" i="15"/>
  <c r="F195" i="15"/>
  <c r="L196" i="15"/>
  <c r="E196" i="15"/>
  <c r="M199" i="15"/>
  <c r="O199" i="15"/>
  <c r="N199" i="15"/>
  <c r="L199" i="15"/>
  <c r="K199" i="15"/>
  <c r="H199" i="15"/>
  <c r="G199" i="15"/>
  <c r="F199" i="15"/>
  <c r="D199" i="15"/>
  <c r="C199" i="15"/>
  <c r="N200" i="15"/>
  <c r="I200" i="15"/>
  <c r="L201" i="15"/>
  <c r="K201" i="15"/>
  <c r="H201" i="15"/>
  <c r="K202" i="15"/>
  <c r="N202" i="15"/>
  <c r="M202" i="15"/>
  <c r="L202" i="15"/>
  <c r="I202" i="15"/>
  <c r="F202" i="15"/>
  <c r="E202" i="15"/>
  <c r="D202" i="15"/>
  <c r="M203" i="15"/>
  <c r="O203" i="15"/>
  <c r="N203" i="15"/>
  <c r="K203" i="15"/>
  <c r="H203" i="15"/>
  <c r="G203" i="15"/>
  <c r="F203" i="15"/>
  <c r="C203" i="15"/>
  <c r="O204" i="15"/>
  <c r="M204" i="15"/>
  <c r="I204" i="15"/>
  <c r="H204" i="15"/>
  <c r="E204" i="15"/>
  <c r="K206" i="15"/>
  <c r="M206" i="15"/>
  <c r="L206" i="15"/>
  <c r="I206" i="15"/>
  <c r="E206" i="15"/>
  <c r="D206" i="15"/>
  <c r="M207" i="15"/>
  <c r="O207" i="15"/>
  <c r="N207" i="15"/>
  <c r="K207" i="15"/>
  <c r="H207" i="15"/>
  <c r="G207" i="15"/>
  <c r="F207" i="15"/>
  <c r="C207" i="15"/>
  <c r="O208" i="15"/>
  <c r="M208" i="15"/>
  <c r="I208" i="15"/>
  <c r="H208" i="15"/>
  <c r="E208" i="15"/>
  <c r="K211" i="15"/>
  <c r="J211" i="15"/>
  <c r="I212" i="15"/>
  <c r="O212" i="15"/>
  <c r="N212" i="15"/>
  <c r="F212" i="15"/>
  <c r="E212" i="15"/>
  <c r="O213" i="15"/>
  <c r="J213" i="15"/>
  <c r="I213" i="15"/>
  <c r="G213" i="15"/>
  <c r="F213" i="15"/>
  <c r="I214" i="15"/>
  <c r="O214" i="15"/>
  <c r="N214" i="15"/>
  <c r="J214" i="15"/>
  <c r="F214" i="15"/>
  <c r="D214" i="15"/>
  <c r="N215" i="15"/>
  <c r="M215" i="15"/>
  <c r="L215" i="15"/>
  <c r="J215" i="15"/>
  <c r="I215" i="15"/>
  <c r="F215" i="15"/>
  <c r="E215" i="15"/>
  <c r="D215" i="15"/>
  <c r="C215" i="15"/>
  <c r="I216" i="15"/>
  <c r="N216" i="15"/>
  <c r="M216" i="15"/>
  <c r="J216" i="15"/>
  <c r="H216" i="15"/>
  <c r="E216" i="15"/>
  <c r="D216" i="15"/>
  <c r="J217" i="15"/>
  <c r="N217" i="15"/>
  <c r="M217" i="15"/>
  <c r="I217" i="15"/>
  <c r="H217" i="15"/>
  <c r="E217" i="15"/>
  <c r="D217" i="15"/>
  <c r="G218" i="15"/>
  <c r="N218" i="15"/>
  <c r="L218" i="15"/>
  <c r="J218" i="15"/>
  <c r="I218" i="15"/>
  <c r="H218" i="15"/>
  <c r="D218" i="15"/>
  <c r="C218" i="15"/>
  <c r="J219" i="15"/>
  <c r="N219" i="15"/>
  <c r="M219" i="15"/>
  <c r="L219" i="15"/>
  <c r="I219" i="15"/>
  <c r="H219" i="15"/>
  <c r="E219" i="15"/>
  <c r="D219" i="15"/>
  <c r="C219" i="15"/>
  <c r="I220" i="15"/>
  <c r="N220" i="15"/>
  <c r="M220" i="15"/>
  <c r="L220" i="15"/>
  <c r="J220" i="15"/>
  <c r="H220" i="15"/>
  <c r="G220" i="15"/>
  <c r="E220" i="15"/>
  <c r="D220" i="15"/>
  <c r="C220" i="15"/>
  <c r="J221" i="15"/>
  <c r="M221" i="15"/>
  <c r="H221" i="15"/>
  <c r="G221" i="15"/>
  <c r="D221" i="15"/>
  <c r="J223" i="15"/>
  <c r="L223" i="15"/>
  <c r="H223" i="15"/>
  <c r="F223" i="15"/>
  <c r="C223" i="15"/>
  <c r="J225" i="15"/>
  <c r="G225" i="15"/>
  <c r="M226" i="15"/>
  <c r="O226" i="15"/>
  <c r="N226" i="15"/>
  <c r="L226" i="15"/>
  <c r="K226" i="15"/>
  <c r="I226" i="15"/>
  <c r="H226" i="15"/>
  <c r="G226" i="15"/>
  <c r="F226" i="15"/>
  <c r="D226" i="15"/>
  <c r="C226" i="15"/>
  <c r="K227" i="15"/>
  <c r="N227" i="15"/>
  <c r="J227" i="15"/>
  <c r="I227" i="15"/>
  <c r="H227" i="15"/>
  <c r="E227" i="15"/>
  <c r="C227" i="15"/>
  <c r="J228" i="15"/>
  <c r="O228" i="15"/>
  <c r="K228" i="15"/>
  <c r="E228" i="15"/>
  <c r="D228" i="15"/>
  <c r="M230" i="15"/>
  <c r="O230" i="15"/>
  <c r="N230" i="15"/>
  <c r="L230" i="15"/>
  <c r="K230" i="15"/>
  <c r="I230" i="15"/>
  <c r="H230" i="15"/>
  <c r="G230" i="15"/>
  <c r="F230" i="15"/>
  <c r="D230" i="15"/>
  <c r="C230" i="15"/>
  <c r="L231" i="15"/>
  <c r="I231" i="15"/>
  <c r="H231" i="15"/>
  <c r="F231" i="15"/>
  <c r="E231" i="15"/>
  <c r="C231" i="15"/>
  <c r="N232" i="15"/>
  <c r="K232" i="15"/>
  <c r="H232" i="15"/>
  <c r="F232" i="15"/>
  <c r="L233" i="15"/>
  <c r="M233" i="15"/>
  <c r="J233" i="15"/>
  <c r="F233" i="15"/>
  <c r="E233" i="15"/>
  <c r="N234" i="15"/>
  <c r="L234" i="15"/>
  <c r="J234" i="15"/>
  <c r="H234" i="15"/>
  <c r="G234" i="15"/>
  <c r="F234" i="15"/>
  <c r="D234" i="15"/>
  <c r="N236" i="15"/>
  <c r="J236" i="15"/>
  <c r="N238" i="15"/>
  <c r="L238" i="15"/>
  <c r="H238" i="15"/>
  <c r="G238" i="15"/>
  <c r="D238" i="15"/>
  <c r="L240" i="15"/>
  <c r="K240" i="15"/>
  <c r="J240" i="15"/>
  <c r="D240" i="15"/>
  <c r="L241" i="15"/>
  <c r="M241" i="15"/>
  <c r="J241" i="15"/>
  <c r="H241" i="15"/>
  <c r="E241" i="15"/>
  <c r="D241" i="15"/>
  <c r="N242" i="15"/>
  <c r="H242" i="15"/>
  <c r="G242" i="15"/>
  <c r="N243" i="15"/>
  <c r="H243" i="15"/>
  <c r="F243" i="15"/>
  <c r="K244" i="15"/>
  <c r="L244" i="15"/>
  <c r="J244" i="15"/>
  <c r="F244" i="15"/>
  <c r="D244" i="15"/>
  <c r="M245" i="15"/>
  <c r="L245" i="15"/>
  <c r="J245" i="15"/>
  <c r="H245" i="15"/>
  <c r="F245" i="15"/>
  <c r="E245" i="15"/>
  <c r="D245" i="15"/>
  <c r="M249" i="15"/>
  <c r="L249" i="15"/>
  <c r="F249" i="15"/>
  <c r="D249" i="15"/>
  <c r="N250" i="15"/>
  <c r="L250" i="15"/>
  <c r="J250" i="15"/>
  <c r="F250" i="15"/>
  <c r="L251" i="15"/>
  <c r="N251" i="15"/>
  <c r="J251" i="15"/>
  <c r="I251" i="15"/>
  <c r="D251" i="15"/>
  <c r="L252" i="15"/>
  <c r="K252" i="15"/>
  <c r="J252" i="15"/>
  <c r="H252" i="15"/>
  <c r="D252" i="15"/>
  <c r="C252" i="15"/>
  <c r="M253" i="15"/>
  <c r="H253" i="15"/>
  <c r="F253" i="15"/>
  <c r="L254" i="15"/>
  <c r="N254" i="15"/>
  <c r="J254" i="15"/>
  <c r="G254" i="15"/>
  <c r="F254" i="15"/>
  <c r="N255" i="15"/>
  <c r="L255" i="15"/>
  <c r="I255" i="15"/>
  <c r="H255" i="15"/>
  <c r="F255" i="15"/>
  <c r="D255" i="15"/>
  <c r="L256" i="15"/>
  <c r="K256" i="15"/>
  <c r="J256" i="15"/>
  <c r="H256" i="15"/>
  <c r="F256" i="15"/>
  <c r="D256" i="15"/>
  <c r="C256" i="15"/>
  <c r="N259" i="15"/>
  <c r="L259" i="15"/>
  <c r="H259" i="15"/>
  <c r="D259" i="15"/>
  <c r="L260" i="15"/>
  <c r="K260" i="15"/>
  <c r="H260" i="15"/>
  <c r="F260" i="15"/>
  <c r="C260" i="15"/>
  <c r="M261" i="15"/>
  <c r="L261" i="15"/>
  <c r="J261" i="15"/>
  <c r="E261" i="15"/>
  <c r="L262" i="15"/>
  <c r="N262" i="15"/>
  <c r="J262" i="15"/>
  <c r="H262" i="15"/>
  <c r="F262" i="15"/>
  <c r="D262" i="15"/>
  <c r="N263" i="15"/>
  <c r="I263" i="15"/>
  <c r="H263" i="15"/>
  <c r="L264" i="15"/>
  <c r="H264" i="15"/>
  <c r="F264" i="15"/>
  <c r="M265" i="15"/>
  <c r="J265" i="15"/>
  <c r="F265" i="15"/>
  <c r="E265" i="15"/>
  <c r="N266" i="15"/>
  <c r="L266" i="15"/>
  <c r="J266" i="15"/>
  <c r="H266" i="15"/>
  <c r="G266" i="15"/>
  <c r="F266" i="15"/>
  <c r="D266" i="15"/>
  <c r="N270" i="15"/>
  <c r="L270" i="15"/>
  <c r="H270" i="15"/>
  <c r="G270" i="15"/>
  <c r="D270" i="15"/>
  <c r="N271" i="15"/>
  <c r="L271" i="15"/>
  <c r="J271" i="15"/>
  <c r="L272" i="15"/>
  <c r="K272" i="15"/>
  <c r="J272" i="15"/>
  <c r="D272" i="15"/>
  <c r="M273" i="15"/>
  <c r="J273" i="15"/>
  <c r="H273" i="15"/>
  <c r="E273" i="15"/>
  <c r="D273" i="15"/>
  <c r="N274" i="15"/>
  <c r="H274" i="15"/>
  <c r="G274" i="15"/>
  <c r="N275" i="15"/>
  <c r="H275" i="15"/>
  <c r="F275" i="15"/>
  <c r="L276" i="15"/>
  <c r="F276" i="15"/>
  <c r="D276" i="15"/>
  <c r="K277" i="15"/>
  <c r="N277" i="15"/>
  <c r="M277" i="15"/>
  <c r="L277" i="15"/>
  <c r="H277" i="15"/>
  <c r="F277" i="15"/>
  <c r="E277" i="15"/>
  <c r="D277" i="15"/>
  <c r="M278" i="15"/>
  <c r="O278" i="15"/>
  <c r="N278" i="15"/>
  <c r="H278" i="15"/>
  <c r="G278" i="15"/>
  <c r="F278" i="15"/>
  <c r="O279" i="15"/>
  <c r="I279" i="15"/>
  <c r="H279" i="15"/>
  <c r="L30" i="16"/>
  <c r="J30" i="16"/>
  <c r="I30" i="16"/>
  <c r="H30" i="16"/>
  <c r="J32" i="16"/>
  <c r="N32" i="16"/>
  <c r="M32" i="16"/>
  <c r="L32" i="16"/>
  <c r="K32" i="16"/>
  <c r="H32" i="16"/>
  <c r="F32" i="16"/>
  <c r="E32" i="16"/>
  <c r="D32" i="16"/>
  <c r="C32" i="16"/>
  <c r="N33" i="16"/>
  <c r="H33" i="16"/>
  <c r="F33" i="16"/>
  <c r="E33" i="16"/>
  <c r="F35" i="16"/>
  <c r="C35" i="16"/>
  <c r="J36" i="16"/>
  <c r="N36" i="16"/>
  <c r="M36" i="16"/>
  <c r="L36" i="16"/>
  <c r="K36" i="16"/>
  <c r="H36" i="16"/>
  <c r="F36" i="16"/>
  <c r="E36" i="16"/>
  <c r="D36" i="16"/>
  <c r="C36" i="16"/>
  <c r="N37" i="16"/>
  <c r="M37" i="16"/>
  <c r="O38" i="16"/>
  <c r="L38" i="16"/>
  <c r="J38" i="16"/>
  <c r="I38" i="16"/>
  <c r="H38" i="16"/>
  <c r="L39" i="16"/>
  <c r="K39" i="16"/>
  <c r="J39" i="16"/>
  <c r="I39" i="16"/>
  <c r="F39" i="16"/>
  <c r="J40" i="16"/>
  <c r="N40" i="16"/>
  <c r="M40" i="16"/>
  <c r="L40" i="16"/>
  <c r="K40" i="16"/>
  <c r="H40" i="16"/>
  <c r="F40" i="16"/>
  <c r="E40" i="16"/>
  <c r="D40" i="16"/>
  <c r="C40" i="16"/>
  <c r="N41" i="16"/>
  <c r="H41" i="16"/>
  <c r="F41" i="16"/>
  <c r="E41" i="16"/>
  <c r="H42" i="16"/>
  <c r="D42" i="16"/>
  <c r="F43" i="16"/>
  <c r="C43" i="16"/>
  <c r="J44" i="16"/>
  <c r="O44" i="16"/>
  <c r="N44" i="16"/>
  <c r="M44" i="16"/>
  <c r="L44" i="16"/>
  <c r="K44" i="16"/>
  <c r="H44" i="16"/>
  <c r="G44" i="16"/>
  <c r="F44" i="16"/>
  <c r="E44" i="16"/>
  <c r="D44" i="16"/>
  <c r="C44" i="16"/>
  <c r="N45" i="16"/>
  <c r="M45" i="16"/>
  <c r="J45" i="16"/>
  <c r="H45" i="16"/>
  <c r="L46" i="16"/>
  <c r="O46" i="16"/>
  <c r="N47" i="16"/>
  <c r="L47" i="16"/>
  <c r="D47" i="16"/>
  <c r="J48" i="16"/>
  <c r="O48" i="16"/>
  <c r="N48" i="16"/>
  <c r="M48" i="16"/>
  <c r="L48" i="16"/>
  <c r="K48" i="16"/>
  <c r="H48" i="16"/>
  <c r="G48" i="16"/>
  <c r="F48" i="16"/>
  <c r="E48" i="16"/>
  <c r="D48" i="16"/>
  <c r="C48" i="16"/>
  <c r="L49" i="16"/>
  <c r="N49" i="16"/>
  <c r="M49" i="16"/>
  <c r="H49" i="16"/>
  <c r="F49" i="16"/>
  <c r="E49" i="16"/>
  <c r="J51" i="16"/>
  <c r="D51" i="16"/>
  <c r="J52" i="16"/>
  <c r="O52" i="16"/>
  <c r="N52" i="16"/>
  <c r="M52" i="16"/>
  <c r="L52" i="16"/>
  <c r="K52" i="16"/>
  <c r="H52" i="16"/>
  <c r="G52" i="16"/>
  <c r="F52" i="16"/>
  <c r="E52" i="16"/>
  <c r="D52" i="16"/>
  <c r="C52" i="16"/>
  <c r="L53" i="16"/>
  <c r="N53" i="16"/>
  <c r="M53" i="16"/>
  <c r="H53" i="16"/>
  <c r="F53" i="16"/>
  <c r="E53" i="16"/>
  <c r="J54" i="16"/>
  <c r="O54" i="16"/>
  <c r="H54" i="16"/>
  <c r="L55" i="16"/>
  <c r="J55" i="16"/>
  <c r="J56" i="16"/>
  <c r="O56" i="16"/>
  <c r="N56" i="16"/>
  <c r="M56" i="16"/>
  <c r="L56" i="16"/>
  <c r="K56" i="16"/>
  <c r="H56" i="16"/>
  <c r="G56" i="16"/>
  <c r="F56" i="16"/>
  <c r="E56" i="16"/>
  <c r="D56" i="16"/>
  <c r="C56" i="16"/>
  <c r="L57" i="16"/>
  <c r="N57" i="16"/>
  <c r="M57" i="16"/>
  <c r="H57" i="16"/>
  <c r="F57" i="16"/>
  <c r="E57" i="16"/>
  <c r="J59" i="16"/>
  <c r="D59" i="16"/>
  <c r="J60" i="16"/>
  <c r="O60" i="16"/>
  <c r="N60" i="16"/>
  <c r="M60" i="16"/>
  <c r="L60" i="16"/>
  <c r="K60" i="16"/>
  <c r="I60" i="16"/>
  <c r="H60" i="16"/>
  <c r="G60" i="16"/>
  <c r="F60" i="16"/>
  <c r="E60" i="16"/>
  <c r="D60" i="16"/>
  <c r="C60" i="16"/>
  <c r="L61" i="16"/>
  <c r="N61" i="16"/>
  <c r="M61" i="16"/>
  <c r="H61" i="16"/>
  <c r="F61" i="16"/>
  <c r="E61" i="16"/>
  <c r="J62" i="16"/>
  <c r="G62" i="16"/>
  <c r="L63" i="16"/>
  <c r="J63" i="16"/>
  <c r="I63" i="16"/>
  <c r="J64" i="16"/>
  <c r="O64" i="16"/>
  <c r="N64" i="16"/>
  <c r="M64" i="16"/>
  <c r="L64" i="16"/>
  <c r="K64" i="16"/>
  <c r="I64" i="16"/>
  <c r="H64" i="16"/>
  <c r="G64" i="16"/>
  <c r="F64" i="16"/>
  <c r="E64" i="16"/>
  <c r="D64" i="16"/>
  <c r="C64" i="16"/>
  <c r="L65" i="16"/>
  <c r="N65" i="16"/>
  <c r="M65" i="16"/>
  <c r="H65" i="16"/>
  <c r="F65" i="16"/>
  <c r="E65" i="16"/>
  <c r="O66" i="16"/>
  <c r="J66" i="16"/>
  <c r="H66" i="16"/>
  <c r="J68" i="16"/>
  <c r="O68" i="16"/>
  <c r="N68" i="16"/>
  <c r="M68" i="16"/>
  <c r="L68" i="16"/>
  <c r="K68" i="16"/>
  <c r="I68" i="16"/>
  <c r="H68" i="16"/>
  <c r="G68" i="16"/>
  <c r="F68" i="16"/>
  <c r="E68" i="16"/>
  <c r="D68" i="16"/>
  <c r="C68" i="16"/>
  <c r="L69" i="16"/>
  <c r="N69" i="16"/>
  <c r="M69" i="16"/>
  <c r="H69" i="16"/>
  <c r="F69" i="16"/>
  <c r="E69" i="16"/>
  <c r="J71" i="16"/>
  <c r="L71" i="16"/>
  <c r="I71" i="16"/>
  <c r="J72" i="16"/>
  <c r="O72" i="16"/>
  <c r="N72" i="16"/>
  <c r="M72" i="16"/>
  <c r="L72" i="16"/>
  <c r="K72" i="16"/>
  <c r="I72" i="16"/>
  <c r="H72" i="16"/>
  <c r="G72" i="16"/>
  <c r="F72" i="16"/>
  <c r="E72" i="16"/>
  <c r="D72" i="16"/>
  <c r="C72" i="16"/>
  <c r="L73" i="16"/>
  <c r="N73" i="16"/>
  <c r="M73" i="16"/>
  <c r="H73" i="16"/>
  <c r="F73" i="16"/>
  <c r="E73" i="16"/>
  <c r="J74" i="16"/>
  <c r="H74" i="16"/>
  <c r="L76" i="16"/>
  <c r="J76" i="16"/>
  <c r="I76" i="16"/>
  <c r="H76" i="16"/>
  <c r="F76" i="16"/>
  <c r="C76" i="16"/>
  <c r="K77" i="16"/>
  <c r="C77" i="16"/>
  <c r="J78" i="16"/>
  <c r="O78" i="16"/>
  <c r="I78" i="16"/>
  <c r="H78" i="16"/>
  <c r="G78" i="16"/>
  <c r="F78" i="16"/>
  <c r="N79" i="16"/>
  <c r="K79" i="16"/>
  <c r="J80" i="16"/>
  <c r="N80" i="16"/>
  <c r="I80" i="16"/>
  <c r="H80" i="16"/>
  <c r="F80" i="16"/>
  <c r="E80" i="16"/>
  <c r="K81" i="16"/>
  <c r="M81" i="16"/>
  <c r="J81" i="16"/>
  <c r="L83" i="16"/>
  <c r="J83" i="16"/>
  <c r="I83" i="16"/>
  <c r="C83" i="16"/>
  <c r="N84" i="16"/>
  <c r="M84" i="16"/>
  <c r="J84" i="16"/>
  <c r="I84" i="16"/>
  <c r="H84" i="16"/>
  <c r="F84" i="16"/>
  <c r="E84" i="16"/>
  <c r="D84" i="16"/>
  <c r="I85" i="16"/>
  <c r="L85" i="16"/>
  <c r="J85" i="16"/>
  <c r="H85" i="16"/>
  <c r="C85" i="16"/>
  <c r="O86" i="16"/>
  <c r="N86" i="16"/>
  <c r="M86" i="16"/>
  <c r="J86" i="16"/>
  <c r="I86" i="16"/>
  <c r="H86" i="16"/>
  <c r="G86" i="16"/>
  <c r="F86" i="16"/>
  <c r="E86" i="16"/>
  <c r="D86" i="16"/>
  <c r="N88" i="16"/>
  <c r="M88" i="16"/>
  <c r="L88" i="16"/>
  <c r="J88" i="16"/>
  <c r="I88" i="16"/>
  <c r="H88" i="16"/>
  <c r="F88" i="16"/>
  <c r="E88" i="16"/>
  <c r="D88" i="16"/>
  <c r="C88" i="16"/>
  <c r="O90" i="16"/>
  <c r="M90" i="16"/>
  <c r="L90" i="16"/>
  <c r="F90" i="16"/>
  <c r="D90" i="16"/>
  <c r="L91" i="16"/>
  <c r="J91" i="16"/>
  <c r="I91" i="16"/>
  <c r="H91" i="16"/>
  <c r="G91" i="16"/>
  <c r="C91" i="16"/>
  <c r="J93" i="16"/>
  <c r="O93" i="16"/>
  <c r="N93" i="16"/>
  <c r="M93" i="16"/>
  <c r="L93" i="16"/>
  <c r="K93" i="16"/>
  <c r="H93" i="16"/>
  <c r="G93" i="16"/>
  <c r="F93" i="16"/>
  <c r="E93" i="16"/>
  <c r="D93" i="16"/>
  <c r="C93" i="16"/>
  <c r="O94" i="16"/>
  <c r="M94" i="16"/>
  <c r="J94" i="16"/>
  <c r="I94" i="16"/>
  <c r="H94" i="16"/>
  <c r="G94" i="16"/>
  <c r="F94" i="16"/>
  <c r="E94" i="16"/>
  <c r="L95" i="16"/>
  <c r="K95" i="16"/>
  <c r="J97" i="16"/>
  <c r="O97" i="16"/>
  <c r="N97" i="16"/>
  <c r="M97" i="16"/>
  <c r="L97" i="16"/>
  <c r="K97" i="16"/>
  <c r="H97" i="16"/>
  <c r="G97" i="16"/>
  <c r="F97" i="16"/>
  <c r="E97" i="16"/>
  <c r="D97" i="16"/>
  <c r="C97" i="16"/>
  <c r="O98" i="16"/>
  <c r="M98" i="16"/>
  <c r="J98" i="16"/>
  <c r="E98" i="16"/>
  <c r="O99" i="16"/>
  <c r="K99" i="16"/>
  <c r="J99" i="16"/>
  <c r="I99" i="16"/>
  <c r="H99" i="16"/>
  <c r="C99" i="16"/>
  <c r="N100" i="16"/>
  <c r="K100" i="16"/>
  <c r="J100" i="16"/>
  <c r="I100" i="16"/>
  <c r="F100" i="16"/>
  <c r="E100" i="16"/>
  <c r="D100" i="16"/>
  <c r="J101" i="16"/>
  <c r="O101" i="16"/>
  <c r="N101" i="16"/>
  <c r="M101" i="16"/>
  <c r="L101" i="16"/>
  <c r="K101" i="16"/>
  <c r="H101" i="16"/>
  <c r="G101" i="16"/>
  <c r="F101" i="16"/>
  <c r="E101" i="16"/>
  <c r="D101" i="16"/>
  <c r="C101" i="16"/>
  <c r="M102" i="16"/>
  <c r="J102" i="16"/>
  <c r="I102" i="16"/>
  <c r="H102" i="16"/>
  <c r="G102" i="16"/>
  <c r="O103" i="16"/>
  <c r="K103" i="16"/>
  <c r="J103" i="16"/>
  <c r="I103" i="16"/>
  <c r="H103" i="16"/>
  <c r="G103" i="16"/>
  <c r="D103" i="16"/>
  <c r="C103" i="16"/>
  <c r="L104" i="16"/>
  <c r="N104" i="16"/>
  <c r="J105" i="16"/>
  <c r="O105" i="16"/>
  <c r="N105" i="16"/>
  <c r="M105" i="16"/>
  <c r="L105" i="16"/>
  <c r="K105" i="16"/>
  <c r="H105" i="16"/>
  <c r="G105" i="16"/>
  <c r="F105" i="16"/>
  <c r="E105" i="16"/>
  <c r="D105" i="16"/>
  <c r="C105" i="16"/>
  <c r="O107" i="16"/>
  <c r="K107" i="16"/>
  <c r="J107" i="16"/>
  <c r="C107" i="16"/>
  <c r="M108" i="16"/>
  <c r="K108" i="16"/>
  <c r="J108" i="16"/>
  <c r="I108" i="16"/>
  <c r="F108" i="16"/>
  <c r="C108" i="16"/>
  <c r="J109" i="16"/>
  <c r="O109" i="16"/>
  <c r="N109" i="16"/>
  <c r="M109" i="16"/>
  <c r="L109" i="16"/>
  <c r="K109" i="16"/>
  <c r="H109" i="16"/>
  <c r="G109" i="16"/>
  <c r="F109" i="16"/>
  <c r="E109" i="16"/>
  <c r="D109" i="16"/>
  <c r="C109" i="16"/>
  <c r="N110" i="16"/>
  <c r="J110" i="16"/>
  <c r="K111" i="16"/>
  <c r="J111" i="16"/>
  <c r="I111" i="16"/>
  <c r="H111" i="16"/>
  <c r="G111" i="16"/>
  <c r="N112" i="16"/>
  <c r="M112" i="16"/>
  <c r="K112" i="16"/>
  <c r="J112" i="16"/>
  <c r="I112" i="16"/>
  <c r="F112" i="16"/>
  <c r="E112" i="16"/>
  <c r="D112" i="16"/>
  <c r="C112" i="16"/>
  <c r="J113" i="16"/>
  <c r="O113" i="16"/>
  <c r="N113" i="16"/>
  <c r="M113" i="16"/>
  <c r="L113" i="16"/>
  <c r="K113" i="16"/>
  <c r="H113" i="16"/>
  <c r="G113" i="16"/>
  <c r="F113" i="16"/>
  <c r="E113" i="16"/>
  <c r="D113" i="16"/>
  <c r="C113" i="16"/>
  <c r="M114" i="16"/>
  <c r="J114" i="16"/>
  <c r="I114" i="16"/>
  <c r="H114" i="16"/>
  <c r="G114" i="16"/>
  <c r="F114" i="16"/>
  <c r="M116" i="16"/>
  <c r="K116" i="16"/>
  <c r="J116" i="16"/>
  <c r="C116" i="16"/>
  <c r="J117" i="16"/>
  <c r="O117" i="16"/>
  <c r="N117" i="16"/>
  <c r="M117" i="16"/>
  <c r="L117" i="16"/>
  <c r="K117" i="16"/>
  <c r="H117" i="16"/>
  <c r="G117" i="16"/>
  <c r="F117" i="16"/>
  <c r="E117" i="16"/>
  <c r="D117" i="16"/>
  <c r="C117" i="16"/>
  <c r="M118" i="16"/>
  <c r="F118" i="16"/>
  <c r="K120" i="16"/>
  <c r="J120" i="16"/>
  <c r="I120" i="16"/>
  <c r="F120" i="16"/>
  <c r="E120" i="16"/>
  <c r="J121" i="16"/>
  <c r="O121" i="16"/>
  <c r="N121" i="16"/>
  <c r="M121" i="16"/>
  <c r="L121" i="16"/>
  <c r="K121" i="16"/>
  <c r="H121" i="16"/>
  <c r="G121" i="16"/>
  <c r="F121" i="16"/>
  <c r="E121" i="16"/>
  <c r="D121" i="16"/>
  <c r="C121" i="16"/>
  <c r="M122" i="16"/>
  <c r="J122" i="16"/>
  <c r="I122" i="16"/>
  <c r="H122" i="16"/>
  <c r="K123" i="16"/>
  <c r="J123" i="16"/>
  <c r="I123" i="16"/>
  <c r="H123" i="16"/>
  <c r="G123" i="16"/>
  <c r="D123" i="16"/>
  <c r="J125" i="16"/>
  <c r="O125" i="16"/>
  <c r="N125" i="16"/>
  <c r="M125" i="16"/>
  <c r="L125" i="16"/>
  <c r="K125" i="16"/>
  <c r="H125" i="16"/>
  <c r="G125" i="16"/>
  <c r="F125" i="16"/>
  <c r="E125" i="16"/>
  <c r="D125" i="16"/>
  <c r="C125" i="16"/>
  <c r="O126" i="16"/>
  <c r="M126" i="16"/>
  <c r="J126" i="16"/>
  <c r="I126" i="16"/>
  <c r="H126" i="16"/>
  <c r="G126" i="16"/>
  <c r="F126" i="16"/>
  <c r="E126" i="16"/>
  <c r="K127" i="16"/>
  <c r="D127" i="16"/>
  <c r="J129" i="16"/>
  <c r="O129" i="16"/>
  <c r="N129" i="16"/>
  <c r="M129" i="16"/>
  <c r="L129" i="16"/>
  <c r="K129" i="16"/>
  <c r="H129" i="16"/>
  <c r="G129" i="16"/>
  <c r="F129" i="16"/>
  <c r="E129" i="16"/>
  <c r="D129" i="16"/>
  <c r="C129" i="16"/>
  <c r="O130" i="16"/>
  <c r="M130" i="16"/>
  <c r="J130" i="16"/>
  <c r="E130" i="16"/>
  <c r="K131" i="16"/>
  <c r="J131" i="16"/>
  <c r="I131" i="16"/>
  <c r="H131" i="16"/>
  <c r="N132" i="16"/>
  <c r="K132" i="16"/>
  <c r="J132" i="16"/>
  <c r="I132" i="16"/>
  <c r="F132" i="16"/>
  <c r="E132" i="16"/>
  <c r="D132" i="16"/>
  <c r="J133" i="16"/>
  <c r="O133" i="16"/>
  <c r="N133" i="16"/>
  <c r="M133" i="16"/>
  <c r="L133" i="16"/>
  <c r="K133" i="16"/>
  <c r="H133" i="16"/>
  <c r="G133" i="16"/>
  <c r="F133" i="16"/>
  <c r="E133" i="16"/>
  <c r="D133" i="16"/>
  <c r="C133" i="16"/>
  <c r="M134" i="16"/>
  <c r="J134" i="16"/>
  <c r="I134" i="16"/>
  <c r="H134" i="16"/>
  <c r="G134" i="16"/>
  <c r="O135" i="16"/>
  <c r="K135" i="16"/>
  <c r="J135" i="16"/>
  <c r="I135" i="16"/>
  <c r="H135" i="16"/>
  <c r="G135" i="16"/>
  <c r="D135" i="16"/>
  <c r="C135" i="16"/>
  <c r="N136" i="16"/>
  <c r="K136" i="16"/>
  <c r="D136" i="16"/>
  <c r="J137" i="16"/>
  <c r="O137" i="16"/>
  <c r="N137" i="16"/>
  <c r="M137" i="16"/>
  <c r="L137" i="16"/>
  <c r="K137" i="16"/>
  <c r="H137" i="16"/>
  <c r="G137" i="16"/>
  <c r="F137" i="16"/>
  <c r="E137" i="16"/>
  <c r="D137" i="16"/>
  <c r="C137" i="16"/>
  <c r="O139" i="16"/>
  <c r="K139" i="16"/>
  <c r="J139" i="16"/>
  <c r="C139" i="16"/>
  <c r="K140" i="16"/>
  <c r="J140" i="16"/>
  <c r="I140" i="16"/>
  <c r="F140" i="16"/>
  <c r="J141" i="16"/>
  <c r="O141" i="16"/>
  <c r="N141" i="16"/>
  <c r="M141" i="16"/>
  <c r="L141" i="16"/>
  <c r="K141" i="16"/>
  <c r="H141" i="16"/>
  <c r="G141" i="16"/>
  <c r="F141" i="16"/>
  <c r="E141" i="16"/>
  <c r="D141" i="16"/>
  <c r="C141" i="16"/>
  <c r="L143" i="16"/>
  <c r="K143" i="16"/>
  <c r="J143" i="16"/>
  <c r="H143" i="16"/>
  <c r="C143" i="16"/>
  <c r="M144" i="16"/>
  <c r="L144" i="16"/>
  <c r="J144" i="16"/>
  <c r="I144" i="16"/>
  <c r="F144" i="16"/>
  <c r="J145" i="16"/>
  <c r="O145" i="16"/>
  <c r="N145" i="16"/>
  <c r="M145" i="16"/>
  <c r="L145" i="16"/>
  <c r="K145" i="16"/>
  <c r="I145" i="16"/>
  <c r="H145" i="16"/>
  <c r="G145" i="16"/>
  <c r="F145" i="16"/>
  <c r="E145" i="16"/>
  <c r="D145" i="16"/>
  <c r="C145" i="16"/>
  <c r="L146" i="16"/>
  <c r="N146" i="16"/>
  <c r="M146" i="16"/>
  <c r="I146" i="16"/>
  <c r="H146" i="16"/>
  <c r="F146" i="16"/>
  <c r="E146" i="16"/>
  <c r="O147" i="16"/>
  <c r="C147" i="16"/>
  <c r="J149" i="16"/>
  <c r="O149" i="16"/>
  <c r="N149" i="16"/>
  <c r="M149" i="16"/>
  <c r="L149" i="16"/>
  <c r="K149" i="16"/>
  <c r="I149" i="16"/>
  <c r="H149" i="16"/>
  <c r="G149" i="16"/>
  <c r="F149" i="16"/>
  <c r="E149" i="16"/>
  <c r="D149" i="16"/>
  <c r="C149" i="16"/>
  <c r="L150" i="16"/>
  <c r="O150" i="16"/>
  <c r="N150" i="16"/>
  <c r="M150" i="16"/>
  <c r="I150" i="16"/>
  <c r="H150" i="16"/>
  <c r="G150" i="16"/>
  <c r="F150" i="16"/>
  <c r="E150" i="16"/>
  <c r="O151" i="16"/>
  <c r="K151" i="16"/>
  <c r="H151" i="16"/>
  <c r="G151" i="16"/>
  <c r="H152" i="16"/>
  <c r="M152" i="16"/>
  <c r="L152" i="16"/>
  <c r="I152" i="16"/>
  <c r="E152" i="16"/>
  <c r="D152" i="16"/>
  <c r="N153" i="16"/>
  <c r="M153" i="16"/>
  <c r="L153" i="16"/>
  <c r="J153" i="16"/>
  <c r="I153" i="16"/>
  <c r="H153" i="16"/>
  <c r="F153" i="16"/>
  <c r="E153" i="16"/>
  <c r="D153" i="16"/>
  <c r="C153" i="16"/>
  <c r="L154" i="16"/>
  <c r="K154" i="16"/>
  <c r="G154" i="16"/>
  <c r="N157" i="16"/>
  <c r="E157" i="16"/>
  <c r="I158" i="16"/>
  <c r="O158" i="16"/>
  <c r="J158" i="16"/>
  <c r="F158" i="16"/>
  <c r="O159" i="16"/>
  <c r="N159" i="16"/>
  <c r="M159" i="16"/>
  <c r="J159" i="16"/>
  <c r="F159" i="16"/>
  <c r="E159" i="16"/>
  <c r="D159" i="16"/>
  <c r="O160" i="16"/>
  <c r="J160" i="16"/>
  <c r="I160" i="16"/>
  <c r="H160" i="16"/>
  <c r="G160" i="16"/>
  <c r="F160" i="16"/>
  <c r="N161" i="16"/>
  <c r="M161" i="16"/>
  <c r="L161" i="16"/>
  <c r="J161" i="16"/>
  <c r="E161" i="16"/>
  <c r="D161" i="16"/>
  <c r="C161" i="16"/>
  <c r="I162" i="16"/>
  <c r="O162" i="16"/>
  <c r="N162" i="16"/>
  <c r="J162" i="16"/>
  <c r="H162" i="16"/>
  <c r="G162" i="16"/>
  <c r="F162" i="16"/>
  <c r="E162" i="16"/>
  <c r="J163" i="16"/>
  <c r="N163" i="16"/>
  <c r="M163" i="16"/>
  <c r="I163" i="16"/>
  <c r="E163" i="16"/>
  <c r="D163" i="16"/>
  <c r="J164" i="16"/>
  <c r="O164" i="16"/>
  <c r="N164" i="16"/>
  <c r="I164" i="16"/>
  <c r="H164" i="16"/>
  <c r="G164" i="16"/>
  <c r="F164" i="16"/>
  <c r="D164" i="16"/>
  <c r="J165" i="16"/>
  <c r="M165" i="16"/>
  <c r="L165" i="16"/>
  <c r="I165" i="16"/>
  <c r="D165" i="16"/>
  <c r="C165" i="16"/>
  <c r="I166" i="16"/>
  <c r="O166" i="16"/>
  <c r="N166" i="16"/>
  <c r="M166" i="16"/>
  <c r="H166" i="16"/>
  <c r="G166" i="16"/>
  <c r="F166" i="16"/>
  <c r="E166" i="16"/>
  <c r="D166" i="16"/>
  <c r="J167" i="16"/>
  <c r="H167" i="16"/>
  <c r="O168" i="16"/>
  <c r="N168" i="16"/>
  <c r="L168" i="16"/>
  <c r="J168" i="16"/>
  <c r="I168" i="16"/>
  <c r="H168" i="16"/>
  <c r="G168" i="16"/>
  <c r="F168" i="16"/>
  <c r="D168" i="16"/>
  <c r="C168" i="16"/>
  <c r="J169" i="16"/>
  <c r="H169" i="16"/>
  <c r="I170" i="16"/>
  <c r="O170" i="16"/>
  <c r="N170" i="16"/>
  <c r="M170" i="16"/>
  <c r="L170" i="16"/>
  <c r="J170" i="16"/>
  <c r="H170" i="16"/>
  <c r="G170" i="16"/>
  <c r="F170" i="16"/>
  <c r="E170" i="16"/>
  <c r="D170" i="16"/>
  <c r="C170" i="16"/>
  <c r="J171" i="16"/>
  <c r="G171" i="16"/>
  <c r="I173" i="16"/>
  <c r="J173" i="16"/>
  <c r="J174" i="16"/>
  <c r="O174" i="16"/>
  <c r="N174" i="16"/>
  <c r="M174" i="16"/>
  <c r="L174" i="16"/>
  <c r="K174" i="16"/>
  <c r="H174" i="16"/>
  <c r="G174" i="16"/>
  <c r="F174" i="16"/>
  <c r="E174" i="16"/>
  <c r="D174" i="16"/>
  <c r="C174" i="16"/>
  <c r="J175" i="16"/>
  <c r="M175" i="16"/>
  <c r="H175" i="16"/>
  <c r="K176" i="16"/>
  <c r="J176" i="16"/>
  <c r="I176" i="16"/>
  <c r="H176" i="16"/>
  <c r="G176" i="16"/>
  <c r="D176" i="16"/>
  <c r="K177" i="16"/>
  <c r="E177" i="16"/>
  <c r="I178" i="16"/>
  <c r="O178" i="16"/>
  <c r="N178" i="16"/>
  <c r="M178" i="16"/>
  <c r="L178" i="16"/>
  <c r="J178" i="16"/>
  <c r="H178" i="16"/>
  <c r="G178" i="16"/>
  <c r="F178" i="16"/>
  <c r="E178" i="16"/>
  <c r="D178" i="16"/>
  <c r="C178" i="16"/>
  <c r="M179" i="16"/>
  <c r="L179" i="16"/>
  <c r="J179" i="16"/>
  <c r="I179" i="16"/>
  <c r="H179" i="16"/>
  <c r="G179" i="16"/>
  <c r="D179" i="16"/>
  <c r="J180" i="16"/>
  <c r="O180" i="16"/>
  <c r="N180" i="16"/>
  <c r="L180" i="16"/>
  <c r="H180" i="16"/>
  <c r="G180" i="16"/>
  <c r="F180" i="16"/>
  <c r="D180" i="16"/>
  <c r="C180" i="16"/>
  <c r="L181" i="16"/>
  <c r="I181" i="16"/>
  <c r="I182" i="16"/>
  <c r="O182" i="16"/>
  <c r="N182" i="16"/>
  <c r="M182" i="16"/>
  <c r="L182" i="16"/>
  <c r="J182" i="16"/>
  <c r="H182" i="16"/>
  <c r="G182" i="16"/>
  <c r="F182" i="16"/>
  <c r="E182" i="16"/>
  <c r="D182" i="16"/>
  <c r="C182" i="16"/>
  <c r="O184" i="16"/>
  <c r="K184" i="16"/>
  <c r="G184" i="16"/>
  <c r="F184" i="16"/>
  <c r="D184" i="16"/>
  <c r="H185" i="16"/>
  <c r="J185" i="16"/>
  <c r="I185" i="16"/>
  <c r="F185" i="16"/>
  <c r="O187" i="16"/>
  <c r="J187" i="16"/>
  <c r="I187" i="16"/>
  <c r="H187" i="16"/>
  <c r="G187" i="16"/>
  <c r="F187" i="16"/>
  <c r="O188" i="16"/>
  <c r="N188" i="16"/>
  <c r="L188" i="16"/>
  <c r="J188" i="16"/>
  <c r="F188" i="16"/>
  <c r="D188" i="16"/>
  <c r="C188" i="16"/>
  <c r="N189" i="16"/>
  <c r="J189" i="16"/>
  <c r="I189" i="16"/>
  <c r="H189" i="16"/>
  <c r="F189" i="16"/>
  <c r="E189" i="16"/>
  <c r="I190" i="16"/>
  <c r="N190" i="16"/>
  <c r="M190" i="16"/>
  <c r="L190" i="16"/>
  <c r="J190" i="16"/>
  <c r="E190" i="16"/>
  <c r="D190" i="16"/>
  <c r="C190" i="16"/>
  <c r="J191" i="16"/>
  <c r="O191" i="16"/>
  <c r="N191" i="16"/>
  <c r="I191" i="16"/>
  <c r="H191" i="16"/>
  <c r="G191" i="16"/>
  <c r="F191" i="16"/>
  <c r="E191" i="16"/>
  <c r="N193" i="16"/>
  <c r="M193" i="16"/>
  <c r="J193" i="16"/>
  <c r="I193" i="16"/>
  <c r="H193" i="16"/>
  <c r="F193" i="16"/>
  <c r="E193" i="16"/>
  <c r="D193" i="16"/>
  <c r="I194" i="16"/>
  <c r="M194" i="16"/>
  <c r="L194" i="16"/>
  <c r="H194" i="16"/>
  <c r="D194" i="16"/>
  <c r="C194" i="16"/>
  <c r="J195" i="16"/>
  <c r="O195" i="16"/>
  <c r="N195" i="16"/>
  <c r="M195" i="16"/>
  <c r="I195" i="16"/>
  <c r="H195" i="16"/>
  <c r="G195" i="16"/>
  <c r="F195" i="16"/>
  <c r="E195" i="16"/>
  <c r="D195" i="16"/>
  <c r="N197" i="16"/>
  <c r="M197" i="16"/>
  <c r="L197" i="16"/>
  <c r="J197" i="16"/>
  <c r="I197" i="16"/>
  <c r="H197" i="16"/>
  <c r="F197" i="16"/>
  <c r="E197" i="16"/>
  <c r="D197" i="16"/>
  <c r="C197" i="16"/>
  <c r="I198" i="16"/>
  <c r="L198" i="16"/>
  <c r="G198" i="16"/>
  <c r="C198" i="16"/>
  <c r="O203" i="16"/>
  <c r="L203" i="16"/>
  <c r="G203" i="16"/>
  <c r="F203" i="16"/>
  <c r="D203" i="16"/>
  <c r="L204" i="16"/>
  <c r="M204" i="16"/>
  <c r="N205" i="16"/>
  <c r="K205" i="16"/>
  <c r="H205" i="16"/>
  <c r="L206" i="16"/>
  <c r="K206" i="16"/>
  <c r="J206" i="16"/>
  <c r="F206" i="16"/>
  <c r="M207" i="16"/>
  <c r="K207" i="16"/>
  <c r="H207" i="16"/>
  <c r="G207" i="16"/>
  <c r="F207" i="16"/>
  <c r="E207" i="16"/>
  <c r="M208" i="16"/>
  <c r="F208" i="16"/>
  <c r="O209" i="16"/>
  <c r="N209" i="16"/>
  <c r="L209" i="16"/>
  <c r="J209" i="16"/>
  <c r="H209" i="16"/>
  <c r="G209" i="16"/>
  <c r="F209" i="16"/>
  <c r="D209" i="16"/>
  <c r="C209" i="16"/>
  <c r="L210" i="16"/>
  <c r="N210" i="16"/>
  <c r="I211" i="16"/>
  <c r="O211" i="16"/>
  <c r="N211" i="16"/>
  <c r="M211" i="16"/>
  <c r="L211" i="16"/>
  <c r="J211" i="16"/>
  <c r="G211" i="16"/>
  <c r="F211" i="16"/>
  <c r="E211" i="16"/>
  <c r="D211" i="16"/>
  <c r="C211" i="16"/>
  <c r="I212" i="16"/>
  <c r="N212" i="16"/>
  <c r="J212" i="16"/>
  <c r="H212" i="16"/>
  <c r="G212" i="16"/>
  <c r="E212" i="16"/>
  <c r="L213" i="16"/>
  <c r="O213" i="16"/>
  <c r="K213" i="16"/>
  <c r="N214" i="16"/>
  <c r="M214" i="16"/>
  <c r="J214" i="16"/>
  <c r="I214" i="16"/>
  <c r="H214" i="16"/>
  <c r="F214" i="16"/>
  <c r="D214" i="16"/>
  <c r="N216" i="16"/>
  <c r="O216" i="16"/>
  <c r="M216" i="16"/>
  <c r="J216" i="16"/>
  <c r="I216" i="16"/>
  <c r="H216" i="16"/>
  <c r="G216" i="16"/>
  <c r="F216" i="16"/>
  <c r="D216" i="16"/>
  <c r="J217" i="16"/>
  <c r="N217" i="16"/>
  <c r="H217" i="16"/>
  <c r="D217" i="16"/>
  <c r="N218" i="16"/>
  <c r="M218" i="16"/>
  <c r="L218" i="16"/>
  <c r="J218" i="16"/>
  <c r="I218" i="16"/>
  <c r="H218" i="16"/>
  <c r="F218" i="16"/>
  <c r="E218" i="16"/>
  <c r="D218" i="16"/>
  <c r="C218" i="16"/>
  <c r="I219" i="16"/>
  <c r="M219" i="16"/>
  <c r="L219" i="16"/>
  <c r="J219" i="16"/>
  <c r="G219" i="16"/>
  <c r="D219" i="16"/>
  <c r="C219" i="16"/>
  <c r="J220" i="16"/>
  <c r="H220" i="16"/>
  <c r="J221" i="16"/>
  <c r="L221" i="16"/>
  <c r="I221" i="16"/>
  <c r="C221" i="16"/>
  <c r="J222" i="16"/>
  <c r="M222" i="16"/>
  <c r="H222" i="16"/>
  <c r="D222" i="16"/>
  <c r="J223" i="16"/>
  <c r="O223" i="16"/>
  <c r="N223" i="16"/>
  <c r="M223" i="16"/>
  <c r="L223" i="16"/>
  <c r="K223" i="16"/>
  <c r="H223" i="16"/>
  <c r="G223" i="16"/>
  <c r="F223" i="16"/>
  <c r="E223" i="16"/>
  <c r="D223" i="16"/>
  <c r="C223" i="16"/>
  <c r="M224" i="16"/>
  <c r="I224" i="16"/>
  <c r="H224" i="16"/>
  <c r="F224" i="16"/>
  <c r="K225" i="16"/>
  <c r="G225" i="16"/>
  <c r="K226" i="16"/>
  <c r="M226" i="16"/>
  <c r="J226" i="16"/>
  <c r="C226" i="16"/>
  <c r="J227" i="16"/>
  <c r="O227" i="16"/>
  <c r="N227" i="16"/>
  <c r="M227" i="16"/>
  <c r="L227" i="16"/>
  <c r="K227" i="16"/>
  <c r="H227" i="16"/>
  <c r="G227" i="16"/>
  <c r="F227" i="16"/>
  <c r="E227" i="16"/>
  <c r="D227" i="16"/>
  <c r="C227" i="16"/>
  <c r="J228" i="16"/>
  <c r="M228" i="16"/>
  <c r="G228" i="16"/>
  <c r="F228" i="16"/>
  <c r="N230" i="16"/>
  <c r="M230" i="16"/>
  <c r="K230" i="16"/>
  <c r="J230" i="16"/>
  <c r="I230" i="16"/>
  <c r="F230" i="16"/>
  <c r="E230" i="16"/>
  <c r="D230" i="16"/>
  <c r="C230" i="16"/>
  <c r="N231" i="16"/>
  <c r="L231" i="16"/>
  <c r="K231" i="16"/>
  <c r="I231" i="16"/>
  <c r="H231" i="16"/>
  <c r="G231" i="16"/>
  <c r="F231" i="16"/>
  <c r="E231" i="16"/>
  <c r="D231" i="16"/>
  <c r="C231" i="16"/>
  <c r="O233" i="16"/>
  <c r="L233" i="16"/>
  <c r="J233" i="16"/>
  <c r="H233" i="16"/>
  <c r="G233" i="16"/>
  <c r="F233" i="16"/>
  <c r="E233" i="16"/>
  <c r="N234" i="16"/>
  <c r="O234" i="16"/>
  <c r="H234" i="16"/>
  <c r="L235" i="16"/>
  <c r="N235" i="16"/>
  <c r="J235" i="16"/>
  <c r="L236" i="16"/>
  <c r="K236" i="16"/>
  <c r="J236" i="16"/>
  <c r="H236" i="16"/>
  <c r="F236" i="16"/>
  <c r="N240" i="16"/>
  <c r="L240" i="16"/>
  <c r="J240" i="16"/>
  <c r="H240" i="16"/>
  <c r="F240" i="16"/>
  <c r="D240" i="16"/>
  <c r="N241" i="16"/>
  <c r="L241" i="16"/>
  <c r="J241" i="16"/>
  <c r="H241" i="16"/>
  <c r="F241" i="16"/>
  <c r="D241" i="16"/>
  <c r="N242" i="16"/>
  <c r="L242" i="16"/>
  <c r="J242" i="16"/>
  <c r="H242" i="16"/>
  <c r="F242" i="16"/>
  <c r="N243" i="16"/>
  <c r="L243" i="16"/>
  <c r="L244" i="16"/>
  <c r="N244" i="16"/>
  <c r="N248" i="16"/>
  <c r="L248" i="16"/>
  <c r="N249" i="16"/>
  <c r="L249" i="16"/>
  <c r="J249" i="16"/>
  <c r="H249" i="16"/>
  <c r="F249" i="16"/>
  <c r="D249" i="16"/>
  <c r="N250" i="16"/>
  <c r="L250" i="16"/>
  <c r="J250" i="16"/>
  <c r="H250" i="16"/>
  <c r="F250" i="16"/>
  <c r="L252" i="16"/>
  <c r="N252" i="16"/>
  <c r="N256" i="16"/>
  <c r="L256" i="16"/>
  <c r="N257" i="16"/>
  <c r="L257" i="16"/>
  <c r="J257" i="16"/>
  <c r="H257" i="16"/>
  <c r="F257" i="16"/>
  <c r="D257" i="16"/>
  <c r="N258" i="16"/>
  <c r="L258" i="16"/>
  <c r="J258" i="16"/>
  <c r="H258" i="16"/>
  <c r="F258" i="16"/>
  <c r="L260" i="16"/>
  <c r="N260" i="16"/>
  <c r="N264" i="16"/>
  <c r="L264" i="16"/>
  <c r="N265" i="16"/>
  <c r="L265" i="16"/>
  <c r="J265" i="16"/>
  <c r="H265" i="16"/>
  <c r="F265" i="16"/>
  <c r="D265" i="16"/>
  <c r="N266" i="16"/>
  <c r="L266" i="16"/>
  <c r="J266" i="16"/>
  <c r="H266" i="16"/>
  <c r="F266" i="16"/>
  <c r="L268" i="16"/>
  <c r="N268" i="16"/>
  <c r="N272" i="16"/>
  <c r="L272" i="16"/>
  <c r="N273" i="16"/>
  <c r="L273" i="16"/>
  <c r="J273" i="16"/>
  <c r="H273" i="16"/>
  <c r="F273" i="16"/>
  <c r="D273" i="16"/>
  <c r="N274" i="16"/>
  <c r="L274" i="16"/>
  <c r="J274" i="16"/>
  <c r="H274" i="16"/>
  <c r="F274" i="16"/>
  <c r="I276" i="16"/>
  <c r="N276" i="16"/>
  <c r="L276" i="16"/>
  <c r="H276" i="16"/>
  <c r="F276" i="16"/>
  <c r="D276" i="16"/>
  <c r="K277" i="16"/>
  <c r="N277" i="16"/>
  <c r="H277" i="16"/>
  <c r="F277" i="16"/>
  <c r="M278" i="16"/>
  <c r="H278" i="16"/>
  <c r="N34" i="16"/>
  <c r="F34" i="16"/>
  <c r="M34" i="16"/>
  <c r="E34" i="16"/>
  <c r="K34" i="16"/>
  <c r="C34" i="16"/>
  <c r="H35" i="16"/>
  <c r="O35" i="16"/>
  <c r="G35" i="16"/>
  <c r="M35" i="16"/>
  <c r="E35" i="16"/>
  <c r="N35" i="16"/>
  <c r="J37" i="16"/>
  <c r="N42" i="16"/>
  <c r="F42" i="16"/>
  <c r="M42" i="16"/>
  <c r="E42" i="16"/>
  <c r="K42" i="16"/>
  <c r="C42" i="16"/>
  <c r="H43" i="16"/>
  <c r="O43" i="16"/>
  <c r="G43" i="16"/>
  <c r="M43" i="16"/>
  <c r="E43" i="16"/>
  <c r="K43" i="16"/>
  <c r="H51" i="16"/>
  <c r="O51" i="16"/>
  <c r="G51" i="16"/>
  <c r="N51" i="16"/>
  <c r="F51" i="16"/>
  <c r="M51" i="16"/>
  <c r="E51" i="16"/>
  <c r="K51" i="16"/>
  <c r="C51" i="16"/>
  <c r="G54" i="16"/>
  <c r="H59" i="16"/>
  <c r="O59" i="16"/>
  <c r="G59" i="16"/>
  <c r="N59" i="16"/>
  <c r="F59" i="16"/>
  <c r="M59" i="16"/>
  <c r="E59" i="16"/>
  <c r="K59" i="16"/>
  <c r="C59" i="16"/>
  <c r="N62" i="16"/>
  <c r="F62" i="16"/>
  <c r="M62" i="16"/>
  <c r="E62" i="16"/>
  <c r="L62" i="16"/>
  <c r="D62" i="16"/>
  <c r="K62" i="16"/>
  <c r="C62" i="16"/>
  <c r="I62" i="16"/>
  <c r="D71" i="16"/>
  <c r="G74" i="16"/>
  <c r="I77" i="16"/>
  <c r="J77" i="16"/>
  <c r="H77" i="16"/>
  <c r="G77" i="16"/>
  <c r="O77" i="16"/>
  <c r="F77" i="16"/>
  <c r="M77" i="16"/>
  <c r="D77" i="16"/>
  <c r="D81" i="16"/>
  <c r="D104" i="16"/>
  <c r="L106" i="16"/>
  <c r="D106" i="16"/>
  <c r="K106" i="16"/>
  <c r="C106" i="16"/>
  <c r="M106" i="16"/>
  <c r="J106" i="16"/>
  <c r="I106" i="16"/>
  <c r="H106" i="16"/>
  <c r="F106" i="16"/>
  <c r="K29" i="16"/>
  <c r="C29" i="16"/>
  <c r="I29" i="16"/>
  <c r="M29" i="16"/>
  <c r="H96" i="16"/>
  <c r="O96" i="16"/>
  <c r="G96" i="16"/>
  <c r="F96" i="16"/>
  <c r="E96" i="16"/>
  <c r="N96" i="16"/>
  <c r="D96" i="16"/>
  <c r="M96" i="16"/>
  <c r="C96" i="16"/>
  <c r="K96" i="16"/>
  <c r="K104" i="16"/>
  <c r="E106" i="16"/>
  <c r="D29" i="16"/>
  <c r="N29" i="16"/>
  <c r="G33" i="16"/>
  <c r="G34" i="16"/>
  <c r="D35" i="16"/>
  <c r="G41" i="16"/>
  <c r="G42" i="16"/>
  <c r="D43" i="16"/>
  <c r="H47" i="16"/>
  <c r="O47" i="16"/>
  <c r="G47" i="16"/>
  <c r="M47" i="16"/>
  <c r="E47" i="16"/>
  <c r="K47" i="16"/>
  <c r="C47" i="16"/>
  <c r="I51" i="16"/>
  <c r="I59" i="16"/>
  <c r="H62" i="16"/>
  <c r="H67" i="16"/>
  <c r="O67" i="16"/>
  <c r="G67" i="16"/>
  <c r="N67" i="16"/>
  <c r="F67" i="16"/>
  <c r="M67" i="16"/>
  <c r="E67" i="16"/>
  <c r="K67" i="16"/>
  <c r="C67" i="16"/>
  <c r="N70" i="16"/>
  <c r="F70" i="16"/>
  <c r="M70" i="16"/>
  <c r="E70" i="16"/>
  <c r="L70" i="16"/>
  <c r="D70" i="16"/>
  <c r="K70" i="16"/>
  <c r="C70" i="16"/>
  <c r="I70" i="16"/>
  <c r="E77" i="16"/>
  <c r="I89" i="16"/>
  <c r="O89" i="16"/>
  <c r="F89" i="16"/>
  <c r="N89" i="16"/>
  <c r="E89" i="16"/>
  <c r="M89" i="16"/>
  <c r="D89" i="16"/>
  <c r="L89" i="16"/>
  <c r="C89" i="16"/>
  <c r="J89" i="16"/>
  <c r="I96" i="16"/>
  <c r="G106" i="16"/>
  <c r="E29" i="16"/>
  <c r="O29" i="16"/>
  <c r="H34" i="16"/>
  <c r="L37" i="16"/>
  <c r="D37" i="16"/>
  <c r="K37" i="16"/>
  <c r="C37" i="16"/>
  <c r="I37" i="16"/>
  <c r="O37" i="16"/>
  <c r="N46" i="16"/>
  <c r="F46" i="16"/>
  <c r="M46" i="16"/>
  <c r="E46" i="16"/>
  <c r="K46" i="16"/>
  <c r="C46" i="16"/>
  <c r="I46" i="16"/>
  <c r="N50" i="16"/>
  <c r="F50" i="16"/>
  <c r="M50" i="16"/>
  <c r="E50" i="16"/>
  <c r="L50" i="16"/>
  <c r="D50" i="16"/>
  <c r="K50" i="16"/>
  <c r="C50" i="16"/>
  <c r="I50" i="16"/>
  <c r="N58" i="16"/>
  <c r="F58" i="16"/>
  <c r="M58" i="16"/>
  <c r="E58" i="16"/>
  <c r="L58" i="16"/>
  <c r="D58" i="16"/>
  <c r="K58" i="16"/>
  <c r="C58" i="16"/>
  <c r="I58" i="16"/>
  <c r="M75" i="16"/>
  <c r="E75" i="16"/>
  <c r="J75" i="16"/>
  <c r="I75" i="16"/>
  <c r="H75" i="16"/>
  <c r="G75" i="16"/>
  <c r="N75" i="16"/>
  <c r="D75" i="16"/>
  <c r="M87" i="16"/>
  <c r="E87" i="16"/>
  <c r="G87" i="16"/>
  <c r="O87" i="16"/>
  <c r="F87" i="16"/>
  <c r="N87" i="16"/>
  <c r="D87" i="16"/>
  <c r="L87" i="16"/>
  <c r="C87" i="16"/>
  <c r="J87" i="16"/>
  <c r="H92" i="16"/>
  <c r="O92" i="16"/>
  <c r="G92" i="16"/>
  <c r="K92" i="16"/>
  <c r="J92" i="16"/>
  <c r="I92" i="16"/>
  <c r="F92" i="16"/>
  <c r="N92" i="16"/>
  <c r="D92" i="16"/>
  <c r="J96" i="16"/>
  <c r="N115" i="16"/>
  <c r="F115" i="16"/>
  <c r="M115" i="16"/>
  <c r="E115" i="16"/>
  <c r="K115" i="16"/>
  <c r="J115" i="16"/>
  <c r="I115" i="16"/>
  <c r="H115" i="16"/>
  <c r="D115" i="16"/>
  <c r="F29" i="16"/>
  <c r="F30" i="16"/>
  <c r="M30" i="16"/>
  <c r="E30" i="16"/>
  <c r="K30" i="16"/>
  <c r="C30" i="16"/>
  <c r="J33" i="16"/>
  <c r="I34" i="16"/>
  <c r="I35" i="16"/>
  <c r="E37" i="16"/>
  <c r="N38" i="16"/>
  <c r="F38" i="16"/>
  <c r="M38" i="16"/>
  <c r="E38" i="16"/>
  <c r="K38" i="16"/>
  <c r="C38" i="16"/>
  <c r="H39" i="16"/>
  <c r="O39" i="16"/>
  <c r="G39" i="16"/>
  <c r="M39" i="16"/>
  <c r="E39" i="16"/>
  <c r="N39" i="16"/>
  <c r="J41" i="16"/>
  <c r="I42" i="16"/>
  <c r="I43" i="16"/>
  <c r="L45" i="16"/>
  <c r="D45" i="16"/>
  <c r="K45" i="16"/>
  <c r="C45" i="16"/>
  <c r="I45" i="16"/>
  <c r="O45" i="16"/>
  <c r="G45" i="16"/>
  <c r="D46" i="16"/>
  <c r="F47" i="16"/>
  <c r="G50" i="16"/>
  <c r="L51" i="16"/>
  <c r="H55" i="16"/>
  <c r="O55" i="16"/>
  <c r="G55" i="16"/>
  <c r="N55" i="16"/>
  <c r="F55" i="16"/>
  <c r="M55" i="16"/>
  <c r="E55" i="16"/>
  <c r="K55" i="16"/>
  <c r="C55" i="16"/>
  <c r="G58" i="16"/>
  <c r="L59" i="16"/>
  <c r="O62" i="16"/>
  <c r="I67" i="16"/>
  <c r="H70" i="16"/>
  <c r="C75" i="16"/>
  <c r="L77" i="16"/>
  <c r="M79" i="16"/>
  <c r="E79" i="16"/>
  <c r="I79" i="16"/>
  <c r="H79" i="16"/>
  <c r="G79" i="16"/>
  <c r="O79" i="16"/>
  <c r="F79" i="16"/>
  <c r="L79" i="16"/>
  <c r="C79" i="16"/>
  <c r="H87" i="16"/>
  <c r="H89" i="16"/>
  <c r="C92" i="16"/>
  <c r="L96" i="16"/>
  <c r="O106" i="16"/>
  <c r="C115" i="16"/>
  <c r="N119" i="16"/>
  <c r="F119" i="16"/>
  <c r="M119" i="16"/>
  <c r="E119" i="16"/>
  <c r="H119" i="16"/>
  <c r="G119" i="16"/>
  <c r="D119" i="16"/>
  <c r="O119" i="16"/>
  <c r="C119" i="16"/>
  <c r="K119" i="16"/>
  <c r="J119" i="16"/>
  <c r="G29" i="16"/>
  <c r="D30" i="16"/>
  <c r="M33" i="16"/>
  <c r="J34" i="16"/>
  <c r="J35" i="16"/>
  <c r="F37" i="16"/>
  <c r="D38" i="16"/>
  <c r="C39" i="16"/>
  <c r="M41" i="16"/>
  <c r="J42" i="16"/>
  <c r="J43" i="16"/>
  <c r="E45" i="16"/>
  <c r="G46" i="16"/>
  <c r="I47" i="16"/>
  <c r="H50" i="16"/>
  <c r="D55" i="16"/>
  <c r="H58" i="16"/>
  <c r="H63" i="16"/>
  <c r="O63" i="16"/>
  <c r="G63" i="16"/>
  <c r="N63" i="16"/>
  <c r="F63" i="16"/>
  <c r="M63" i="16"/>
  <c r="E63" i="16"/>
  <c r="K63" i="16"/>
  <c r="C63" i="16"/>
  <c r="N66" i="16"/>
  <c r="F66" i="16"/>
  <c r="M66" i="16"/>
  <c r="E66" i="16"/>
  <c r="L66" i="16"/>
  <c r="D66" i="16"/>
  <c r="K66" i="16"/>
  <c r="C66" i="16"/>
  <c r="I66" i="16"/>
  <c r="J67" i="16"/>
  <c r="J70" i="16"/>
  <c r="F75" i="16"/>
  <c r="N77" i="16"/>
  <c r="D79" i="16"/>
  <c r="I87" i="16"/>
  <c r="K89" i="16"/>
  <c r="E92" i="16"/>
  <c r="N95" i="16"/>
  <c r="F95" i="16"/>
  <c r="M95" i="16"/>
  <c r="E95" i="16"/>
  <c r="J95" i="16"/>
  <c r="I95" i="16"/>
  <c r="H95" i="16"/>
  <c r="G95" i="16"/>
  <c r="O95" i="16"/>
  <c r="C95" i="16"/>
  <c r="L110" i="16"/>
  <c r="D110" i="16"/>
  <c r="K110" i="16"/>
  <c r="C110" i="16"/>
  <c r="H110" i="16"/>
  <c r="G110" i="16"/>
  <c r="F110" i="16"/>
  <c r="O110" i="16"/>
  <c r="E110" i="16"/>
  <c r="M110" i="16"/>
  <c r="G115" i="16"/>
  <c r="I119" i="16"/>
  <c r="H128" i="16"/>
  <c r="O128" i="16"/>
  <c r="G128" i="16"/>
  <c r="F128" i="16"/>
  <c r="E128" i="16"/>
  <c r="N128" i="16"/>
  <c r="D128" i="16"/>
  <c r="M128" i="16"/>
  <c r="C128" i="16"/>
  <c r="K128" i="16"/>
  <c r="J128" i="16"/>
  <c r="I128" i="16"/>
  <c r="H29" i="16"/>
  <c r="G30" i="16"/>
  <c r="L34" i="16"/>
  <c r="K35" i="16"/>
  <c r="G37" i="16"/>
  <c r="G38" i="16"/>
  <c r="D39" i="16"/>
  <c r="L42" i="16"/>
  <c r="L43" i="16"/>
  <c r="F45" i="16"/>
  <c r="H46" i="16"/>
  <c r="J47" i="16"/>
  <c r="J50" i="16"/>
  <c r="I55" i="16"/>
  <c r="J58" i="16"/>
  <c r="D63" i="16"/>
  <c r="G66" i="16"/>
  <c r="L67" i="16"/>
  <c r="O70" i="16"/>
  <c r="K75" i="16"/>
  <c r="J79" i="16"/>
  <c r="K87" i="16"/>
  <c r="K90" i="16"/>
  <c r="C90" i="16"/>
  <c r="J90" i="16"/>
  <c r="I90" i="16"/>
  <c r="H90" i="16"/>
  <c r="G90" i="16"/>
  <c r="N90" i="16"/>
  <c r="E90" i="16"/>
  <c r="L92" i="16"/>
  <c r="D95" i="16"/>
  <c r="I110" i="16"/>
  <c r="L115" i="16"/>
  <c r="L119" i="16"/>
  <c r="L128" i="16"/>
  <c r="J29" i="16"/>
  <c r="L33" i="16"/>
  <c r="D33" i="16"/>
  <c r="K33" i="16"/>
  <c r="C33" i="16"/>
  <c r="I33" i="16"/>
  <c r="O33" i="16"/>
  <c r="O34" i="16"/>
  <c r="L35" i="16"/>
  <c r="H37" i="16"/>
  <c r="L41" i="16"/>
  <c r="D41" i="16"/>
  <c r="K41" i="16"/>
  <c r="C41" i="16"/>
  <c r="I41" i="16"/>
  <c r="O41" i="16"/>
  <c r="O42" i="16"/>
  <c r="N43" i="16"/>
  <c r="J46" i="16"/>
  <c r="O50" i="16"/>
  <c r="N54" i="16"/>
  <c r="F54" i="16"/>
  <c r="M54" i="16"/>
  <c r="E54" i="16"/>
  <c r="L54" i="16"/>
  <c r="D54" i="16"/>
  <c r="K54" i="16"/>
  <c r="C54" i="16"/>
  <c r="I54" i="16"/>
  <c r="O58" i="16"/>
  <c r="H71" i="16"/>
  <c r="O71" i="16"/>
  <c r="G71" i="16"/>
  <c r="N71" i="16"/>
  <c r="F71" i="16"/>
  <c r="M71" i="16"/>
  <c r="E71" i="16"/>
  <c r="K71" i="16"/>
  <c r="C71" i="16"/>
  <c r="K74" i="16"/>
  <c r="O74" i="16"/>
  <c r="F74" i="16"/>
  <c r="N74" i="16"/>
  <c r="E74" i="16"/>
  <c r="M74" i="16"/>
  <c r="D74" i="16"/>
  <c r="L74" i="16"/>
  <c r="C74" i="16"/>
  <c r="I74" i="16"/>
  <c r="L75" i="16"/>
  <c r="I81" i="16"/>
  <c r="H81" i="16"/>
  <c r="G81" i="16"/>
  <c r="O81" i="16"/>
  <c r="F81" i="16"/>
  <c r="N81" i="16"/>
  <c r="E81" i="16"/>
  <c r="L81" i="16"/>
  <c r="C81" i="16"/>
  <c r="M92" i="16"/>
  <c r="H104" i="16"/>
  <c r="O104" i="16"/>
  <c r="G104" i="16"/>
  <c r="J104" i="16"/>
  <c r="I104" i="16"/>
  <c r="F104" i="16"/>
  <c r="E104" i="16"/>
  <c r="M104" i="16"/>
  <c r="C104" i="16"/>
  <c r="O115" i="16"/>
  <c r="L142" i="16"/>
  <c r="D142" i="16"/>
  <c r="K142" i="16"/>
  <c r="C142" i="16"/>
  <c r="O142" i="16"/>
  <c r="H142" i="16"/>
  <c r="G142" i="16"/>
  <c r="F142" i="16"/>
  <c r="E142" i="16"/>
  <c r="M142" i="16"/>
  <c r="J142" i="16"/>
  <c r="I142" i="16"/>
  <c r="H124" i="16"/>
  <c r="O124" i="16"/>
  <c r="G124" i="16"/>
  <c r="L124" i="16"/>
  <c r="L138" i="16"/>
  <c r="D138" i="16"/>
  <c r="K138" i="16"/>
  <c r="C138" i="16"/>
  <c r="N138" i="16"/>
  <c r="M156" i="16"/>
  <c r="E156" i="16"/>
  <c r="O156" i="16"/>
  <c r="F156" i="16"/>
  <c r="N156" i="16"/>
  <c r="D156" i="16"/>
  <c r="L156" i="16"/>
  <c r="C156" i="16"/>
  <c r="I156" i="16"/>
  <c r="H156" i="16"/>
  <c r="L118" i="16"/>
  <c r="D118" i="16"/>
  <c r="K118" i="16"/>
  <c r="C118" i="16"/>
  <c r="N118" i="16"/>
  <c r="C124" i="16"/>
  <c r="M124" i="16"/>
  <c r="N127" i="16"/>
  <c r="F127" i="16"/>
  <c r="M127" i="16"/>
  <c r="E127" i="16"/>
  <c r="L127" i="16"/>
  <c r="H136" i="16"/>
  <c r="O136" i="16"/>
  <c r="G136" i="16"/>
  <c r="L136" i="16"/>
  <c r="E138" i="16"/>
  <c r="O138" i="16"/>
  <c r="H148" i="16"/>
  <c r="O148" i="16"/>
  <c r="G148" i="16"/>
  <c r="N148" i="16"/>
  <c r="F148" i="16"/>
  <c r="K148" i="16"/>
  <c r="C148" i="16"/>
  <c r="G156" i="16"/>
  <c r="G49" i="16"/>
  <c r="O49" i="16"/>
  <c r="G53" i="16"/>
  <c r="O53" i="16"/>
  <c r="G57" i="16"/>
  <c r="O57" i="16"/>
  <c r="G61" i="16"/>
  <c r="O61" i="16"/>
  <c r="G65" i="16"/>
  <c r="O65" i="16"/>
  <c r="G69" i="16"/>
  <c r="O69" i="16"/>
  <c r="G73" i="16"/>
  <c r="O73" i="16"/>
  <c r="M83" i="16"/>
  <c r="E83" i="16"/>
  <c r="K83" i="16"/>
  <c r="K85" i="16"/>
  <c r="L98" i="16"/>
  <c r="D98" i="16"/>
  <c r="K98" i="16"/>
  <c r="C98" i="16"/>
  <c r="N98" i="16"/>
  <c r="N107" i="16"/>
  <c r="F107" i="16"/>
  <c r="M107" i="16"/>
  <c r="E107" i="16"/>
  <c r="L107" i="16"/>
  <c r="H116" i="16"/>
  <c r="O116" i="16"/>
  <c r="G116" i="16"/>
  <c r="L116" i="16"/>
  <c r="E118" i="16"/>
  <c r="O118" i="16"/>
  <c r="D124" i="16"/>
  <c r="N124" i="16"/>
  <c r="C127" i="16"/>
  <c r="O127" i="16"/>
  <c r="L130" i="16"/>
  <c r="D130" i="16"/>
  <c r="K130" i="16"/>
  <c r="C130" i="16"/>
  <c r="N130" i="16"/>
  <c r="C136" i="16"/>
  <c r="M136" i="16"/>
  <c r="F138" i="16"/>
  <c r="N139" i="16"/>
  <c r="F139" i="16"/>
  <c r="M139" i="16"/>
  <c r="E139" i="16"/>
  <c r="L139" i="16"/>
  <c r="N147" i="16"/>
  <c r="F147" i="16"/>
  <c r="M147" i="16"/>
  <c r="E147" i="16"/>
  <c r="L147" i="16"/>
  <c r="D147" i="16"/>
  <c r="I147" i="16"/>
  <c r="D148" i="16"/>
  <c r="J151" i="16"/>
  <c r="J156" i="16"/>
  <c r="K155" i="16"/>
  <c r="C155" i="16"/>
  <c r="J155" i="16"/>
  <c r="I155" i="16"/>
  <c r="H155" i="16"/>
  <c r="N155" i="16"/>
  <c r="E155" i="16"/>
  <c r="M155" i="16"/>
  <c r="D155" i="16"/>
  <c r="K156" i="16"/>
  <c r="G32" i="16"/>
  <c r="O32" i="16"/>
  <c r="G36" i="16"/>
  <c r="O36" i="16"/>
  <c r="G40" i="16"/>
  <c r="O40" i="16"/>
  <c r="I49" i="16"/>
  <c r="I53" i="16"/>
  <c r="I57" i="16"/>
  <c r="I61" i="16"/>
  <c r="I65" i="16"/>
  <c r="I69" i="16"/>
  <c r="I73" i="16"/>
  <c r="O76" i="16"/>
  <c r="G76" i="16"/>
  <c r="K76" i="16"/>
  <c r="D83" i="16"/>
  <c r="N83" i="16"/>
  <c r="D85" i="16"/>
  <c r="M85" i="16"/>
  <c r="M91" i="16"/>
  <c r="E91" i="16"/>
  <c r="K91" i="16"/>
  <c r="F98" i="16"/>
  <c r="N99" i="16"/>
  <c r="F99" i="16"/>
  <c r="M99" i="16"/>
  <c r="E99" i="16"/>
  <c r="L99" i="16"/>
  <c r="D107" i="16"/>
  <c r="H108" i="16"/>
  <c r="O108" i="16"/>
  <c r="G108" i="16"/>
  <c r="L108" i="16"/>
  <c r="D116" i="16"/>
  <c r="N116" i="16"/>
  <c r="G118" i="16"/>
  <c r="L122" i="16"/>
  <c r="D122" i="16"/>
  <c r="K122" i="16"/>
  <c r="C122" i="16"/>
  <c r="N122" i="16"/>
  <c r="F124" i="16"/>
  <c r="G127" i="16"/>
  <c r="F130" i="16"/>
  <c r="N131" i="16"/>
  <c r="F131" i="16"/>
  <c r="M131" i="16"/>
  <c r="E131" i="16"/>
  <c r="L131" i="16"/>
  <c r="E136" i="16"/>
  <c r="H138" i="16"/>
  <c r="D139" i="16"/>
  <c r="H140" i="16"/>
  <c r="O140" i="16"/>
  <c r="G140" i="16"/>
  <c r="L140" i="16"/>
  <c r="N143" i="16"/>
  <c r="F143" i="16"/>
  <c r="M143" i="16"/>
  <c r="E143" i="16"/>
  <c r="I143" i="16"/>
  <c r="O143" i="16"/>
  <c r="G147" i="16"/>
  <c r="I148" i="16"/>
  <c r="F155" i="16"/>
  <c r="O157" i="16"/>
  <c r="G157" i="16"/>
  <c r="J157" i="16"/>
  <c r="I157" i="16"/>
  <c r="H157" i="16"/>
  <c r="M157" i="16"/>
  <c r="D157" i="16"/>
  <c r="L157" i="16"/>
  <c r="C157" i="16"/>
  <c r="J49" i="16"/>
  <c r="J53" i="16"/>
  <c r="J57" i="16"/>
  <c r="J61" i="16"/>
  <c r="J65" i="16"/>
  <c r="J69" i="16"/>
  <c r="J73" i="16"/>
  <c r="K78" i="16"/>
  <c r="C78" i="16"/>
  <c r="L78" i="16"/>
  <c r="O80" i="16"/>
  <c r="G80" i="16"/>
  <c r="K80" i="16"/>
  <c r="F83" i="16"/>
  <c r="O83" i="16"/>
  <c r="E85" i="16"/>
  <c r="N85" i="16"/>
  <c r="G98" i="16"/>
  <c r="L102" i="16"/>
  <c r="D102" i="16"/>
  <c r="K102" i="16"/>
  <c r="C102" i="16"/>
  <c r="N102" i="16"/>
  <c r="G107" i="16"/>
  <c r="N111" i="16"/>
  <c r="F111" i="16"/>
  <c r="M111" i="16"/>
  <c r="E111" i="16"/>
  <c r="L111" i="16"/>
  <c r="E116" i="16"/>
  <c r="H118" i="16"/>
  <c r="H120" i="16"/>
  <c r="O120" i="16"/>
  <c r="G120" i="16"/>
  <c r="L120" i="16"/>
  <c r="E122" i="16"/>
  <c r="O122" i="16"/>
  <c r="I124" i="16"/>
  <c r="H127" i="16"/>
  <c r="G130" i="16"/>
  <c r="C131" i="16"/>
  <c r="O131" i="16"/>
  <c r="L134" i="16"/>
  <c r="D134" i="16"/>
  <c r="K134" i="16"/>
  <c r="C134" i="16"/>
  <c r="N134" i="16"/>
  <c r="F136" i="16"/>
  <c r="I138" i="16"/>
  <c r="G139" i="16"/>
  <c r="C140" i="16"/>
  <c r="M140" i="16"/>
  <c r="H144" i="16"/>
  <c r="O144" i="16"/>
  <c r="G144" i="16"/>
  <c r="K144" i="16"/>
  <c r="C144" i="16"/>
  <c r="N144" i="16"/>
  <c r="H147" i="16"/>
  <c r="J148" i="16"/>
  <c r="G155" i="16"/>
  <c r="I32" i="16"/>
  <c r="I36" i="16"/>
  <c r="I40" i="16"/>
  <c r="I44" i="16"/>
  <c r="I48" i="16"/>
  <c r="C49" i="16"/>
  <c r="K49" i="16"/>
  <c r="I52" i="16"/>
  <c r="C53" i="16"/>
  <c r="K53" i="16"/>
  <c r="I56" i="16"/>
  <c r="C57" i="16"/>
  <c r="K57" i="16"/>
  <c r="C61" i="16"/>
  <c r="K61" i="16"/>
  <c r="C65" i="16"/>
  <c r="K65" i="16"/>
  <c r="C69" i="16"/>
  <c r="K69" i="16"/>
  <c r="C73" i="16"/>
  <c r="K73" i="16"/>
  <c r="D76" i="16"/>
  <c r="M76" i="16"/>
  <c r="D78" i="16"/>
  <c r="M78" i="16"/>
  <c r="C80" i="16"/>
  <c r="L80" i="16"/>
  <c r="G83" i="16"/>
  <c r="O84" i="16"/>
  <c r="G84" i="16"/>
  <c r="K84" i="16"/>
  <c r="F85" i="16"/>
  <c r="O85" i="16"/>
  <c r="D91" i="16"/>
  <c r="N91" i="16"/>
  <c r="H98" i="16"/>
  <c r="D99" i="16"/>
  <c r="H100" i="16"/>
  <c r="O100" i="16"/>
  <c r="G100" i="16"/>
  <c r="L100" i="16"/>
  <c r="E102" i="16"/>
  <c r="O102" i="16"/>
  <c r="H107" i="16"/>
  <c r="D108" i="16"/>
  <c r="N108" i="16"/>
  <c r="C111" i="16"/>
  <c r="O111" i="16"/>
  <c r="L114" i="16"/>
  <c r="D114" i="16"/>
  <c r="K114" i="16"/>
  <c r="C114" i="16"/>
  <c r="N114" i="16"/>
  <c r="F116" i="16"/>
  <c r="I118" i="16"/>
  <c r="C120" i="16"/>
  <c r="M120" i="16"/>
  <c r="F122" i="16"/>
  <c r="N123" i="16"/>
  <c r="F123" i="16"/>
  <c r="M123" i="16"/>
  <c r="E123" i="16"/>
  <c r="L123" i="16"/>
  <c r="J124" i="16"/>
  <c r="I127" i="16"/>
  <c r="H130" i="16"/>
  <c r="D131" i="16"/>
  <c r="H132" i="16"/>
  <c r="O132" i="16"/>
  <c r="G132" i="16"/>
  <c r="L132" i="16"/>
  <c r="E134" i="16"/>
  <c r="O134" i="16"/>
  <c r="I136" i="16"/>
  <c r="J138" i="16"/>
  <c r="H139" i="16"/>
  <c r="D140" i="16"/>
  <c r="N140" i="16"/>
  <c r="D143" i="16"/>
  <c r="D144" i="16"/>
  <c r="J147" i="16"/>
  <c r="L148" i="16"/>
  <c r="N151" i="16"/>
  <c r="F151" i="16"/>
  <c r="M151" i="16"/>
  <c r="E151" i="16"/>
  <c r="L151" i="16"/>
  <c r="D151" i="16"/>
  <c r="I151" i="16"/>
  <c r="I154" i="16"/>
  <c r="O154" i="16"/>
  <c r="F154" i="16"/>
  <c r="N154" i="16"/>
  <c r="E154" i="16"/>
  <c r="M154" i="16"/>
  <c r="D154" i="16"/>
  <c r="J154" i="16"/>
  <c r="H154" i="16"/>
  <c r="L155" i="16"/>
  <c r="F157" i="16"/>
  <c r="D49" i="16"/>
  <c r="D53" i="16"/>
  <c r="D57" i="16"/>
  <c r="D61" i="16"/>
  <c r="D65" i="16"/>
  <c r="D69" i="16"/>
  <c r="D73" i="16"/>
  <c r="E76" i="16"/>
  <c r="N76" i="16"/>
  <c r="E78" i="16"/>
  <c r="N78" i="16"/>
  <c r="D80" i="16"/>
  <c r="M80" i="16"/>
  <c r="H83" i="16"/>
  <c r="C84" i="16"/>
  <c r="L84" i="16"/>
  <c r="G85" i="16"/>
  <c r="K86" i="16"/>
  <c r="C86" i="16"/>
  <c r="L86" i="16"/>
  <c r="O88" i="16"/>
  <c r="G88" i="16"/>
  <c r="K88" i="16"/>
  <c r="F91" i="16"/>
  <c r="O91" i="16"/>
  <c r="L94" i="16"/>
  <c r="D94" i="16"/>
  <c r="K94" i="16"/>
  <c r="C94" i="16"/>
  <c r="N94" i="16"/>
  <c r="I98" i="16"/>
  <c r="G99" i="16"/>
  <c r="C100" i="16"/>
  <c r="M100" i="16"/>
  <c r="F102" i="16"/>
  <c r="N103" i="16"/>
  <c r="F103" i="16"/>
  <c r="M103" i="16"/>
  <c r="E103" i="16"/>
  <c r="L103" i="16"/>
  <c r="I107" i="16"/>
  <c r="E108" i="16"/>
  <c r="D111" i="16"/>
  <c r="H112" i="16"/>
  <c r="O112" i="16"/>
  <c r="G112" i="16"/>
  <c r="L112" i="16"/>
  <c r="E114" i="16"/>
  <c r="O114" i="16"/>
  <c r="I116" i="16"/>
  <c r="J118" i="16"/>
  <c r="D120" i="16"/>
  <c r="N120" i="16"/>
  <c r="G122" i="16"/>
  <c r="C123" i="16"/>
  <c r="O123" i="16"/>
  <c r="K124" i="16"/>
  <c r="L126" i="16"/>
  <c r="D126" i="16"/>
  <c r="K126" i="16"/>
  <c r="C126" i="16"/>
  <c r="N126" i="16"/>
  <c r="J127" i="16"/>
  <c r="I130" i="16"/>
  <c r="G131" i="16"/>
  <c r="C132" i="16"/>
  <c r="M132" i="16"/>
  <c r="F134" i="16"/>
  <c r="N135" i="16"/>
  <c r="F135" i="16"/>
  <c r="M135" i="16"/>
  <c r="E135" i="16"/>
  <c r="L135" i="16"/>
  <c r="J136" i="16"/>
  <c r="M138" i="16"/>
  <c r="I139" i="16"/>
  <c r="E140" i="16"/>
  <c r="G143" i="16"/>
  <c r="E144" i="16"/>
  <c r="K147" i="16"/>
  <c r="M148" i="16"/>
  <c r="C151" i="16"/>
  <c r="C154" i="16"/>
  <c r="O155" i="16"/>
  <c r="K157" i="16"/>
  <c r="J152" i="16"/>
  <c r="G158" i="16"/>
  <c r="K159" i="16"/>
  <c r="C159" i="16"/>
  <c r="L159" i="16"/>
  <c r="O161" i="16"/>
  <c r="G161" i="16"/>
  <c r="K161" i="16"/>
  <c r="I167" i="16"/>
  <c r="I169" i="16"/>
  <c r="H171" i="16"/>
  <c r="C172" i="16"/>
  <c r="L172" i="16"/>
  <c r="H173" i="16"/>
  <c r="I175" i="16"/>
  <c r="C177" i="16"/>
  <c r="M177" i="16"/>
  <c r="C181" i="16"/>
  <c r="G146" i="16"/>
  <c r="O146" i="16"/>
  <c r="C152" i="16"/>
  <c r="K152" i="16"/>
  <c r="H158" i="16"/>
  <c r="K163" i="16"/>
  <c r="C163" i="16"/>
  <c r="L163" i="16"/>
  <c r="O165" i="16"/>
  <c r="G165" i="16"/>
  <c r="K165" i="16"/>
  <c r="I171" i="16"/>
  <c r="D172" i="16"/>
  <c r="N172" i="16"/>
  <c r="D177" i="16"/>
  <c r="N177" i="16"/>
  <c r="H181" i="16"/>
  <c r="K167" i="16"/>
  <c r="C167" i="16"/>
  <c r="L167" i="16"/>
  <c r="O169" i="16"/>
  <c r="G169" i="16"/>
  <c r="K169" i="16"/>
  <c r="F172" i="16"/>
  <c r="O172" i="16"/>
  <c r="K183" i="16"/>
  <c r="C183" i="16"/>
  <c r="O183" i="16"/>
  <c r="F183" i="16"/>
  <c r="N183" i="16"/>
  <c r="E183" i="16"/>
  <c r="M183" i="16"/>
  <c r="D183" i="16"/>
  <c r="H183" i="16"/>
  <c r="I186" i="16"/>
  <c r="J186" i="16"/>
  <c r="H186" i="16"/>
  <c r="G186" i="16"/>
  <c r="O186" i="16"/>
  <c r="F186" i="16"/>
  <c r="N186" i="16"/>
  <c r="E186" i="16"/>
  <c r="L186" i="16"/>
  <c r="C186" i="16"/>
  <c r="K158" i="16"/>
  <c r="D167" i="16"/>
  <c r="M167" i="16"/>
  <c r="C169" i="16"/>
  <c r="L169" i="16"/>
  <c r="K171" i="16"/>
  <c r="C171" i="16"/>
  <c r="L171" i="16"/>
  <c r="G172" i="16"/>
  <c r="O173" i="16"/>
  <c r="G173" i="16"/>
  <c r="K173" i="16"/>
  <c r="L175" i="16"/>
  <c r="D175" i="16"/>
  <c r="K175" i="16"/>
  <c r="C175" i="16"/>
  <c r="N175" i="16"/>
  <c r="F177" i="16"/>
  <c r="J181" i="16"/>
  <c r="G183" i="16"/>
  <c r="D186" i="16"/>
  <c r="J146" i="16"/>
  <c r="J150" i="16"/>
  <c r="F152" i="16"/>
  <c r="N152" i="16"/>
  <c r="C158" i="16"/>
  <c r="L158" i="16"/>
  <c r="G159" i="16"/>
  <c r="M160" i="16"/>
  <c r="E160" i="16"/>
  <c r="K160" i="16"/>
  <c r="F161" i="16"/>
  <c r="K162" i="16"/>
  <c r="F163" i="16"/>
  <c r="O163" i="16"/>
  <c r="E165" i="16"/>
  <c r="N165" i="16"/>
  <c r="J166" i="16"/>
  <c r="E167" i="16"/>
  <c r="N167" i="16"/>
  <c r="D169" i="16"/>
  <c r="M169" i="16"/>
  <c r="D171" i="16"/>
  <c r="M171" i="16"/>
  <c r="H172" i="16"/>
  <c r="C173" i="16"/>
  <c r="L173" i="16"/>
  <c r="E175" i="16"/>
  <c r="O175" i="16"/>
  <c r="I177" i="16"/>
  <c r="K181" i="16"/>
  <c r="I183" i="16"/>
  <c r="N184" i="16"/>
  <c r="K186" i="16"/>
  <c r="I93" i="16"/>
  <c r="I97" i="16"/>
  <c r="I101" i="16"/>
  <c r="I105" i="16"/>
  <c r="I109" i="16"/>
  <c r="I113" i="16"/>
  <c r="I117" i="16"/>
  <c r="I121" i="16"/>
  <c r="I125" i="16"/>
  <c r="I129" i="16"/>
  <c r="I133" i="16"/>
  <c r="I137" i="16"/>
  <c r="I141" i="16"/>
  <c r="C146" i="16"/>
  <c r="K146" i="16"/>
  <c r="C150" i="16"/>
  <c r="K150" i="16"/>
  <c r="G152" i="16"/>
  <c r="O152" i="16"/>
  <c r="D158" i="16"/>
  <c r="M158" i="16"/>
  <c r="H159" i="16"/>
  <c r="C160" i="16"/>
  <c r="L160" i="16"/>
  <c r="H161" i="16"/>
  <c r="C162" i="16"/>
  <c r="L162" i="16"/>
  <c r="G163" i="16"/>
  <c r="M164" i="16"/>
  <c r="E164" i="16"/>
  <c r="K164" i="16"/>
  <c r="F165" i="16"/>
  <c r="K166" i="16"/>
  <c r="F167" i="16"/>
  <c r="O167" i="16"/>
  <c r="E169" i="16"/>
  <c r="N169" i="16"/>
  <c r="E171" i="16"/>
  <c r="N171" i="16"/>
  <c r="I172" i="16"/>
  <c r="D173" i="16"/>
  <c r="M173" i="16"/>
  <c r="F175" i="16"/>
  <c r="N176" i="16"/>
  <c r="F176" i="16"/>
  <c r="M176" i="16"/>
  <c r="E176" i="16"/>
  <c r="L176" i="16"/>
  <c r="J177" i="16"/>
  <c r="J183" i="16"/>
  <c r="M186" i="16"/>
  <c r="D146" i="16"/>
  <c r="D150" i="16"/>
  <c r="O153" i="16"/>
  <c r="G153" i="16"/>
  <c r="K153" i="16"/>
  <c r="E158" i="16"/>
  <c r="N158" i="16"/>
  <c r="I159" i="16"/>
  <c r="D160" i="16"/>
  <c r="N160" i="16"/>
  <c r="I161" i="16"/>
  <c r="D162" i="16"/>
  <c r="M162" i="16"/>
  <c r="H163" i="16"/>
  <c r="C164" i="16"/>
  <c r="L164" i="16"/>
  <c r="H165" i="16"/>
  <c r="C166" i="16"/>
  <c r="L166" i="16"/>
  <c r="G167" i="16"/>
  <c r="M168" i="16"/>
  <c r="E168" i="16"/>
  <c r="K168" i="16"/>
  <c r="F169" i="16"/>
  <c r="K170" i="16"/>
  <c r="F171" i="16"/>
  <c r="O171" i="16"/>
  <c r="E173" i="16"/>
  <c r="N173" i="16"/>
  <c r="G175" i="16"/>
  <c r="C176" i="16"/>
  <c r="O176" i="16"/>
  <c r="K179" i="16"/>
  <c r="C179" i="16"/>
  <c r="O179" i="16"/>
  <c r="F179" i="16"/>
  <c r="N179" i="16"/>
  <c r="E179" i="16"/>
  <c r="L183" i="16"/>
  <c r="M172" i="16"/>
  <c r="E172" i="16"/>
  <c r="K172" i="16"/>
  <c r="F173" i="16"/>
  <c r="H177" i="16"/>
  <c r="O177" i="16"/>
  <c r="G177" i="16"/>
  <c r="L177" i="16"/>
  <c r="O181" i="16"/>
  <c r="G181" i="16"/>
  <c r="F181" i="16"/>
  <c r="N181" i="16"/>
  <c r="E181" i="16"/>
  <c r="M181" i="16"/>
  <c r="D181" i="16"/>
  <c r="M184" i="16"/>
  <c r="E184" i="16"/>
  <c r="J184" i="16"/>
  <c r="I184" i="16"/>
  <c r="H184" i="16"/>
  <c r="L184" i="16"/>
  <c r="C184" i="16"/>
  <c r="M188" i="16"/>
  <c r="E188" i="16"/>
  <c r="K188" i="16"/>
  <c r="K190" i="16"/>
  <c r="J194" i="16"/>
  <c r="I196" i="16"/>
  <c r="H198" i="16"/>
  <c r="D199" i="16"/>
  <c r="M199" i="16"/>
  <c r="H200" i="16"/>
  <c r="C201" i="16"/>
  <c r="L201" i="16"/>
  <c r="G202" i="16"/>
  <c r="K203" i="16"/>
  <c r="C203" i="16"/>
  <c r="M203" i="16"/>
  <c r="E203" i="16"/>
  <c r="N203" i="16"/>
  <c r="I205" i="16"/>
  <c r="I206" i="16"/>
  <c r="D208" i="16"/>
  <c r="M192" i="16"/>
  <c r="E192" i="16"/>
  <c r="K192" i="16"/>
  <c r="K194" i="16"/>
  <c r="J198" i="16"/>
  <c r="E199" i="16"/>
  <c r="N199" i="16"/>
  <c r="I200" i="16"/>
  <c r="D201" i="16"/>
  <c r="M201" i="16"/>
  <c r="H202" i="16"/>
  <c r="I215" i="16"/>
  <c r="G215" i="16"/>
  <c r="O215" i="16"/>
  <c r="F215" i="16"/>
  <c r="M215" i="16"/>
  <c r="D215" i="16"/>
  <c r="J215" i="16"/>
  <c r="C192" i="16"/>
  <c r="L192" i="16"/>
  <c r="M196" i="16"/>
  <c r="E196" i="16"/>
  <c r="K196" i="16"/>
  <c r="K198" i="16"/>
  <c r="F199" i="16"/>
  <c r="O199" i="16"/>
  <c r="E201" i="16"/>
  <c r="N201" i="16"/>
  <c r="J202" i="16"/>
  <c r="K204" i="16"/>
  <c r="C204" i="16"/>
  <c r="O204" i="16"/>
  <c r="F204" i="16"/>
  <c r="H204" i="16"/>
  <c r="N204" i="16"/>
  <c r="H208" i="16"/>
  <c r="O210" i="16"/>
  <c r="G210" i="16"/>
  <c r="M210" i="16"/>
  <c r="D210" i="16"/>
  <c r="J210" i="16"/>
  <c r="F210" i="16"/>
  <c r="C215" i="16"/>
  <c r="O185" i="16"/>
  <c r="G185" i="16"/>
  <c r="K185" i="16"/>
  <c r="D192" i="16"/>
  <c r="N192" i="16"/>
  <c r="C196" i="16"/>
  <c r="L196" i="16"/>
  <c r="G199" i="16"/>
  <c r="M200" i="16"/>
  <c r="E200" i="16"/>
  <c r="K200" i="16"/>
  <c r="F201" i="16"/>
  <c r="K202" i="16"/>
  <c r="D204" i="16"/>
  <c r="M205" i="16"/>
  <c r="E205" i="16"/>
  <c r="J205" i="16"/>
  <c r="L205" i="16"/>
  <c r="C205" i="16"/>
  <c r="O205" i="16"/>
  <c r="I208" i="16"/>
  <c r="C210" i="16"/>
  <c r="M213" i="16"/>
  <c r="E213" i="16"/>
  <c r="H213" i="16"/>
  <c r="G213" i="16"/>
  <c r="N213" i="16"/>
  <c r="D213" i="16"/>
  <c r="J213" i="16"/>
  <c r="E215" i="16"/>
  <c r="I174" i="16"/>
  <c r="I180" i="16"/>
  <c r="C185" i="16"/>
  <c r="L185" i="16"/>
  <c r="K187" i="16"/>
  <c r="C187" i="16"/>
  <c r="L187" i="16"/>
  <c r="G188" i="16"/>
  <c r="O189" i="16"/>
  <c r="G189" i="16"/>
  <c r="K189" i="16"/>
  <c r="F190" i="16"/>
  <c r="O190" i="16"/>
  <c r="F192" i="16"/>
  <c r="O192" i="16"/>
  <c r="E194" i="16"/>
  <c r="N194" i="16"/>
  <c r="D196" i="16"/>
  <c r="N196" i="16"/>
  <c r="D198" i="16"/>
  <c r="M198" i="16"/>
  <c r="H199" i="16"/>
  <c r="C200" i="16"/>
  <c r="L200" i="16"/>
  <c r="H201" i="16"/>
  <c r="C202" i="16"/>
  <c r="L202" i="16"/>
  <c r="H203" i="16"/>
  <c r="E204" i="16"/>
  <c r="D205" i="16"/>
  <c r="O206" i="16"/>
  <c r="G206" i="16"/>
  <c r="N206" i="16"/>
  <c r="E206" i="16"/>
  <c r="H206" i="16"/>
  <c r="M206" i="16"/>
  <c r="J208" i="16"/>
  <c r="E210" i="16"/>
  <c r="C213" i="16"/>
  <c r="H215" i="16"/>
  <c r="K178" i="16"/>
  <c r="D185" i="16"/>
  <c r="M185" i="16"/>
  <c r="D187" i="16"/>
  <c r="M187" i="16"/>
  <c r="H188" i="16"/>
  <c r="C189" i="16"/>
  <c r="L189" i="16"/>
  <c r="G190" i="16"/>
  <c r="K191" i="16"/>
  <c r="C191" i="16"/>
  <c r="L191" i="16"/>
  <c r="G192" i="16"/>
  <c r="O193" i="16"/>
  <c r="G193" i="16"/>
  <c r="K193" i="16"/>
  <c r="F194" i="16"/>
  <c r="O194" i="16"/>
  <c r="F196" i="16"/>
  <c r="O196" i="16"/>
  <c r="E198" i="16"/>
  <c r="N198" i="16"/>
  <c r="I199" i="16"/>
  <c r="D200" i="16"/>
  <c r="N200" i="16"/>
  <c r="I201" i="16"/>
  <c r="D202" i="16"/>
  <c r="M202" i="16"/>
  <c r="I203" i="16"/>
  <c r="G204" i="16"/>
  <c r="F205" i="16"/>
  <c r="C206" i="16"/>
  <c r="I207" i="16"/>
  <c r="J207" i="16"/>
  <c r="L207" i="16"/>
  <c r="C207" i="16"/>
  <c r="N207" i="16"/>
  <c r="L208" i="16"/>
  <c r="H210" i="16"/>
  <c r="F213" i="16"/>
  <c r="K215" i="16"/>
  <c r="M180" i="16"/>
  <c r="E180" i="16"/>
  <c r="K180" i="16"/>
  <c r="K182" i="16"/>
  <c r="E185" i="16"/>
  <c r="N185" i="16"/>
  <c r="E187" i="16"/>
  <c r="N187" i="16"/>
  <c r="I188" i="16"/>
  <c r="D189" i="16"/>
  <c r="M189" i="16"/>
  <c r="H190" i="16"/>
  <c r="D191" i="16"/>
  <c r="M191" i="16"/>
  <c r="H192" i="16"/>
  <c r="C193" i="16"/>
  <c r="L193" i="16"/>
  <c r="G194" i="16"/>
  <c r="K195" i="16"/>
  <c r="C195" i="16"/>
  <c r="L195" i="16"/>
  <c r="G196" i="16"/>
  <c r="O197" i="16"/>
  <c r="G197" i="16"/>
  <c r="K197" i="16"/>
  <c r="F198" i="16"/>
  <c r="O198" i="16"/>
  <c r="F200" i="16"/>
  <c r="O200" i="16"/>
  <c r="E202" i="16"/>
  <c r="N202" i="16"/>
  <c r="J203" i="16"/>
  <c r="I204" i="16"/>
  <c r="G205" i="16"/>
  <c r="D206" i="16"/>
  <c r="D207" i="16"/>
  <c r="O207" i="16"/>
  <c r="I210" i="16"/>
  <c r="I213" i="16"/>
  <c r="L215" i="16"/>
  <c r="I192" i="16"/>
  <c r="H196" i="16"/>
  <c r="K199" i="16"/>
  <c r="C199" i="16"/>
  <c r="L199" i="16"/>
  <c r="G200" i="16"/>
  <c r="O201" i="16"/>
  <c r="G201" i="16"/>
  <c r="K201" i="16"/>
  <c r="F202" i="16"/>
  <c r="O202" i="16"/>
  <c r="J204" i="16"/>
  <c r="K208" i="16"/>
  <c r="C208" i="16"/>
  <c r="N208" i="16"/>
  <c r="E208" i="16"/>
  <c r="G208" i="16"/>
  <c r="O208" i="16"/>
  <c r="K210" i="16"/>
  <c r="N215" i="16"/>
  <c r="N229" i="16"/>
  <c r="F229" i="16"/>
  <c r="M229" i="16"/>
  <c r="E229" i="16"/>
  <c r="G229" i="16"/>
  <c r="D229" i="16"/>
  <c r="O229" i="16"/>
  <c r="C229" i="16"/>
  <c r="K229" i="16"/>
  <c r="J229" i="16"/>
  <c r="I229" i="16"/>
  <c r="H229" i="16"/>
  <c r="M209" i="16"/>
  <c r="E209" i="16"/>
  <c r="K209" i="16"/>
  <c r="K211" i="16"/>
  <c r="F212" i="16"/>
  <c r="O212" i="16"/>
  <c r="E214" i="16"/>
  <c r="E216" i="16"/>
  <c r="I217" i="16"/>
  <c r="H219" i="16"/>
  <c r="D220" i="16"/>
  <c r="M220" i="16"/>
  <c r="H221" i="16"/>
  <c r="C222" i="16"/>
  <c r="L222" i="16"/>
  <c r="E224" i="16"/>
  <c r="O224" i="16"/>
  <c r="I226" i="16"/>
  <c r="J232" i="16"/>
  <c r="G234" i="16"/>
  <c r="I235" i="16"/>
  <c r="G237" i="16"/>
  <c r="E220" i="16"/>
  <c r="N220" i="16"/>
  <c r="N225" i="16"/>
  <c r="F225" i="16"/>
  <c r="M225" i="16"/>
  <c r="E225" i="16"/>
  <c r="L225" i="16"/>
  <c r="K232" i="16"/>
  <c r="H237" i="16"/>
  <c r="O239" i="16"/>
  <c r="G239" i="16"/>
  <c r="M239" i="16"/>
  <c r="E239" i="16"/>
  <c r="K239" i="16"/>
  <c r="C239" i="16"/>
  <c r="I239" i="16"/>
  <c r="N239" i="16"/>
  <c r="L239" i="16"/>
  <c r="M217" i="16"/>
  <c r="E217" i="16"/>
  <c r="K217" i="16"/>
  <c r="K219" i="16"/>
  <c r="F220" i="16"/>
  <c r="O220" i="16"/>
  <c r="E222" i="16"/>
  <c r="N222" i="16"/>
  <c r="G224" i="16"/>
  <c r="C225" i="16"/>
  <c r="O225" i="16"/>
  <c r="L228" i="16"/>
  <c r="D228" i="16"/>
  <c r="K228" i="16"/>
  <c r="C228" i="16"/>
  <c r="N228" i="16"/>
  <c r="L232" i="16"/>
  <c r="L234" i="16"/>
  <c r="K235" i="16"/>
  <c r="M237" i="16"/>
  <c r="D239" i="16"/>
  <c r="C217" i="16"/>
  <c r="L217" i="16"/>
  <c r="G220" i="16"/>
  <c r="M221" i="16"/>
  <c r="E221" i="16"/>
  <c r="K221" i="16"/>
  <c r="F222" i="16"/>
  <c r="D225" i="16"/>
  <c r="H226" i="16"/>
  <c r="O226" i="16"/>
  <c r="G226" i="16"/>
  <c r="L226" i="16"/>
  <c r="E228" i="16"/>
  <c r="O228" i="16"/>
  <c r="F239" i="16"/>
  <c r="I232" i="16"/>
  <c r="O232" i="16"/>
  <c r="G232" i="16"/>
  <c r="F232" i="16"/>
  <c r="E232" i="16"/>
  <c r="N232" i="16"/>
  <c r="K237" i="16"/>
  <c r="C237" i="16"/>
  <c r="I237" i="16"/>
  <c r="O237" i="16"/>
  <c r="L237" i="16"/>
  <c r="J237" i="16"/>
  <c r="M238" i="16"/>
  <c r="E238" i="16"/>
  <c r="K238" i="16"/>
  <c r="C238" i="16"/>
  <c r="I238" i="16"/>
  <c r="O238" i="16"/>
  <c r="G238" i="16"/>
  <c r="L238" i="16"/>
  <c r="J238" i="16"/>
  <c r="H239" i="16"/>
  <c r="K212" i="16"/>
  <c r="C212" i="16"/>
  <c r="L212" i="16"/>
  <c r="O214" i="16"/>
  <c r="G214" i="16"/>
  <c r="K214" i="16"/>
  <c r="F217" i="16"/>
  <c r="O217" i="16"/>
  <c r="E219" i="16"/>
  <c r="N219" i="16"/>
  <c r="I220" i="16"/>
  <c r="D221" i="16"/>
  <c r="N221" i="16"/>
  <c r="I222" i="16"/>
  <c r="J224" i="16"/>
  <c r="H225" i="16"/>
  <c r="D226" i="16"/>
  <c r="N226" i="16"/>
  <c r="C232" i="16"/>
  <c r="M234" i="16"/>
  <c r="E234" i="16"/>
  <c r="K234" i="16"/>
  <c r="C234" i="16"/>
  <c r="J234" i="16"/>
  <c r="I234" i="16"/>
  <c r="O235" i="16"/>
  <c r="G235" i="16"/>
  <c r="M235" i="16"/>
  <c r="E235" i="16"/>
  <c r="H235" i="16"/>
  <c r="F235" i="16"/>
  <c r="I236" i="16"/>
  <c r="O236" i="16"/>
  <c r="G236" i="16"/>
  <c r="N236" i="16"/>
  <c r="D236" i="16"/>
  <c r="M236" i="16"/>
  <c r="C236" i="16"/>
  <c r="D237" i="16"/>
  <c r="D238" i="16"/>
  <c r="J239" i="16"/>
  <c r="I209" i="16"/>
  <c r="H211" i="16"/>
  <c r="D212" i="16"/>
  <c r="M212" i="16"/>
  <c r="C214" i="16"/>
  <c r="L214" i="16"/>
  <c r="K216" i="16"/>
  <c r="C216" i="16"/>
  <c r="L216" i="16"/>
  <c r="G217" i="16"/>
  <c r="O218" i="16"/>
  <c r="G218" i="16"/>
  <c r="K218" i="16"/>
  <c r="F219" i="16"/>
  <c r="O219" i="16"/>
  <c r="F221" i="16"/>
  <c r="O221" i="16"/>
  <c r="I225" i="16"/>
  <c r="E226" i="16"/>
  <c r="H228" i="16"/>
  <c r="H230" i="16"/>
  <c r="O230" i="16"/>
  <c r="G230" i="16"/>
  <c r="L230" i="16"/>
  <c r="D232" i="16"/>
  <c r="D234" i="16"/>
  <c r="C235" i="16"/>
  <c r="E236" i="16"/>
  <c r="E237" i="16"/>
  <c r="F238" i="16"/>
  <c r="K220" i="16"/>
  <c r="C220" i="16"/>
  <c r="L220" i="16"/>
  <c r="G221" i="16"/>
  <c r="O222" i="16"/>
  <c r="G222" i="16"/>
  <c r="K222" i="16"/>
  <c r="L224" i="16"/>
  <c r="D224" i="16"/>
  <c r="K224" i="16"/>
  <c r="C224" i="16"/>
  <c r="N224" i="16"/>
  <c r="J225" i="16"/>
  <c r="F226" i="16"/>
  <c r="I228" i="16"/>
  <c r="H232" i="16"/>
  <c r="F234" i="16"/>
  <c r="D235" i="16"/>
  <c r="F237" i="16"/>
  <c r="H238" i="16"/>
  <c r="J243" i="16"/>
  <c r="O247" i="16"/>
  <c r="G247" i="16"/>
  <c r="M247" i="16"/>
  <c r="E247" i="16"/>
  <c r="K247" i="16"/>
  <c r="C247" i="16"/>
  <c r="I247" i="16"/>
  <c r="D248" i="16"/>
  <c r="J251" i="16"/>
  <c r="O255" i="16"/>
  <c r="G255" i="16"/>
  <c r="M255" i="16"/>
  <c r="E255" i="16"/>
  <c r="K255" i="16"/>
  <c r="C255" i="16"/>
  <c r="I255" i="16"/>
  <c r="D256" i="16"/>
  <c r="J259" i="16"/>
  <c r="O263" i="16"/>
  <c r="G263" i="16"/>
  <c r="M263" i="16"/>
  <c r="E263" i="16"/>
  <c r="K263" i="16"/>
  <c r="C263" i="16"/>
  <c r="I263" i="16"/>
  <c r="D264" i="16"/>
  <c r="J267" i="16"/>
  <c r="O271" i="16"/>
  <c r="G271" i="16"/>
  <c r="M271" i="16"/>
  <c r="E271" i="16"/>
  <c r="K271" i="16"/>
  <c r="C271" i="16"/>
  <c r="I271" i="16"/>
  <c r="D272" i="16"/>
  <c r="J275" i="16"/>
  <c r="M246" i="16"/>
  <c r="E246" i="16"/>
  <c r="K246" i="16"/>
  <c r="C246" i="16"/>
  <c r="I246" i="16"/>
  <c r="O246" i="16"/>
  <c r="G246" i="16"/>
  <c r="D247" i="16"/>
  <c r="F248" i="16"/>
  <c r="L251" i="16"/>
  <c r="M254" i="16"/>
  <c r="E254" i="16"/>
  <c r="K254" i="16"/>
  <c r="C254" i="16"/>
  <c r="I254" i="16"/>
  <c r="O254" i="16"/>
  <c r="G254" i="16"/>
  <c r="D255" i="16"/>
  <c r="F256" i="16"/>
  <c r="L259" i="16"/>
  <c r="M262" i="16"/>
  <c r="E262" i="16"/>
  <c r="K262" i="16"/>
  <c r="C262" i="16"/>
  <c r="I262" i="16"/>
  <c r="O262" i="16"/>
  <c r="G262" i="16"/>
  <c r="D263" i="16"/>
  <c r="F264" i="16"/>
  <c r="L267" i="16"/>
  <c r="M270" i="16"/>
  <c r="E270" i="16"/>
  <c r="K270" i="16"/>
  <c r="C270" i="16"/>
  <c r="I270" i="16"/>
  <c r="O270" i="16"/>
  <c r="G270" i="16"/>
  <c r="D271" i="16"/>
  <c r="F272" i="16"/>
  <c r="L275" i="16"/>
  <c r="K245" i="16"/>
  <c r="C245" i="16"/>
  <c r="I245" i="16"/>
  <c r="O245" i="16"/>
  <c r="G245" i="16"/>
  <c r="M245" i="16"/>
  <c r="E245" i="16"/>
  <c r="D246" i="16"/>
  <c r="F247" i="16"/>
  <c r="H248" i="16"/>
  <c r="K253" i="16"/>
  <c r="C253" i="16"/>
  <c r="I253" i="16"/>
  <c r="O253" i="16"/>
  <c r="G253" i="16"/>
  <c r="M253" i="16"/>
  <c r="E253" i="16"/>
  <c r="D254" i="16"/>
  <c r="F255" i="16"/>
  <c r="H256" i="16"/>
  <c r="K261" i="16"/>
  <c r="C261" i="16"/>
  <c r="I261" i="16"/>
  <c r="O261" i="16"/>
  <c r="G261" i="16"/>
  <c r="M261" i="16"/>
  <c r="E261" i="16"/>
  <c r="D262" i="16"/>
  <c r="F263" i="16"/>
  <c r="H264" i="16"/>
  <c r="K269" i="16"/>
  <c r="C269" i="16"/>
  <c r="I269" i="16"/>
  <c r="O269" i="16"/>
  <c r="G269" i="16"/>
  <c r="M269" i="16"/>
  <c r="E269" i="16"/>
  <c r="D270" i="16"/>
  <c r="F271" i="16"/>
  <c r="H272" i="16"/>
  <c r="I244" i="16"/>
  <c r="O244" i="16"/>
  <c r="G244" i="16"/>
  <c r="M244" i="16"/>
  <c r="E244" i="16"/>
  <c r="K244" i="16"/>
  <c r="C244" i="16"/>
  <c r="D245" i="16"/>
  <c r="F246" i="16"/>
  <c r="H247" i="16"/>
  <c r="J248" i="16"/>
  <c r="I252" i="16"/>
  <c r="O252" i="16"/>
  <c r="G252" i="16"/>
  <c r="M252" i="16"/>
  <c r="E252" i="16"/>
  <c r="K252" i="16"/>
  <c r="C252" i="16"/>
  <c r="D253" i="16"/>
  <c r="F254" i="16"/>
  <c r="H255" i="16"/>
  <c r="J256" i="16"/>
  <c r="I260" i="16"/>
  <c r="O260" i="16"/>
  <c r="G260" i="16"/>
  <c r="M260" i="16"/>
  <c r="E260" i="16"/>
  <c r="K260" i="16"/>
  <c r="C260" i="16"/>
  <c r="D261" i="16"/>
  <c r="F262" i="16"/>
  <c r="H263" i="16"/>
  <c r="J264" i="16"/>
  <c r="I268" i="16"/>
  <c r="O268" i="16"/>
  <c r="G268" i="16"/>
  <c r="M268" i="16"/>
  <c r="E268" i="16"/>
  <c r="K268" i="16"/>
  <c r="C268" i="16"/>
  <c r="D269" i="16"/>
  <c r="F270" i="16"/>
  <c r="H271" i="16"/>
  <c r="J272" i="16"/>
  <c r="O243" i="16"/>
  <c r="G243" i="16"/>
  <c r="M243" i="16"/>
  <c r="E243" i="16"/>
  <c r="K243" i="16"/>
  <c r="C243" i="16"/>
  <c r="I243" i="16"/>
  <c r="D244" i="16"/>
  <c r="F245" i="16"/>
  <c r="H246" i="16"/>
  <c r="J247" i="16"/>
  <c r="O251" i="16"/>
  <c r="G251" i="16"/>
  <c r="M251" i="16"/>
  <c r="E251" i="16"/>
  <c r="K251" i="16"/>
  <c r="C251" i="16"/>
  <c r="I251" i="16"/>
  <c r="D252" i="16"/>
  <c r="F253" i="16"/>
  <c r="H254" i="16"/>
  <c r="J255" i="16"/>
  <c r="O259" i="16"/>
  <c r="G259" i="16"/>
  <c r="M259" i="16"/>
  <c r="E259" i="16"/>
  <c r="K259" i="16"/>
  <c r="C259" i="16"/>
  <c r="I259" i="16"/>
  <c r="D260" i="16"/>
  <c r="F261" i="16"/>
  <c r="H262" i="16"/>
  <c r="J263" i="16"/>
  <c r="O267" i="16"/>
  <c r="G267" i="16"/>
  <c r="M267" i="16"/>
  <c r="E267" i="16"/>
  <c r="K267" i="16"/>
  <c r="C267" i="16"/>
  <c r="I267" i="16"/>
  <c r="D268" i="16"/>
  <c r="F269" i="16"/>
  <c r="H270" i="16"/>
  <c r="J271" i="16"/>
  <c r="O275" i="16"/>
  <c r="G275" i="16"/>
  <c r="M275" i="16"/>
  <c r="E275" i="16"/>
  <c r="K275" i="16"/>
  <c r="C275" i="16"/>
  <c r="I275" i="16"/>
  <c r="I223" i="16"/>
  <c r="I227" i="16"/>
  <c r="K233" i="16"/>
  <c r="C233" i="16"/>
  <c r="I233" i="16"/>
  <c r="M233" i="16"/>
  <c r="M242" i="16"/>
  <c r="E242" i="16"/>
  <c r="K242" i="16"/>
  <c r="C242" i="16"/>
  <c r="I242" i="16"/>
  <c r="O242" i="16"/>
  <c r="G242" i="16"/>
  <c r="D243" i="16"/>
  <c r="F244" i="16"/>
  <c r="H245" i="16"/>
  <c r="J246" i="16"/>
  <c r="L247" i="16"/>
  <c r="M250" i="16"/>
  <c r="E250" i="16"/>
  <c r="K250" i="16"/>
  <c r="C250" i="16"/>
  <c r="I250" i="16"/>
  <c r="O250" i="16"/>
  <c r="G250" i="16"/>
  <c r="D251" i="16"/>
  <c r="F252" i="16"/>
  <c r="H253" i="16"/>
  <c r="J254" i="16"/>
  <c r="L255" i="16"/>
  <c r="M258" i="16"/>
  <c r="E258" i="16"/>
  <c r="K258" i="16"/>
  <c r="C258" i="16"/>
  <c r="I258" i="16"/>
  <c r="O258" i="16"/>
  <c r="G258" i="16"/>
  <c r="D259" i="16"/>
  <c r="F260" i="16"/>
  <c r="H261" i="16"/>
  <c r="J262" i="16"/>
  <c r="L263" i="16"/>
  <c r="M266" i="16"/>
  <c r="E266" i="16"/>
  <c r="K266" i="16"/>
  <c r="C266" i="16"/>
  <c r="I266" i="16"/>
  <c r="O266" i="16"/>
  <c r="G266" i="16"/>
  <c r="D267" i="16"/>
  <c r="F268" i="16"/>
  <c r="H269" i="16"/>
  <c r="J270" i="16"/>
  <c r="L271" i="16"/>
  <c r="M274" i="16"/>
  <c r="E274" i="16"/>
  <c r="K274" i="16"/>
  <c r="C274" i="16"/>
  <c r="I274" i="16"/>
  <c r="O274" i="16"/>
  <c r="G274" i="16"/>
  <c r="D275" i="16"/>
  <c r="O231" i="16"/>
  <c r="M231" i="16"/>
  <c r="J231" i="16"/>
  <c r="D233" i="16"/>
  <c r="N233" i="16"/>
  <c r="K241" i="16"/>
  <c r="C241" i="16"/>
  <c r="I241" i="16"/>
  <c r="O241" i="16"/>
  <c r="G241" i="16"/>
  <c r="M241" i="16"/>
  <c r="E241" i="16"/>
  <c r="D242" i="16"/>
  <c r="F243" i="16"/>
  <c r="H244" i="16"/>
  <c r="J245" i="16"/>
  <c r="L246" i="16"/>
  <c r="N247" i="16"/>
  <c r="K249" i="16"/>
  <c r="C249" i="16"/>
  <c r="I249" i="16"/>
  <c r="O249" i="16"/>
  <c r="G249" i="16"/>
  <c r="M249" i="16"/>
  <c r="E249" i="16"/>
  <c r="D250" i="16"/>
  <c r="F251" i="16"/>
  <c r="H252" i="16"/>
  <c r="J253" i="16"/>
  <c r="L254" i="16"/>
  <c r="N255" i="16"/>
  <c r="K257" i="16"/>
  <c r="C257" i="16"/>
  <c r="I257" i="16"/>
  <c r="O257" i="16"/>
  <c r="G257" i="16"/>
  <c r="M257" i="16"/>
  <c r="E257" i="16"/>
  <c r="D258" i="16"/>
  <c r="F259" i="16"/>
  <c r="H260" i="16"/>
  <c r="J261" i="16"/>
  <c r="L262" i="16"/>
  <c r="N263" i="16"/>
  <c r="K265" i="16"/>
  <c r="C265" i="16"/>
  <c r="I265" i="16"/>
  <c r="O265" i="16"/>
  <c r="G265" i="16"/>
  <c r="M265" i="16"/>
  <c r="E265" i="16"/>
  <c r="D266" i="16"/>
  <c r="F267" i="16"/>
  <c r="H268" i="16"/>
  <c r="J269" i="16"/>
  <c r="L270" i="16"/>
  <c r="N271" i="16"/>
  <c r="K273" i="16"/>
  <c r="C273" i="16"/>
  <c r="I273" i="16"/>
  <c r="O273" i="16"/>
  <c r="G273" i="16"/>
  <c r="M273" i="16"/>
  <c r="E273" i="16"/>
  <c r="D274" i="16"/>
  <c r="F275" i="16"/>
  <c r="I240" i="16"/>
  <c r="O240" i="16"/>
  <c r="G240" i="16"/>
  <c r="M240" i="16"/>
  <c r="E240" i="16"/>
  <c r="K240" i="16"/>
  <c r="C240" i="16"/>
  <c r="H243" i="16"/>
  <c r="J244" i="16"/>
  <c r="L245" i="16"/>
  <c r="N246" i="16"/>
  <c r="I248" i="16"/>
  <c r="O248" i="16"/>
  <c r="G248" i="16"/>
  <c r="M248" i="16"/>
  <c r="E248" i="16"/>
  <c r="K248" i="16"/>
  <c r="C248" i="16"/>
  <c r="H251" i="16"/>
  <c r="J252" i="16"/>
  <c r="L253" i="16"/>
  <c r="N254" i="16"/>
  <c r="I256" i="16"/>
  <c r="O256" i="16"/>
  <c r="G256" i="16"/>
  <c r="M256" i="16"/>
  <c r="E256" i="16"/>
  <c r="K256" i="16"/>
  <c r="C256" i="16"/>
  <c r="H259" i="16"/>
  <c r="J260" i="16"/>
  <c r="L261" i="16"/>
  <c r="N262" i="16"/>
  <c r="I264" i="16"/>
  <c r="O264" i="16"/>
  <c r="G264" i="16"/>
  <c r="M264" i="16"/>
  <c r="E264" i="16"/>
  <c r="K264" i="16"/>
  <c r="C264" i="16"/>
  <c r="H267" i="16"/>
  <c r="J268" i="16"/>
  <c r="L269" i="16"/>
  <c r="N270" i="16"/>
  <c r="I272" i="16"/>
  <c r="O272" i="16"/>
  <c r="G272" i="16"/>
  <c r="M272" i="16"/>
  <c r="E272" i="16"/>
  <c r="K272" i="16"/>
  <c r="C272" i="16"/>
  <c r="H275" i="16"/>
  <c r="J276" i="16"/>
  <c r="D277" i="16"/>
  <c r="L277" i="16"/>
  <c r="F278" i="16"/>
  <c r="N278" i="16"/>
  <c r="H279" i="16"/>
  <c r="C276" i="16"/>
  <c r="K276" i="16"/>
  <c r="E277" i="16"/>
  <c r="M277" i="16"/>
  <c r="G278" i="16"/>
  <c r="O278" i="16"/>
  <c r="I279" i="16"/>
  <c r="J279" i="16"/>
  <c r="E276" i="16"/>
  <c r="M276" i="16"/>
  <c r="G277" i="16"/>
  <c r="O277" i="16"/>
  <c r="I278" i="16"/>
  <c r="C279" i="16"/>
  <c r="K279" i="16"/>
  <c r="J278" i="16"/>
  <c r="D279" i="16"/>
  <c r="L279" i="16"/>
  <c r="G276" i="16"/>
  <c r="O276" i="16"/>
  <c r="I277" i="16"/>
  <c r="C278" i="16"/>
  <c r="K278" i="16"/>
  <c r="E279" i="16"/>
  <c r="M279" i="16"/>
  <c r="J277" i="16"/>
  <c r="D278" i="16"/>
  <c r="L278" i="16"/>
  <c r="F279" i="16"/>
  <c r="N279" i="16"/>
  <c r="C277" i="16"/>
  <c r="E278" i="16"/>
  <c r="G279" i="16"/>
  <c r="I32" i="12"/>
  <c r="I36" i="12"/>
  <c r="I40" i="12"/>
  <c r="I44" i="12"/>
  <c r="I48" i="12"/>
  <c r="I52" i="12"/>
  <c r="J55" i="12"/>
  <c r="K64" i="12"/>
  <c r="C64" i="12"/>
  <c r="L64" i="12"/>
  <c r="O66" i="12"/>
  <c r="G66" i="12"/>
  <c r="K66" i="12"/>
  <c r="J32" i="12"/>
  <c r="J36" i="12"/>
  <c r="J40" i="12"/>
  <c r="J44" i="12"/>
  <c r="J48" i="12"/>
  <c r="J52" i="12"/>
  <c r="K55" i="12"/>
  <c r="K68" i="12"/>
  <c r="C68" i="12"/>
  <c r="L68" i="12"/>
  <c r="O70" i="12"/>
  <c r="G70" i="12"/>
  <c r="K70" i="12"/>
  <c r="G30" i="12"/>
  <c r="O30" i="12"/>
  <c r="I31" i="12"/>
  <c r="C32" i="12"/>
  <c r="K32" i="12"/>
  <c r="G34" i="12"/>
  <c r="O34" i="12"/>
  <c r="I35" i="12"/>
  <c r="C36" i="12"/>
  <c r="K36" i="12"/>
  <c r="G38" i="12"/>
  <c r="O38" i="12"/>
  <c r="I39" i="12"/>
  <c r="C40" i="12"/>
  <c r="K40" i="12"/>
  <c r="G42" i="12"/>
  <c r="O42" i="12"/>
  <c r="I43" i="12"/>
  <c r="C44" i="12"/>
  <c r="K44" i="12"/>
  <c r="G46" i="12"/>
  <c r="O46" i="12"/>
  <c r="I47" i="12"/>
  <c r="C48" i="12"/>
  <c r="K48" i="12"/>
  <c r="G50" i="12"/>
  <c r="O50" i="12"/>
  <c r="I51" i="12"/>
  <c r="C52" i="12"/>
  <c r="K52" i="12"/>
  <c r="H54" i="12"/>
  <c r="C55" i="12"/>
  <c r="L55" i="12"/>
  <c r="M57" i="12"/>
  <c r="E57" i="12"/>
  <c r="K57" i="12"/>
  <c r="K59" i="12"/>
  <c r="J63" i="12"/>
  <c r="E64" i="12"/>
  <c r="N64" i="12"/>
  <c r="D66" i="12"/>
  <c r="M66" i="12"/>
  <c r="D68" i="12"/>
  <c r="M68" i="12"/>
  <c r="H69" i="12"/>
  <c r="C70" i="12"/>
  <c r="L70" i="12"/>
  <c r="G71" i="12"/>
  <c r="H30" i="12"/>
  <c r="J31" i="12"/>
  <c r="D32" i="12"/>
  <c r="L32" i="12"/>
  <c r="H34" i="12"/>
  <c r="J35" i="12"/>
  <c r="D36" i="12"/>
  <c r="L36" i="12"/>
  <c r="H38" i="12"/>
  <c r="J39" i="12"/>
  <c r="D40" i="12"/>
  <c r="L40" i="12"/>
  <c r="H42" i="12"/>
  <c r="J43" i="12"/>
  <c r="D44" i="12"/>
  <c r="L44" i="12"/>
  <c r="H46" i="12"/>
  <c r="J47" i="12"/>
  <c r="D48" i="12"/>
  <c r="L48" i="12"/>
  <c r="H50" i="12"/>
  <c r="J51" i="12"/>
  <c r="D52" i="12"/>
  <c r="L52" i="12"/>
  <c r="I54" i="12"/>
  <c r="D55" i="12"/>
  <c r="M55" i="12"/>
  <c r="M61" i="12"/>
  <c r="E61" i="12"/>
  <c r="K61" i="12"/>
  <c r="K63" i="12"/>
  <c r="F64" i="12"/>
  <c r="O64" i="12"/>
  <c r="E66" i="12"/>
  <c r="N66" i="12"/>
  <c r="E68" i="12"/>
  <c r="N68" i="12"/>
  <c r="I69" i="12"/>
  <c r="D70" i="12"/>
  <c r="M70" i="12"/>
  <c r="I30" i="12"/>
  <c r="C31" i="12"/>
  <c r="K31" i="12"/>
  <c r="E32" i="12"/>
  <c r="M32" i="12"/>
  <c r="I34" i="12"/>
  <c r="C35" i="12"/>
  <c r="K35" i="12"/>
  <c r="E36" i="12"/>
  <c r="M36" i="12"/>
  <c r="I38" i="12"/>
  <c r="C39" i="12"/>
  <c r="K39" i="12"/>
  <c r="E40" i="12"/>
  <c r="M40" i="12"/>
  <c r="I42" i="12"/>
  <c r="C43" i="12"/>
  <c r="K43" i="12"/>
  <c r="E44" i="12"/>
  <c r="M44" i="12"/>
  <c r="I46" i="12"/>
  <c r="C47" i="12"/>
  <c r="K47" i="12"/>
  <c r="E48" i="12"/>
  <c r="M48" i="12"/>
  <c r="I50" i="12"/>
  <c r="C51" i="12"/>
  <c r="K51" i="12"/>
  <c r="E52" i="12"/>
  <c r="M52" i="12"/>
  <c r="E55" i="12"/>
  <c r="N55" i="12"/>
  <c r="D57" i="12"/>
  <c r="N57" i="12"/>
  <c r="D59" i="12"/>
  <c r="M59" i="12"/>
  <c r="C61" i="12"/>
  <c r="L61" i="12"/>
  <c r="C63" i="12"/>
  <c r="L63" i="12"/>
  <c r="G64" i="12"/>
  <c r="M65" i="12"/>
  <c r="E65" i="12"/>
  <c r="K65" i="12"/>
  <c r="F66" i="12"/>
  <c r="K67" i="12"/>
  <c r="F68" i="12"/>
  <c r="O68" i="12"/>
  <c r="E70" i="12"/>
  <c r="N70" i="12"/>
  <c r="J71" i="12"/>
  <c r="J30" i="12"/>
  <c r="F32" i="12"/>
  <c r="N32" i="12"/>
  <c r="J34" i="12"/>
  <c r="F36" i="12"/>
  <c r="N36" i="12"/>
  <c r="J38" i="12"/>
  <c r="F40" i="12"/>
  <c r="N40" i="12"/>
  <c r="J42" i="12"/>
  <c r="F44" i="12"/>
  <c r="N44" i="12"/>
  <c r="J46" i="12"/>
  <c r="F48" i="12"/>
  <c r="N48" i="12"/>
  <c r="J50" i="12"/>
  <c r="F52" i="12"/>
  <c r="N52" i="12"/>
  <c r="O54" i="12"/>
  <c r="G54" i="12"/>
  <c r="K54" i="12"/>
  <c r="F55" i="12"/>
  <c r="O55" i="12"/>
  <c r="N61" i="12"/>
  <c r="H64" i="12"/>
  <c r="H66" i="12"/>
  <c r="G68" i="12"/>
  <c r="M69" i="12"/>
  <c r="E69" i="12"/>
  <c r="K69" i="12"/>
  <c r="F70" i="12"/>
  <c r="K71" i="12"/>
  <c r="I29" i="12"/>
  <c r="C30" i="12"/>
  <c r="K30" i="12"/>
  <c r="E31" i="12"/>
  <c r="M31" i="12"/>
  <c r="G32" i="12"/>
  <c r="O32" i="12"/>
  <c r="I33" i="12"/>
  <c r="C34" i="12"/>
  <c r="K34" i="12"/>
  <c r="E35" i="12"/>
  <c r="M35" i="12"/>
  <c r="G36" i="12"/>
  <c r="O36" i="12"/>
  <c r="I37" i="12"/>
  <c r="C38" i="12"/>
  <c r="K38" i="12"/>
  <c r="E39" i="12"/>
  <c r="M39" i="12"/>
  <c r="G40" i="12"/>
  <c r="O40" i="12"/>
  <c r="I41" i="12"/>
  <c r="C42" i="12"/>
  <c r="K42" i="12"/>
  <c r="E43" i="12"/>
  <c r="M43" i="12"/>
  <c r="G44" i="12"/>
  <c r="O44" i="12"/>
  <c r="I45" i="12"/>
  <c r="C46" i="12"/>
  <c r="K46" i="12"/>
  <c r="E47" i="12"/>
  <c r="M47" i="12"/>
  <c r="G48" i="12"/>
  <c r="O48" i="12"/>
  <c r="I49" i="12"/>
  <c r="C50" i="12"/>
  <c r="K50" i="12"/>
  <c r="E51" i="12"/>
  <c r="M51" i="12"/>
  <c r="G52" i="12"/>
  <c r="O52" i="12"/>
  <c r="I53" i="12"/>
  <c r="C54" i="12"/>
  <c r="L54" i="12"/>
  <c r="G55" i="12"/>
  <c r="K56" i="12"/>
  <c r="C56" i="12"/>
  <c r="L56" i="12"/>
  <c r="G57" i="12"/>
  <c r="O58" i="12"/>
  <c r="G58" i="12"/>
  <c r="K58" i="12"/>
  <c r="F59" i="12"/>
  <c r="O59" i="12"/>
  <c r="F61" i="12"/>
  <c r="O61" i="12"/>
  <c r="E63" i="12"/>
  <c r="N63" i="12"/>
  <c r="I64" i="12"/>
  <c r="D65" i="12"/>
  <c r="N65" i="12"/>
  <c r="I66" i="12"/>
  <c r="D67" i="12"/>
  <c r="M67" i="12"/>
  <c r="H68" i="12"/>
  <c r="C69" i="12"/>
  <c r="L69" i="12"/>
  <c r="H70" i="12"/>
  <c r="C71" i="12"/>
  <c r="L71" i="12"/>
  <c r="D30" i="12"/>
  <c r="F31" i="12"/>
  <c r="D34" i="12"/>
  <c r="F35" i="12"/>
  <c r="D38" i="12"/>
  <c r="F39" i="12"/>
  <c r="D42" i="12"/>
  <c r="F43" i="12"/>
  <c r="D46" i="12"/>
  <c r="F47" i="12"/>
  <c r="D50" i="12"/>
  <c r="F51" i="12"/>
  <c r="D54" i="12"/>
  <c r="M54" i="12"/>
  <c r="H55" i="12"/>
  <c r="H57" i="12"/>
  <c r="G59" i="12"/>
  <c r="K60" i="12"/>
  <c r="C60" i="12"/>
  <c r="L60" i="12"/>
  <c r="G61" i="12"/>
  <c r="O62" i="12"/>
  <c r="G62" i="12"/>
  <c r="K62" i="12"/>
  <c r="F63" i="12"/>
  <c r="O63" i="12"/>
  <c r="J64" i="12"/>
  <c r="F65" i="12"/>
  <c r="O65" i="12"/>
  <c r="J66" i="12"/>
  <c r="E67" i="12"/>
  <c r="N67" i="12"/>
  <c r="I68" i="12"/>
  <c r="D69" i="12"/>
  <c r="N69" i="12"/>
  <c r="I70" i="12"/>
  <c r="D71" i="12"/>
  <c r="M71" i="12"/>
  <c r="I31" i="13"/>
  <c r="I35" i="13"/>
  <c r="I39" i="13"/>
  <c r="I43" i="13"/>
  <c r="I47" i="13"/>
  <c r="I51" i="13"/>
  <c r="I55" i="13"/>
  <c r="I59" i="13"/>
  <c r="I63" i="13"/>
  <c r="I67" i="13"/>
  <c r="I71" i="13"/>
  <c r="I75" i="13"/>
  <c r="I79" i="13"/>
  <c r="I83" i="13"/>
  <c r="I87" i="13"/>
  <c r="I91" i="13"/>
  <c r="I95" i="13"/>
  <c r="I99" i="13"/>
  <c r="I103" i="13"/>
  <c r="I107" i="13"/>
  <c r="I111" i="13"/>
  <c r="I115" i="13"/>
  <c r="I119" i="13"/>
  <c r="I123" i="13"/>
  <c r="O126" i="13"/>
  <c r="G126" i="13"/>
  <c r="K126" i="13"/>
  <c r="M141" i="13"/>
  <c r="E141" i="13"/>
  <c r="K141" i="13"/>
  <c r="K143" i="13"/>
  <c r="J147" i="13"/>
  <c r="H190" i="13"/>
  <c r="O190" i="13"/>
  <c r="G190" i="13"/>
  <c r="N190" i="13"/>
  <c r="F190" i="13"/>
  <c r="K190" i="13"/>
  <c r="C190" i="13"/>
  <c r="J31" i="13"/>
  <c r="J35" i="13"/>
  <c r="J39" i="13"/>
  <c r="J43" i="13"/>
  <c r="J47" i="13"/>
  <c r="J51" i="13"/>
  <c r="J55" i="13"/>
  <c r="J59" i="13"/>
  <c r="J63" i="13"/>
  <c r="J67" i="13"/>
  <c r="J71" i="13"/>
  <c r="J75" i="13"/>
  <c r="J79" i="13"/>
  <c r="J83" i="13"/>
  <c r="J87" i="13"/>
  <c r="J91" i="13"/>
  <c r="J95" i="13"/>
  <c r="J99" i="13"/>
  <c r="J103" i="13"/>
  <c r="J107" i="13"/>
  <c r="J111" i="13"/>
  <c r="J115" i="13"/>
  <c r="J119" i="13"/>
  <c r="J123" i="13"/>
  <c r="K128" i="13"/>
  <c r="C128" i="13"/>
  <c r="L128" i="13"/>
  <c r="O130" i="13"/>
  <c r="G130" i="13"/>
  <c r="K130" i="13"/>
  <c r="M145" i="13"/>
  <c r="E145" i="13"/>
  <c r="K145" i="13"/>
  <c r="K147" i="13"/>
  <c r="N157" i="13"/>
  <c r="F157" i="13"/>
  <c r="M157" i="13"/>
  <c r="E157" i="13"/>
  <c r="L157" i="13"/>
  <c r="H166" i="13"/>
  <c r="O166" i="13"/>
  <c r="G166" i="13"/>
  <c r="L166" i="13"/>
  <c r="N169" i="13"/>
  <c r="F169" i="13"/>
  <c r="M169" i="13"/>
  <c r="E169" i="13"/>
  <c r="L169" i="13"/>
  <c r="D169" i="13"/>
  <c r="H170" i="13"/>
  <c r="O170" i="13"/>
  <c r="G170" i="13"/>
  <c r="N170" i="13"/>
  <c r="F170" i="13"/>
  <c r="M170" i="13"/>
  <c r="N189" i="13"/>
  <c r="F189" i="13"/>
  <c r="M189" i="13"/>
  <c r="E189" i="13"/>
  <c r="L189" i="13"/>
  <c r="D189" i="13"/>
  <c r="I189" i="13"/>
  <c r="D190" i="13"/>
  <c r="C31" i="13"/>
  <c r="K31" i="13"/>
  <c r="C35" i="13"/>
  <c r="K35" i="13"/>
  <c r="C39" i="13"/>
  <c r="K39" i="13"/>
  <c r="C43" i="13"/>
  <c r="K43" i="13"/>
  <c r="C47" i="13"/>
  <c r="K47" i="13"/>
  <c r="C51" i="13"/>
  <c r="K51" i="13"/>
  <c r="C55" i="13"/>
  <c r="K55" i="13"/>
  <c r="C59" i="13"/>
  <c r="K59" i="13"/>
  <c r="C63" i="13"/>
  <c r="K63" i="13"/>
  <c r="C67" i="13"/>
  <c r="K67" i="13"/>
  <c r="C71" i="13"/>
  <c r="K71" i="13"/>
  <c r="C75" i="13"/>
  <c r="K75" i="13"/>
  <c r="C79" i="13"/>
  <c r="K79" i="13"/>
  <c r="C83" i="13"/>
  <c r="K83" i="13"/>
  <c r="C87" i="13"/>
  <c r="K87" i="13"/>
  <c r="C91" i="13"/>
  <c r="K91" i="13"/>
  <c r="C95" i="13"/>
  <c r="K95" i="13"/>
  <c r="C99" i="13"/>
  <c r="K99" i="13"/>
  <c r="C103" i="13"/>
  <c r="K103" i="13"/>
  <c r="C107" i="13"/>
  <c r="K107" i="13"/>
  <c r="C111" i="13"/>
  <c r="K111" i="13"/>
  <c r="C115" i="13"/>
  <c r="K115" i="13"/>
  <c r="C119" i="13"/>
  <c r="K119" i="13"/>
  <c r="C123" i="13"/>
  <c r="K123" i="13"/>
  <c r="D126" i="13"/>
  <c r="M126" i="13"/>
  <c r="D128" i="13"/>
  <c r="M128" i="13"/>
  <c r="C130" i="13"/>
  <c r="L130" i="13"/>
  <c r="K132" i="13"/>
  <c r="C132" i="13"/>
  <c r="L132" i="13"/>
  <c r="O134" i="13"/>
  <c r="G134" i="13"/>
  <c r="K134" i="13"/>
  <c r="D141" i="13"/>
  <c r="N141" i="13"/>
  <c r="D143" i="13"/>
  <c r="M143" i="13"/>
  <c r="C145" i="13"/>
  <c r="L145" i="13"/>
  <c r="C147" i="13"/>
  <c r="L147" i="13"/>
  <c r="M149" i="13"/>
  <c r="E149" i="13"/>
  <c r="K149" i="13"/>
  <c r="K151" i="13"/>
  <c r="C157" i="13"/>
  <c r="O157" i="13"/>
  <c r="L160" i="13"/>
  <c r="D160" i="13"/>
  <c r="K160" i="13"/>
  <c r="C160" i="13"/>
  <c r="N160" i="13"/>
  <c r="C166" i="13"/>
  <c r="M166" i="13"/>
  <c r="C169" i="13"/>
  <c r="C170" i="13"/>
  <c r="H182" i="13"/>
  <c r="O182" i="13"/>
  <c r="G182" i="13"/>
  <c r="N182" i="13"/>
  <c r="F182" i="13"/>
  <c r="K182" i="13"/>
  <c r="C182" i="13"/>
  <c r="C189" i="13"/>
  <c r="E190" i="13"/>
  <c r="H214" i="13"/>
  <c r="O214" i="13"/>
  <c r="G214" i="13"/>
  <c r="N214" i="13"/>
  <c r="F214" i="13"/>
  <c r="M214" i="13"/>
  <c r="E214" i="13"/>
  <c r="L214" i="13"/>
  <c r="D214" i="13"/>
  <c r="K214" i="13"/>
  <c r="C214" i="13"/>
  <c r="I214" i="13"/>
  <c r="J30" i="13"/>
  <c r="D31" i="13"/>
  <c r="L31" i="13"/>
  <c r="J34" i="13"/>
  <c r="D35" i="13"/>
  <c r="L35" i="13"/>
  <c r="J38" i="13"/>
  <c r="D39" i="13"/>
  <c r="L39" i="13"/>
  <c r="J42" i="13"/>
  <c r="D43" i="13"/>
  <c r="L43" i="13"/>
  <c r="J46" i="13"/>
  <c r="D47" i="13"/>
  <c r="L47" i="13"/>
  <c r="J50" i="13"/>
  <c r="D51" i="13"/>
  <c r="L51" i="13"/>
  <c r="J54" i="13"/>
  <c r="D55" i="13"/>
  <c r="L55" i="13"/>
  <c r="J58" i="13"/>
  <c r="D59" i="13"/>
  <c r="L59" i="13"/>
  <c r="J62" i="13"/>
  <c r="D63" i="13"/>
  <c r="L63" i="13"/>
  <c r="J66" i="13"/>
  <c r="D67" i="13"/>
  <c r="L67" i="13"/>
  <c r="J70" i="13"/>
  <c r="D71" i="13"/>
  <c r="L71" i="13"/>
  <c r="J74" i="13"/>
  <c r="D75" i="13"/>
  <c r="L75" i="13"/>
  <c r="J78" i="13"/>
  <c r="D79" i="13"/>
  <c r="L79" i="13"/>
  <c r="J82" i="13"/>
  <c r="D83" i="13"/>
  <c r="L83" i="13"/>
  <c r="J86" i="13"/>
  <c r="D87" i="13"/>
  <c r="L87" i="13"/>
  <c r="J90" i="13"/>
  <c r="D91" i="13"/>
  <c r="L91" i="13"/>
  <c r="J94" i="13"/>
  <c r="D95" i="13"/>
  <c r="L95" i="13"/>
  <c r="J98" i="13"/>
  <c r="D99" i="13"/>
  <c r="L99" i="13"/>
  <c r="J102" i="13"/>
  <c r="D103" i="13"/>
  <c r="L103" i="13"/>
  <c r="J106" i="13"/>
  <c r="D107" i="13"/>
  <c r="L107" i="13"/>
  <c r="J110" i="13"/>
  <c r="D111" i="13"/>
  <c r="L111" i="13"/>
  <c r="J114" i="13"/>
  <c r="D115" i="13"/>
  <c r="L115" i="13"/>
  <c r="J118" i="13"/>
  <c r="D119" i="13"/>
  <c r="L119" i="13"/>
  <c r="H121" i="13"/>
  <c r="J122" i="13"/>
  <c r="D123" i="13"/>
  <c r="L123" i="13"/>
  <c r="E126" i="13"/>
  <c r="N126" i="13"/>
  <c r="J127" i="13"/>
  <c r="E128" i="13"/>
  <c r="N128" i="13"/>
  <c r="D130" i="13"/>
  <c r="M130" i="13"/>
  <c r="D132" i="13"/>
  <c r="M132" i="13"/>
  <c r="C134" i="13"/>
  <c r="L134" i="13"/>
  <c r="K136" i="13"/>
  <c r="C136" i="13"/>
  <c r="L136" i="13"/>
  <c r="O138" i="13"/>
  <c r="G138" i="13"/>
  <c r="K138" i="13"/>
  <c r="F141" i="13"/>
  <c r="O141" i="13"/>
  <c r="E143" i="13"/>
  <c r="N143" i="13"/>
  <c r="D145" i="13"/>
  <c r="N145" i="13"/>
  <c r="D147" i="13"/>
  <c r="M147" i="13"/>
  <c r="C149" i="13"/>
  <c r="L149" i="13"/>
  <c r="C151" i="13"/>
  <c r="L151" i="13"/>
  <c r="M153" i="13"/>
  <c r="E153" i="13"/>
  <c r="K153" i="13"/>
  <c r="D157" i="13"/>
  <c r="H158" i="13"/>
  <c r="O158" i="13"/>
  <c r="G158" i="13"/>
  <c r="L158" i="13"/>
  <c r="E160" i="13"/>
  <c r="O160" i="13"/>
  <c r="D166" i="13"/>
  <c r="N166" i="13"/>
  <c r="G169" i="13"/>
  <c r="D170" i="13"/>
  <c r="N181" i="13"/>
  <c r="F181" i="13"/>
  <c r="M181" i="13"/>
  <c r="E181" i="13"/>
  <c r="L181" i="13"/>
  <c r="D181" i="13"/>
  <c r="I181" i="13"/>
  <c r="D182" i="13"/>
  <c r="G189" i="13"/>
  <c r="I190" i="13"/>
  <c r="H194" i="13"/>
  <c r="O194" i="13"/>
  <c r="G194" i="13"/>
  <c r="N194" i="13"/>
  <c r="F194" i="13"/>
  <c r="L194" i="13"/>
  <c r="K194" i="13"/>
  <c r="C194" i="13"/>
  <c r="J214" i="13"/>
  <c r="I29" i="13"/>
  <c r="C30" i="13"/>
  <c r="K30" i="13"/>
  <c r="E31" i="13"/>
  <c r="M31" i="13"/>
  <c r="I33" i="13"/>
  <c r="C34" i="13"/>
  <c r="K34" i="13"/>
  <c r="E35" i="13"/>
  <c r="M35" i="13"/>
  <c r="I37" i="13"/>
  <c r="C38" i="13"/>
  <c r="K38" i="13"/>
  <c r="E39" i="13"/>
  <c r="M39" i="13"/>
  <c r="I41" i="13"/>
  <c r="C42" i="13"/>
  <c r="K42" i="13"/>
  <c r="E43" i="13"/>
  <c r="M43" i="13"/>
  <c r="I45" i="13"/>
  <c r="C46" i="13"/>
  <c r="K46" i="13"/>
  <c r="E47" i="13"/>
  <c r="M47" i="13"/>
  <c r="I49" i="13"/>
  <c r="C50" i="13"/>
  <c r="K50" i="13"/>
  <c r="E51" i="13"/>
  <c r="M51" i="13"/>
  <c r="I53" i="13"/>
  <c r="C54" i="13"/>
  <c r="K54" i="13"/>
  <c r="E55" i="13"/>
  <c r="M55" i="13"/>
  <c r="I57" i="13"/>
  <c r="C58" i="13"/>
  <c r="K58" i="13"/>
  <c r="E59" i="13"/>
  <c r="M59" i="13"/>
  <c r="I61" i="13"/>
  <c r="C62" i="13"/>
  <c r="K62" i="13"/>
  <c r="E63" i="13"/>
  <c r="M63" i="13"/>
  <c r="I65" i="13"/>
  <c r="C66" i="13"/>
  <c r="K66" i="13"/>
  <c r="E67" i="13"/>
  <c r="M67" i="13"/>
  <c r="I69" i="13"/>
  <c r="C70" i="13"/>
  <c r="K70" i="13"/>
  <c r="E71" i="13"/>
  <c r="M71" i="13"/>
  <c r="C74" i="13"/>
  <c r="K74" i="13"/>
  <c r="E75" i="13"/>
  <c r="M75" i="13"/>
  <c r="C78" i="13"/>
  <c r="K78" i="13"/>
  <c r="E79" i="13"/>
  <c r="M79" i="13"/>
  <c r="C82" i="13"/>
  <c r="K82" i="13"/>
  <c r="E83" i="13"/>
  <c r="M83" i="13"/>
  <c r="C86" i="13"/>
  <c r="K86" i="13"/>
  <c r="E87" i="13"/>
  <c r="M87" i="13"/>
  <c r="C90" i="13"/>
  <c r="K90" i="13"/>
  <c r="E91" i="13"/>
  <c r="M91" i="13"/>
  <c r="E95" i="13"/>
  <c r="M95" i="13"/>
  <c r="E99" i="13"/>
  <c r="M99" i="13"/>
  <c r="E103" i="13"/>
  <c r="M103" i="13"/>
  <c r="E107" i="13"/>
  <c r="M107" i="13"/>
  <c r="E111" i="13"/>
  <c r="M111" i="13"/>
  <c r="E115" i="13"/>
  <c r="M115" i="13"/>
  <c r="E119" i="13"/>
  <c r="M119" i="13"/>
  <c r="E123" i="13"/>
  <c r="M123" i="13"/>
  <c r="M125" i="13"/>
  <c r="E125" i="13"/>
  <c r="K125" i="13"/>
  <c r="F126" i="13"/>
  <c r="K127" i="13"/>
  <c r="F128" i="13"/>
  <c r="O128" i="13"/>
  <c r="E130" i="13"/>
  <c r="N130" i="13"/>
  <c r="E132" i="13"/>
  <c r="N132" i="13"/>
  <c r="D134" i="13"/>
  <c r="M134" i="13"/>
  <c r="K140" i="13"/>
  <c r="C140" i="13"/>
  <c r="L140" i="13"/>
  <c r="G141" i="13"/>
  <c r="O142" i="13"/>
  <c r="G142" i="13"/>
  <c r="K142" i="13"/>
  <c r="F143" i="13"/>
  <c r="O143" i="13"/>
  <c r="F145" i="13"/>
  <c r="O145" i="13"/>
  <c r="E147" i="13"/>
  <c r="N147" i="13"/>
  <c r="D149" i="13"/>
  <c r="N149" i="13"/>
  <c r="D151" i="13"/>
  <c r="M151" i="13"/>
  <c r="G157" i="13"/>
  <c r="F160" i="13"/>
  <c r="N161" i="13"/>
  <c r="F161" i="13"/>
  <c r="M161" i="13"/>
  <c r="E161" i="13"/>
  <c r="L161" i="13"/>
  <c r="E166" i="13"/>
  <c r="H169" i="13"/>
  <c r="E170" i="13"/>
  <c r="E182" i="13"/>
  <c r="H189" i="13"/>
  <c r="J190" i="13"/>
  <c r="N193" i="13"/>
  <c r="F193" i="13"/>
  <c r="M193" i="13"/>
  <c r="E193" i="13"/>
  <c r="L193" i="13"/>
  <c r="D193" i="13"/>
  <c r="I193" i="13"/>
  <c r="H198" i="13"/>
  <c r="O198" i="13"/>
  <c r="G198" i="13"/>
  <c r="N198" i="13"/>
  <c r="F198" i="13"/>
  <c r="L198" i="13"/>
  <c r="D198" i="13"/>
  <c r="K198" i="13"/>
  <c r="C198" i="13"/>
  <c r="H202" i="13"/>
  <c r="O202" i="13"/>
  <c r="G202" i="13"/>
  <c r="N202" i="13"/>
  <c r="F202" i="13"/>
  <c r="L202" i="13"/>
  <c r="D202" i="13"/>
  <c r="K202" i="13"/>
  <c r="C202" i="13"/>
  <c r="H206" i="13"/>
  <c r="O206" i="13"/>
  <c r="G206" i="13"/>
  <c r="N206" i="13"/>
  <c r="F206" i="13"/>
  <c r="L206" i="13"/>
  <c r="D206" i="13"/>
  <c r="K206" i="13"/>
  <c r="C206" i="13"/>
  <c r="H210" i="13"/>
  <c r="O210" i="13"/>
  <c r="G210" i="13"/>
  <c r="N210" i="13"/>
  <c r="F210" i="13"/>
  <c r="M210" i="13"/>
  <c r="E210" i="13"/>
  <c r="L210" i="13"/>
  <c r="D210" i="13"/>
  <c r="K210" i="13"/>
  <c r="C210" i="13"/>
  <c r="J29" i="13"/>
  <c r="D30" i="13"/>
  <c r="L30" i="13"/>
  <c r="F31" i="13"/>
  <c r="N31" i="13"/>
  <c r="J33" i="13"/>
  <c r="D34" i="13"/>
  <c r="L34" i="13"/>
  <c r="F35" i="13"/>
  <c r="N35" i="13"/>
  <c r="J37" i="13"/>
  <c r="D38" i="13"/>
  <c r="L38" i="13"/>
  <c r="F39" i="13"/>
  <c r="N39" i="13"/>
  <c r="J41" i="13"/>
  <c r="D42" i="13"/>
  <c r="L42" i="13"/>
  <c r="F43" i="13"/>
  <c r="N43" i="13"/>
  <c r="J45" i="13"/>
  <c r="D46" i="13"/>
  <c r="L46" i="13"/>
  <c r="F47" i="13"/>
  <c r="N47" i="13"/>
  <c r="J49" i="13"/>
  <c r="D50" i="13"/>
  <c r="L50" i="13"/>
  <c r="F51" i="13"/>
  <c r="N51" i="13"/>
  <c r="J53" i="13"/>
  <c r="D54" i="13"/>
  <c r="L54" i="13"/>
  <c r="F55" i="13"/>
  <c r="N55" i="13"/>
  <c r="J57" i="13"/>
  <c r="D58" i="13"/>
  <c r="L58" i="13"/>
  <c r="F59" i="13"/>
  <c r="N59" i="13"/>
  <c r="J61" i="13"/>
  <c r="D62" i="13"/>
  <c r="L62" i="13"/>
  <c r="F63" i="13"/>
  <c r="N63" i="13"/>
  <c r="J65" i="13"/>
  <c r="D66" i="13"/>
  <c r="L66" i="13"/>
  <c r="F67" i="13"/>
  <c r="N67" i="13"/>
  <c r="J69" i="13"/>
  <c r="D70" i="13"/>
  <c r="L70" i="13"/>
  <c r="F71" i="13"/>
  <c r="N71" i="13"/>
  <c r="J73" i="13"/>
  <c r="D74" i="13"/>
  <c r="L74" i="13"/>
  <c r="F75" i="13"/>
  <c r="N75" i="13"/>
  <c r="J77" i="13"/>
  <c r="D78" i="13"/>
  <c r="L78" i="13"/>
  <c r="F79" i="13"/>
  <c r="N79" i="13"/>
  <c r="J81" i="13"/>
  <c r="D82" i="13"/>
  <c r="L82" i="13"/>
  <c r="F83" i="13"/>
  <c r="N83" i="13"/>
  <c r="J85" i="13"/>
  <c r="D86" i="13"/>
  <c r="L86" i="13"/>
  <c r="F87" i="13"/>
  <c r="N87" i="13"/>
  <c r="J89" i="13"/>
  <c r="D90" i="13"/>
  <c r="L90" i="13"/>
  <c r="F91" i="13"/>
  <c r="N91" i="13"/>
  <c r="J93" i="13"/>
  <c r="D94" i="13"/>
  <c r="L94" i="13"/>
  <c r="F95" i="13"/>
  <c r="N95" i="13"/>
  <c r="J97" i="13"/>
  <c r="D98" i="13"/>
  <c r="L98" i="13"/>
  <c r="F99" i="13"/>
  <c r="N99" i="13"/>
  <c r="J101" i="13"/>
  <c r="D102" i="13"/>
  <c r="L102" i="13"/>
  <c r="F103" i="13"/>
  <c r="N103" i="13"/>
  <c r="J105" i="13"/>
  <c r="D106" i="13"/>
  <c r="L106" i="13"/>
  <c r="F107" i="13"/>
  <c r="N107" i="13"/>
  <c r="J109" i="13"/>
  <c r="D110" i="13"/>
  <c r="L110" i="13"/>
  <c r="F111" i="13"/>
  <c r="N111" i="13"/>
  <c r="J113" i="13"/>
  <c r="D114" i="13"/>
  <c r="L114" i="13"/>
  <c r="F115" i="13"/>
  <c r="N115" i="13"/>
  <c r="J117" i="13"/>
  <c r="D118" i="13"/>
  <c r="L118" i="13"/>
  <c r="F119" i="13"/>
  <c r="N119" i="13"/>
  <c r="J121" i="13"/>
  <c r="D122" i="13"/>
  <c r="L122" i="13"/>
  <c r="F123" i="13"/>
  <c r="N123" i="13"/>
  <c r="C125" i="13"/>
  <c r="L125" i="13"/>
  <c r="H126" i="13"/>
  <c r="C127" i="13"/>
  <c r="L127" i="13"/>
  <c r="G128" i="13"/>
  <c r="M129" i="13"/>
  <c r="E129" i="13"/>
  <c r="K129" i="13"/>
  <c r="F130" i="13"/>
  <c r="K131" i="13"/>
  <c r="F132" i="13"/>
  <c r="O132" i="13"/>
  <c r="E134" i="13"/>
  <c r="N134" i="13"/>
  <c r="E136" i="13"/>
  <c r="N136" i="13"/>
  <c r="D138" i="13"/>
  <c r="M138" i="13"/>
  <c r="D140" i="13"/>
  <c r="M140" i="13"/>
  <c r="H141" i="13"/>
  <c r="C142" i="13"/>
  <c r="L142" i="13"/>
  <c r="G143" i="13"/>
  <c r="K144" i="13"/>
  <c r="C144" i="13"/>
  <c r="L144" i="13"/>
  <c r="G145" i="13"/>
  <c r="O146" i="13"/>
  <c r="G146" i="13"/>
  <c r="K146" i="13"/>
  <c r="F147" i="13"/>
  <c r="O147" i="13"/>
  <c r="F149" i="13"/>
  <c r="O149" i="13"/>
  <c r="E151" i="13"/>
  <c r="N151" i="13"/>
  <c r="D153" i="13"/>
  <c r="N153" i="13"/>
  <c r="H157" i="13"/>
  <c r="D158" i="13"/>
  <c r="N158" i="13"/>
  <c r="G160" i="13"/>
  <c r="C161" i="13"/>
  <c r="O161" i="13"/>
  <c r="L164" i="13"/>
  <c r="D164" i="13"/>
  <c r="K164" i="13"/>
  <c r="C164" i="13"/>
  <c r="N164" i="13"/>
  <c r="F166" i="13"/>
  <c r="I169" i="13"/>
  <c r="I170" i="13"/>
  <c r="N177" i="13"/>
  <c r="F177" i="13"/>
  <c r="M177" i="13"/>
  <c r="E177" i="13"/>
  <c r="L177" i="13"/>
  <c r="D177" i="13"/>
  <c r="H178" i="13"/>
  <c r="O178" i="13"/>
  <c r="G178" i="13"/>
  <c r="N178" i="13"/>
  <c r="F178" i="13"/>
  <c r="M178" i="13"/>
  <c r="G181" i="13"/>
  <c r="I182" i="13"/>
  <c r="H186" i="13"/>
  <c r="O186" i="13"/>
  <c r="G186" i="13"/>
  <c r="N186" i="13"/>
  <c r="F186" i="13"/>
  <c r="K186" i="13"/>
  <c r="C186" i="13"/>
  <c r="J189" i="13"/>
  <c r="L190" i="13"/>
  <c r="C193" i="13"/>
  <c r="E194" i="13"/>
  <c r="E198" i="13"/>
  <c r="E202" i="13"/>
  <c r="E206" i="13"/>
  <c r="I210" i="13"/>
  <c r="C29" i="13"/>
  <c r="K29" i="13"/>
  <c r="E30" i="13"/>
  <c r="M30" i="13"/>
  <c r="G31" i="13"/>
  <c r="O31" i="13"/>
  <c r="I32" i="13"/>
  <c r="C33" i="13"/>
  <c r="K33" i="13"/>
  <c r="E34" i="13"/>
  <c r="M34" i="13"/>
  <c r="G35" i="13"/>
  <c r="O35" i="13"/>
  <c r="I36" i="13"/>
  <c r="C37" i="13"/>
  <c r="K37" i="13"/>
  <c r="E38" i="13"/>
  <c r="M38" i="13"/>
  <c r="G39" i="13"/>
  <c r="O39" i="13"/>
  <c r="I40" i="13"/>
  <c r="C41" i="13"/>
  <c r="K41" i="13"/>
  <c r="E42" i="13"/>
  <c r="M42" i="13"/>
  <c r="G43" i="13"/>
  <c r="O43" i="13"/>
  <c r="I44" i="13"/>
  <c r="C45" i="13"/>
  <c r="K45" i="13"/>
  <c r="E46" i="13"/>
  <c r="M46" i="13"/>
  <c r="G47" i="13"/>
  <c r="O47" i="13"/>
  <c r="I48" i="13"/>
  <c r="C49" i="13"/>
  <c r="K49" i="13"/>
  <c r="E50" i="13"/>
  <c r="M50" i="13"/>
  <c r="G51" i="13"/>
  <c r="O51" i="13"/>
  <c r="I52" i="13"/>
  <c r="C53" i="13"/>
  <c r="K53" i="13"/>
  <c r="E54" i="13"/>
  <c r="M54" i="13"/>
  <c r="G55" i="13"/>
  <c r="O55" i="13"/>
  <c r="I56" i="13"/>
  <c r="C57" i="13"/>
  <c r="K57" i="13"/>
  <c r="E58" i="13"/>
  <c r="M58" i="13"/>
  <c r="G59" i="13"/>
  <c r="O59" i="13"/>
  <c r="I60" i="13"/>
  <c r="C61" i="13"/>
  <c r="K61" i="13"/>
  <c r="E62" i="13"/>
  <c r="M62" i="13"/>
  <c r="G63" i="13"/>
  <c r="O63" i="13"/>
  <c r="I64" i="13"/>
  <c r="C65" i="13"/>
  <c r="K65" i="13"/>
  <c r="E66" i="13"/>
  <c r="M66" i="13"/>
  <c r="G67" i="13"/>
  <c r="O67" i="13"/>
  <c r="I68" i="13"/>
  <c r="C69" i="13"/>
  <c r="K69" i="13"/>
  <c r="E70" i="13"/>
  <c r="M70" i="13"/>
  <c r="G71" i="13"/>
  <c r="O71" i="13"/>
  <c r="I72" i="13"/>
  <c r="C73" i="13"/>
  <c r="K73" i="13"/>
  <c r="E74" i="13"/>
  <c r="M74" i="13"/>
  <c r="G75" i="13"/>
  <c r="O75" i="13"/>
  <c r="I76" i="13"/>
  <c r="C77" i="13"/>
  <c r="K77" i="13"/>
  <c r="E78" i="13"/>
  <c r="M78" i="13"/>
  <c r="G79" i="13"/>
  <c r="O79" i="13"/>
  <c r="I80" i="13"/>
  <c r="C81" i="13"/>
  <c r="K81" i="13"/>
  <c r="E82" i="13"/>
  <c r="M82" i="13"/>
  <c r="G83" i="13"/>
  <c r="O83" i="13"/>
  <c r="I84" i="13"/>
  <c r="C85" i="13"/>
  <c r="K85" i="13"/>
  <c r="E86" i="13"/>
  <c r="M86" i="13"/>
  <c r="G87" i="13"/>
  <c r="O87" i="13"/>
  <c r="I88" i="13"/>
  <c r="C89" i="13"/>
  <c r="K89" i="13"/>
  <c r="E90" i="13"/>
  <c r="M90" i="13"/>
  <c r="G91" i="13"/>
  <c r="O91" i="13"/>
  <c r="I92" i="13"/>
  <c r="C93" i="13"/>
  <c r="K93" i="13"/>
  <c r="E94" i="13"/>
  <c r="M94" i="13"/>
  <c r="G95" i="13"/>
  <c r="O95" i="13"/>
  <c r="I96" i="13"/>
  <c r="C97" i="13"/>
  <c r="K97" i="13"/>
  <c r="E98" i="13"/>
  <c r="M98" i="13"/>
  <c r="G99" i="13"/>
  <c r="O99" i="13"/>
  <c r="I100" i="13"/>
  <c r="C101" i="13"/>
  <c r="K101" i="13"/>
  <c r="E102" i="13"/>
  <c r="M102" i="13"/>
  <c r="G103" i="13"/>
  <c r="O103" i="13"/>
  <c r="I104" i="13"/>
  <c r="C105" i="13"/>
  <c r="K105" i="13"/>
  <c r="E106" i="13"/>
  <c r="M106" i="13"/>
  <c r="G107" i="13"/>
  <c r="O107" i="13"/>
  <c r="I108" i="13"/>
  <c r="C109" i="13"/>
  <c r="K109" i="13"/>
  <c r="E110" i="13"/>
  <c r="M110" i="13"/>
  <c r="G111" i="13"/>
  <c r="O111" i="13"/>
  <c r="I112" i="13"/>
  <c r="C113" i="13"/>
  <c r="K113" i="13"/>
  <c r="E114" i="13"/>
  <c r="M114" i="13"/>
  <c r="G115" i="13"/>
  <c r="O115" i="13"/>
  <c r="I116" i="13"/>
  <c r="C117" i="13"/>
  <c r="K117" i="13"/>
  <c r="E118" i="13"/>
  <c r="M118" i="13"/>
  <c r="G119" i="13"/>
  <c r="O119" i="13"/>
  <c r="C121" i="13"/>
  <c r="K121" i="13"/>
  <c r="E122" i="13"/>
  <c r="M122" i="13"/>
  <c r="G123" i="13"/>
  <c r="O123" i="13"/>
  <c r="D125" i="13"/>
  <c r="N125" i="13"/>
  <c r="I126" i="13"/>
  <c r="D127" i="13"/>
  <c r="M127" i="13"/>
  <c r="H128" i="13"/>
  <c r="C129" i="13"/>
  <c r="L129" i="13"/>
  <c r="H130" i="13"/>
  <c r="C131" i="13"/>
  <c r="L131" i="13"/>
  <c r="G132" i="13"/>
  <c r="M133" i="13"/>
  <c r="E133" i="13"/>
  <c r="K133" i="13"/>
  <c r="F134" i="13"/>
  <c r="K135" i="13"/>
  <c r="F136" i="13"/>
  <c r="O136" i="13"/>
  <c r="E138" i="13"/>
  <c r="N138" i="13"/>
  <c r="E140" i="13"/>
  <c r="N140" i="13"/>
  <c r="I141" i="13"/>
  <c r="D142" i="13"/>
  <c r="M142" i="13"/>
  <c r="H143" i="13"/>
  <c r="D144" i="13"/>
  <c r="M144" i="13"/>
  <c r="H145" i="13"/>
  <c r="C146" i="13"/>
  <c r="L146" i="13"/>
  <c r="G147" i="13"/>
  <c r="K148" i="13"/>
  <c r="C148" i="13"/>
  <c r="L148" i="13"/>
  <c r="G149" i="13"/>
  <c r="O150" i="13"/>
  <c r="G150" i="13"/>
  <c r="K150" i="13"/>
  <c r="F151" i="13"/>
  <c r="O151" i="13"/>
  <c r="F153" i="13"/>
  <c r="O153" i="13"/>
  <c r="I157" i="13"/>
  <c r="E158" i="13"/>
  <c r="H160" i="13"/>
  <c r="D161" i="13"/>
  <c r="H162" i="13"/>
  <c r="O162" i="13"/>
  <c r="G162" i="13"/>
  <c r="L162" i="13"/>
  <c r="E164" i="13"/>
  <c r="O164" i="13"/>
  <c r="I166" i="13"/>
  <c r="J169" i="13"/>
  <c r="J170" i="13"/>
  <c r="C177" i="13"/>
  <c r="H181" i="13"/>
  <c r="J182" i="13"/>
  <c r="N185" i="13"/>
  <c r="F185" i="13"/>
  <c r="M185" i="13"/>
  <c r="E185" i="13"/>
  <c r="L185" i="13"/>
  <c r="D185" i="13"/>
  <c r="I185" i="13"/>
  <c r="D186" i="13"/>
  <c r="K189" i="13"/>
  <c r="M190" i="13"/>
  <c r="G193" i="13"/>
  <c r="I194" i="13"/>
  <c r="I198" i="13"/>
  <c r="I202" i="13"/>
  <c r="I206" i="13"/>
  <c r="J210" i="13"/>
  <c r="D29" i="13"/>
  <c r="F30" i="13"/>
  <c r="D33" i="13"/>
  <c r="F34" i="13"/>
  <c r="D37" i="13"/>
  <c r="F38" i="13"/>
  <c r="D41" i="13"/>
  <c r="F42" i="13"/>
  <c r="D45" i="13"/>
  <c r="F46" i="13"/>
  <c r="D49" i="13"/>
  <c r="F50" i="13"/>
  <c r="D53" i="13"/>
  <c r="F54" i="13"/>
  <c r="D57" i="13"/>
  <c r="F58" i="13"/>
  <c r="D61" i="13"/>
  <c r="F62" i="13"/>
  <c r="D65" i="13"/>
  <c r="F66" i="13"/>
  <c r="D69" i="13"/>
  <c r="F70" i="13"/>
  <c r="D73" i="13"/>
  <c r="F74" i="13"/>
  <c r="D77" i="13"/>
  <c r="F78" i="13"/>
  <c r="D81" i="13"/>
  <c r="F82" i="13"/>
  <c r="D85" i="13"/>
  <c r="F86" i="13"/>
  <c r="D89" i="13"/>
  <c r="F90" i="13"/>
  <c r="D93" i="13"/>
  <c r="F94" i="13"/>
  <c r="D97" i="13"/>
  <c r="F98" i="13"/>
  <c r="D101" i="13"/>
  <c r="F102" i="13"/>
  <c r="D105" i="13"/>
  <c r="F106" i="13"/>
  <c r="D109" i="13"/>
  <c r="F110" i="13"/>
  <c r="D113" i="13"/>
  <c r="F114" i="13"/>
  <c r="D117" i="13"/>
  <c r="F118" i="13"/>
  <c r="D121" i="13"/>
  <c r="F122" i="13"/>
  <c r="J124" i="13"/>
  <c r="F125" i="13"/>
  <c r="O125" i="13"/>
  <c r="J126" i="13"/>
  <c r="E127" i="13"/>
  <c r="N127" i="13"/>
  <c r="I128" i="13"/>
  <c r="D129" i="13"/>
  <c r="N129" i="13"/>
  <c r="I130" i="13"/>
  <c r="D131" i="13"/>
  <c r="M131" i="13"/>
  <c r="H132" i="13"/>
  <c r="C133" i="13"/>
  <c r="L133" i="13"/>
  <c r="H134" i="13"/>
  <c r="C135" i="13"/>
  <c r="L135" i="13"/>
  <c r="G136" i="13"/>
  <c r="M137" i="13"/>
  <c r="E137" i="13"/>
  <c r="K137" i="13"/>
  <c r="F138" i="13"/>
  <c r="K139" i="13"/>
  <c r="F140" i="13"/>
  <c r="O140" i="13"/>
  <c r="J141" i="13"/>
  <c r="E142" i="13"/>
  <c r="N142" i="13"/>
  <c r="J143" i="13"/>
  <c r="E144" i="13"/>
  <c r="N144" i="13"/>
  <c r="I145" i="13"/>
  <c r="D146" i="13"/>
  <c r="M146" i="13"/>
  <c r="H147" i="13"/>
  <c r="D148" i="13"/>
  <c r="M148" i="13"/>
  <c r="H149" i="13"/>
  <c r="C150" i="13"/>
  <c r="L150" i="13"/>
  <c r="G151" i="13"/>
  <c r="K152" i="13"/>
  <c r="C152" i="13"/>
  <c r="L152" i="13"/>
  <c r="G153" i="13"/>
  <c r="O154" i="13"/>
  <c r="G154" i="13"/>
  <c r="K154" i="13"/>
  <c r="L156" i="13"/>
  <c r="D156" i="13"/>
  <c r="K156" i="13"/>
  <c r="C156" i="13"/>
  <c r="N156" i="13"/>
  <c r="J157" i="13"/>
  <c r="F158" i="13"/>
  <c r="I160" i="13"/>
  <c r="G161" i="13"/>
  <c r="C162" i="13"/>
  <c r="M162" i="13"/>
  <c r="F164" i="13"/>
  <c r="N165" i="13"/>
  <c r="F165" i="13"/>
  <c r="M165" i="13"/>
  <c r="E165" i="13"/>
  <c r="L165" i="13"/>
  <c r="J166" i="13"/>
  <c r="K169" i="13"/>
  <c r="K170" i="13"/>
  <c r="N173" i="13"/>
  <c r="F173" i="13"/>
  <c r="M173" i="13"/>
  <c r="E173" i="13"/>
  <c r="L173" i="13"/>
  <c r="D173" i="13"/>
  <c r="H174" i="13"/>
  <c r="O174" i="13"/>
  <c r="G174" i="13"/>
  <c r="N174" i="13"/>
  <c r="F174" i="13"/>
  <c r="M174" i="13"/>
  <c r="G177" i="13"/>
  <c r="D178" i="13"/>
  <c r="J181" i="13"/>
  <c r="L182" i="13"/>
  <c r="C185" i="13"/>
  <c r="E186" i="13"/>
  <c r="O189" i="13"/>
  <c r="H193" i="13"/>
  <c r="J194" i="13"/>
  <c r="J198" i="13"/>
  <c r="J202" i="13"/>
  <c r="J206" i="13"/>
  <c r="H218" i="13"/>
  <c r="O218" i="13"/>
  <c r="G218" i="13"/>
  <c r="N218" i="13"/>
  <c r="F218" i="13"/>
  <c r="M218" i="13"/>
  <c r="E218" i="13"/>
  <c r="L218" i="13"/>
  <c r="D218" i="13"/>
  <c r="K218" i="13"/>
  <c r="C218" i="13"/>
  <c r="I218" i="13"/>
  <c r="I222" i="13"/>
  <c r="I226" i="13"/>
  <c r="I230" i="13"/>
  <c r="I234" i="13"/>
  <c r="I238" i="13"/>
  <c r="I242" i="13"/>
  <c r="I246" i="13"/>
  <c r="I250" i="13"/>
  <c r="I254" i="13"/>
  <c r="J222" i="13"/>
  <c r="J226" i="13"/>
  <c r="J230" i="13"/>
  <c r="J234" i="13"/>
  <c r="J238" i="13"/>
  <c r="J242" i="13"/>
  <c r="J246" i="13"/>
  <c r="J250" i="13"/>
  <c r="J254" i="13"/>
  <c r="J258" i="13"/>
  <c r="J262" i="13"/>
  <c r="J266" i="13"/>
  <c r="J270" i="13"/>
  <c r="J274" i="13"/>
  <c r="J278" i="13"/>
  <c r="J10" i="14"/>
  <c r="J14" i="14"/>
  <c r="I197" i="13"/>
  <c r="I201" i="13"/>
  <c r="I205" i="13"/>
  <c r="I209" i="13"/>
  <c r="I213" i="13"/>
  <c r="I217" i="13"/>
  <c r="I221" i="13"/>
  <c r="C222" i="13"/>
  <c r="K222" i="13"/>
  <c r="I225" i="13"/>
  <c r="C226" i="13"/>
  <c r="K226" i="13"/>
  <c r="I229" i="13"/>
  <c r="C230" i="13"/>
  <c r="K230" i="13"/>
  <c r="I233" i="13"/>
  <c r="C234" i="13"/>
  <c r="K234" i="13"/>
  <c r="C238" i="13"/>
  <c r="K238" i="13"/>
  <c r="C242" i="13"/>
  <c r="K242" i="13"/>
  <c r="C246" i="13"/>
  <c r="K246" i="13"/>
  <c r="C250" i="13"/>
  <c r="K250" i="13"/>
  <c r="C254" i="13"/>
  <c r="K254" i="13"/>
  <c r="C258" i="13"/>
  <c r="K258" i="13"/>
  <c r="C262" i="13"/>
  <c r="K262" i="13"/>
  <c r="C266" i="13"/>
  <c r="K266" i="13"/>
  <c r="C270" i="13"/>
  <c r="K270" i="13"/>
  <c r="C274" i="13"/>
  <c r="K274" i="13"/>
  <c r="C278" i="13"/>
  <c r="K278" i="13"/>
  <c r="C10" i="14"/>
  <c r="K10" i="14"/>
  <c r="J197" i="13"/>
  <c r="J201" i="13"/>
  <c r="J205" i="13"/>
  <c r="J209" i="13"/>
  <c r="J213" i="13"/>
  <c r="J217" i="13"/>
  <c r="J221" i="13"/>
  <c r="D222" i="13"/>
  <c r="L222" i="13"/>
  <c r="J225" i="13"/>
  <c r="D226" i="13"/>
  <c r="L226" i="13"/>
  <c r="J229" i="13"/>
  <c r="D230" i="13"/>
  <c r="L230" i="13"/>
  <c r="J233" i="13"/>
  <c r="D234" i="13"/>
  <c r="L234" i="13"/>
  <c r="J237" i="13"/>
  <c r="D238" i="13"/>
  <c r="L238" i="13"/>
  <c r="J241" i="13"/>
  <c r="D242" i="13"/>
  <c r="L242" i="13"/>
  <c r="J245" i="13"/>
  <c r="D246" i="13"/>
  <c r="L246" i="13"/>
  <c r="J249" i="13"/>
  <c r="D250" i="13"/>
  <c r="L250" i="13"/>
  <c r="J253" i="13"/>
  <c r="D254" i="13"/>
  <c r="L254" i="13"/>
  <c r="J257" i="13"/>
  <c r="D258" i="13"/>
  <c r="L258" i="13"/>
  <c r="J261" i="13"/>
  <c r="D262" i="13"/>
  <c r="L262" i="13"/>
  <c r="J265" i="13"/>
  <c r="D266" i="13"/>
  <c r="L266" i="13"/>
  <c r="J269" i="13"/>
  <c r="D270" i="13"/>
  <c r="L270" i="13"/>
  <c r="J273" i="13"/>
  <c r="D274" i="13"/>
  <c r="L274" i="13"/>
  <c r="J277" i="13"/>
  <c r="D278" i="13"/>
  <c r="L278" i="13"/>
  <c r="D10" i="14"/>
  <c r="L10" i="14"/>
  <c r="J13" i="14"/>
  <c r="D14" i="14"/>
  <c r="L14" i="14"/>
  <c r="E222" i="13"/>
  <c r="M222" i="13"/>
  <c r="E226" i="13"/>
  <c r="M226" i="13"/>
  <c r="E230" i="13"/>
  <c r="M230" i="13"/>
  <c r="E234" i="13"/>
  <c r="M234" i="13"/>
  <c r="E238" i="13"/>
  <c r="M238" i="13"/>
  <c r="E242" i="13"/>
  <c r="M242" i="13"/>
  <c r="E246" i="13"/>
  <c r="M246" i="13"/>
  <c r="E250" i="13"/>
  <c r="M250" i="13"/>
  <c r="E254" i="13"/>
  <c r="M254" i="13"/>
  <c r="M258" i="13"/>
  <c r="J168" i="13"/>
  <c r="J172" i="13"/>
  <c r="J176" i="13"/>
  <c r="J180" i="13"/>
  <c r="J184" i="13"/>
  <c r="J188" i="13"/>
  <c r="J192" i="13"/>
  <c r="J196" i="13"/>
  <c r="D197" i="13"/>
  <c r="L197" i="13"/>
  <c r="J200" i="13"/>
  <c r="D201" i="13"/>
  <c r="L201" i="13"/>
  <c r="J204" i="13"/>
  <c r="D205" i="13"/>
  <c r="L205" i="13"/>
  <c r="J208" i="13"/>
  <c r="D209" i="13"/>
  <c r="L209" i="13"/>
  <c r="J212" i="13"/>
  <c r="D213" i="13"/>
  <c r="L213" i="13"/>
  <c r="J216" i="13"/>
  <c r="D217" i="13"/>
  <c r="L217" i="13"/>
  <c r="J220" i="13"/>
  <c r="D221" i="13"/>
  <c r="L221" i="13"/>
  <c r="F222" i="13"/>
  <c r="N222" i="13"/>
  <c r="J224" i="13"/>
  <c r="D225" i="13"/>
  <c r="L225" i="13"/>
  <c r="F226" i="13"/>
  <c r="N226" i="13"/>
  <c r="J228" i="13"/>
  <c r="D229" i="13"/>
  <c r="L229" i="13"/>
  <c r="F230" i="13"/>
  <c r="N230" i="13"/>
  <c r="J232" i="13"/>
  <c r="D233" i="13"/>
  <c r="L233" i="13"/>
  <c r="F234" i="13"/>
  <c r="N234" i="13"/>
  <c r="J236" i="13"/>
  <c r="D237" i="13"/>
  <c r="L237" i="13"/>
  <c r="F238" i="13"/>
  <c r="N238" i="13"/>
  <c r="J240" i="13"/>
  <c r="D241" i="13"/>
  <c r="L241" i="13"/>
  <c r="F242" i="13"/>
  <c r="N242" i="13"/>
  <c r="J244" i="13"/>
  <c r="D245" i="13"/>
  <c r="L245" i="13"/>
  <c r="F246" i="13"/>
  <c r="N246" i="13"/>
  <c r="J248" i="13"/>
  <c r="D249" i="13"/>
  <c r="L249" i="13"/>
  <c r="F250" i="13"/>
  <c r="N250" i="13"/>
  <c r="J252" i="13"/>
  <c r="D253" i="13"/>
  <c r="L253" i="13"/>
  <c r="F254" i="13"/>
  <c r="N254" i="13"/>
  <c r="J256" i="13"/>
  <c r="D257" i="13"/>
  <c r="L257" i="13"/>
  <c r="F258" i="13"/>
  <c r="N258" i="13"/>
  <c r="J260" i="13"/>
  <c r="D261" i="13"/>
  <c r="L261" i="13"/>
  <c r="F262" i="13"/>
  <c r="N262" i="13"/>
  <c r="J264" i="13"/>
  <c r="D265" i="13"/>
  <c r="L265" i="13"/>
  <c r="F266" i="13"/>
  <c r="N266" i="13"/>
  <c r="J268" i="13"/>
  <c r="D269" i="13"/>
  <c r="L269" i="13"/>
  <c r="F270" i="13"/>
  <c r="N270" i="13"/>
  <c r="J272" i="13"/>
  <c r="D273" i="13"/>
  <c r="L273" i="13"/>
  <c r="F274" i="13"/>
  <c r="N274" i="13"/>
  <c r="J276" i="13"/>
  <c r="D277" i="13"/>
  <c r="L277" i="13"/>
  <c r="F278" i="13"/>
  <c r="N278" i="13"/>
  <c r="F10" i="14"/>
  <c r="N10" i="14"/>
  <c r="J12" i="14"/>
  <c r="D13" i="14"/>
  <c r="L13" i="14"/>
  <c r="F14" i="14"/>
  <c r="N14" i="14"/>
  <c r="I155" i="13"/>
  <c r="I159" i="13"/>
  <c r="I163" i="13"/>
  <c r="I167" i="13"/>
  <c r="C168" i="13"/>
  <c r="K168" i="13"/>
  <c r="I171" i="13"/>
  <c r="C172" i="13"/>
  <c r="K172" i="13"/>
  <c r="I175" i="13"/>
  <c r="C176" i="13"/>
  <c r="K176" i="13"/>
  <c r="I179" i="13"/>
  <c r="C180" i="13"/>
  <c r="K180" i="13"/>
  <c r="I183" i="13"/>
  <c r="C184" i="13"/>
  <c r="K184" i="13"/>
  <c r="I187" i="13"/>
  <c r="C188" i="13"/>
  <c r="K188" i="13"/>
  <c r="I191" i="13"/>
  <c r="C192" i="13"/>
  <c r="K192" i="13"/>
  <c r="I195" i="13"/>
  <c r="C196" i="13"/>
  <c r="K196" i="13"/>
  <c r="E197" i="13"/>
  <c r="M197" i="13"/>
  <c r="I199" i="13"/>
  <c r="C200" i="13"/>
  <c r="K200" i="13"/>
  <c r="E201" i="13"/>
  <c r="M201" i="13"/>
  <c r="I203" i="13"/>
  <c r="C204" i="13"/>
  <c r="K204" i="13"/>
  <c r="E205" i="13"/>
  <c r="M205" i="13"/>
  <c r="I207" i="13"/>
  <c r="C208" i="13"/>
  <c r="K208" i="13"/>
  <c r="E209" i="13"/>
  <c r="M209" i="13"/>
  <c r="I211" i="13"/>
  <c r="C212" i="13"/>
  <c r="K212" i="13"/>
  <c r="E213" i="13"/>
  <c r="M213" i="13"/>
  <c r="I215" i="13"/>
  <c r="C216" i="13"/>
  <c r="K216" i="13"/>
  <c r="E217" i="13"/>
  <c r="M217" i="13"/>
  <c r="I219" i="13"/>
  <c r="C220" i="13"/>
  <c r="K220" i="13"/>
  <c r="E221" i="13"/>
  <c r="M221" i="13"/>
  <c r="G222" i="13"/>
  <c r="O222" i="13"/>
  <c r="I223" i="13"/>
  <c r="C224" i="13"/>
  <c r="K224" i="13"/>
  <c r="E225" i="13"/>
  <c r="M225" i="13"/>
  <c r="G226" i="13"/>
  <c r="O226" i="13"/>
  <c r="I227" i="13"/>
  <c r="C228" i="13"/>
  <c r="K228" i="13"/>
  <c r="E229" i="13"/>
  <c r="M229" i="13"/>
  <c r="G230" i="13"/>
  <c r="O230" i="13"/>
  <c r="I231" i="13"/>
  <c r="C232" i="13"/>
  <c r="K232" i="13"/>
  <c r="E233" i="13"/>
  <c r="M233" i="13"/>
  <c r="G234" i="13"/>
  <c r="O234" i="13"/>
  <c r="I235" i="13"/>
  <c r="C236" i="13"/>
  <c r="K236" i="13"/>
  <c r="E237" i="13"/>
  <c r="M237" i="13"/>
  <c r="G238" i="13"/>
  <c r="O238" i="13"/>
  <c r="I239" i="13"/>
  <c r="C240" i="13"/>
  <c r="K240" i="13"/>
  <c r="E241" i="13"/>
  <c r="M241" i="13"/>
  <c r="G242" i="13"/>
  <c r="O242" i="13"/>
  <c r="I243" i="13"/>
  <c r="C244" i="13"/>
  <c r="K244" i="13"/>
  <c r="E245" i="13"/>
  <c r="M245" i="13"/>
  <c r="G246" i="13"/>
  <c r="O246" i="13"/>
  <c r="I247" i="13"/>
  <c r="C248" i="13"/>
  <c r="K248" i="13"/>
  <c r="E249" i="13"/>
  <c r="M249" i="13"/>
  <c r="G250" i="13"/>
  <c r="O250" i="13"/>
  <c r="I251" i="13"/>
  <c r="C252" i="13"/>
  <c r="K252" i="13"/>
  <c r="E253" i="13"/>
  <c r="M253" i="13"/>
  <c r="G254" i="13"/>
  <c r="O254" i="13"/>
  <c r="I255" i="13"/>
  <c r="C256" i="13"/>
  <c r="K256" i="13"/>
  <c r="E257" i="13"/>
  <c r="M257" i="13"/>
  <c r="G258" i="13"/>
  <c r="O258" i="13"/>
  <c r="I259" i="13"/>
  <c r="C260" i="13"/>
  <c r="K260" i="13"/>
  <c r="E261" i="13"/>
  <c r="M261" i="13"/>
  <c r="G262" i="13"/>
  <c r="O262" i="13"/>
  <c r="C264" i="13"/>
  <c r="K264" i="13"/>
  <c r="E265" i="13"/>
  <c r="M265" i="13"/>
  <c r="G266" i="13"/>
  <c r="O266" i="13"/>
  <c r="C268" i="13"/>
  <c r="K268" i="13"/>
  <c r="E269" i="13"/>
  <c r="M269" i="13"/>
  <c r="G270" i="13"/>
  <c r="O270" i="13"/>
  <c r="E273" i="13"/>
  <c r="M273" i="13"/>
  <c r="G274" i="13"/>
  <c r="O274" i="13"/>
  <c r="E277" i="13"/>
  <c r="M277" i="13"/>
  <c r="G278" i="13"/>
  <c r="O278" i="13"/>
  <c r="G10" i="14"/>
  <c r="O10" i="14"/>
  <c r="M13" i="14"/>
  <c r="G14" i="14"/>
  <c r="O14" i="14"/>
  <c r="D168" i="13"/>
  <c r="D172" i="13"/>
  <c r="D176" i="13"/>
  <c r="D180" i="13"/>
  <c r="D184" i="13"/>
  <c r="D188" i="13"/>
  <c r="D192" i="13"/>
  <c r="D196" i="13"/>
  <c r="F197" i="13"/>
  <c r="D200" i="13"/>
  <c r="F201" i="13"/>
  <c r="D204" i="13"/>
  <c r="F205" i="13"/>
  <c r="D208" i="13"/>
  <c r="F209" i="13"/>
  <c r="D212" i="13"/>
  <c r="F213" i="13"/>
  <c r="D216" i="13"/>
  <c r="F217" i="13"/>
  <c r="D220" i="13"/>
  <c r="F221" i="13"/>
  <c r="D224" i="13"/>
  <c r="F225" i="13"/>
  <c r="D228" i="13"/>
  <c r="F229" i="13"/>
  <c r="D232" i="13"/>
  <c r="F233" i="13"/>
  <c r="D236" i="13"/>
  <c r="F237" i="13"/>
  <c r="D240" i="13"/>
  <c r="F241" i="13"/>
  <c r="D244" i="13"/>
  <c r="F245" i="13"/>
  <c r="D248" i="13"/>
  <c r="F249" i="13"/>
  <c r="D252" i="13"/>
  <c r="F253" i="13"/>
  <c r="D256" i="13"/>
  <c r="F257" i="13"/>
  <c r="D260" i="13"/>
  <c r="F261" i="13"/>
  <c r="D264" i="13"/>
  <c r="F265" i="13"/>
  <c r="D268" i="13"/>
  <c r="F269" i="13"/>
  <c r="D272" i="13"/>
  <c r="F273" i="13"/>
  <c r="D276" i="13"/>
  <c r="F277" i="13"/>
  <c r="D12" i="14"/>
  <c r="F13" i="14"/>
  <c r="J16" i="14"/>
  <c r="C16" i="14"/>
  <c r="K16" i="14"/>
  <c r="D16" i="14"/>
  <c r="J32" i="15"/>
  <c r="J36" i="15"/>
  <c r="J40" i="15"/>
  <c r="J44" i="15"/>
  <c r="K90" i="15"/>
  <c r="C90" i="15"/>
  <c r="M90" i="15"/>
  <c r="D90" i="15"/>
  <c r="I90" i="15"/>
  <c r="H90" i="15"/>
  <c r="G90" i="15"/>
  <c r="F90" i="15"/>
  <c r="M95" i="15"/>
  <c r="E95" i="15"/>
  <c r="G95" i="15"/>
  <c r="K95" i="15"/>
  <c r="J95" i="15"/>
  <c r="I95" i="15"/>
  <c r="H95" i="15"/>
  <c r="N68" i="15"/>
  <c r="F68" i="15"/>
  <c r="M68" i="15"/>
  <c r="E68" i="15"/>
  <c r="L68" i="15"/>
  <c r="D68" i="15"/>
  <c r="K68" i="15"/>
  <c r="C68" i="15"/>
  <c r="M103" i="15"/>
  <c r="E103" i="15"/>
  <c r="G103" i="15"/>
  <c r="O103" i="15"/>
  <c r="F103" i="15"/>
  <c r="N103" i="15"/>
  <c r="D103" i="15"/>
  <c r="L103" i="15"/>
  <c r="K103" i="15"/>
  <c r="J103" i="15"/>
  <c r="O116" i="15"/>
  <c r="G116" i="15"/>
  <c r="H116" i="15"/>
  <c r="F116" i="15"/>
  <c r="N116" i="15"/>
  <c r="E116" i="15"/>
  <c r="L116" i="15"/>
  <c r="K116" i="15"/>
  <c r="J116" i="15"/>
  <c r="I116" i="15"/>
  <c r="D116" i="15"/>
  <c r="M123" i="15"/>
  <c r="E123" i="15"/>
  <c r="J123" i="15"/>
  <c r="I123" i="15"/>
  <c r="H123" i="15"/>
  <c r="G123" i="15"/>
  <c r="O123" i="15"/>
  <c r="F123" i="15"/>
  <c r="N123" i="15"/>
  <c r="L123" i="15"/>
  <c r="K123" i="15"/>
  <c r="D123" i="15"/>
  <c r="J31" i="15"/>
  <c r="D32" i="15"/>
  <c r="L32" i="15"/>
  <c r="J35" i="15"/>
  <c r="D36" i="15"/>
  <c r="L36" i="15"/>
  <c r="J39" i="15"/>
  <c r="D40" i="15"/>
  <c r="L40" i="15"/>
  <c r="J43" i="15"/>
  <c r="D44" i="15"/>
  <c r="L44" i="15"/>
  <c r="K47" i="15"/>
  <c r="C47" i="15"/>
  <c r="L47" i="15"/>
  <c r="O49" i="15"/>
  <c r="G49" i="15"/>
  <c r="K49" i="15"/>
  <c r="L51" i="15"/>
  <c r="D51" i="15"/>
  <c r="K51" i="15"/>
  <c r="C51" i="15"/>
  <c r="N51" i="15"/>
  <c r="H61" i="15"/>
  <c r="O61" i="15"/>
  <c r="G61" i="15"/>
  <c r="N61" i="15"/>
  <c r="F61" i="15"/>
  <c r="M61" i="15"/>
  <c r="E61" i="15"/>
  <c r="G68" i="15"/>
  <c r="H73" i="15"/>
  <c r="O73" i="15"/>
  <c r="G73" i="15"/>
  <c r="N73" i="15"/>
  <c r="F73" i="15"/>
  <c r="M73" i="15"/>
  <c r="E73" i="15"/>
  <c r="I81" i="15"/>
  <c r="K81" i="15"/>
  <c r="J81" i="15"/>
  <c r="H81" i="15"/>
  <c r="G81" i="15"/>
  <c r="F81" i="15"/>
  <c r="J90" i="15"/>
  <c r="D95" i="15"/>
  <c r="C103" i="15"/>
  <c r="M107" i="15"/>
  <c r="E107" i="15"/>
  <c r="O107" i="15"/>
  <c r="F107" i="15"/>
  <c r="N107" i="15"/>
  <c r="D107" i="15"/>
  <c r="L107" i="15"/>
  <c r="C107" i="15"/>
  <c r="K107" i="15"/>
  <c r="J107" i="15"/>
  <c r="C116" i="15"/>
  <c r="C123" i="15"/>
  <c r="C31" i="15"/>
  <c r="K31" i="15"/>
  <c r="E32" i="15"/>
  <c r="M32" i="15"/>
  <c r="C35" i="15"/>
  <c r="K35" i="15"/>
  <c r="E36" i="15"/>
  <c r="M36" i="15"/>
  <c r="C39" i="15"/>
  <c r="K39" i="15"/>
  <c r="E40" i="15"/>
  <c r="M40" i="15"/>
  <c r="C43" i="15"/>
  <c r="K43" i="15"/>
  <c r="E44" i="15"/>
  <c r="M44" i="15"/>
  <c r="D47" i="15"/>
  <c r="M47" i="15"/>
  <c r="C49" i="15"/>
  <c r="L49" i="15"/>
  <c r="E51" i="15"/>
  <c r="O51" i="15"/>
  <c r="C61" i="15"/>
  <c r="H68" i="15"/>
  <c r="C73" i="15"/>
  <c r="C81" i="15"/>
  <c r="M87" i="15"/>
  <c r="E87" i="15"/>
  <c r="I87" i="15"/>
  <c r="J87" i="15"/>
  <c r="H87" i="15"/>
  <c r="G87" i="15"/>
  <c r="F87" i="15"/>
  <c r="L90" i="15"/>
  <c r="F95" i="15"/>
  <c r="M99" i="15"/>
  <c r="E99" i="15"/>
  <c r="G99" i="15"/>
  <c r="O99" i="15"/>
  <c r="F99" i="15"/>
  <c r="I99" i="15"/>
  <c r="H99" i="15"/>
  <c r="D99" i="15"/>
  <c r="C99" i="15"/>
  <c r="H103" i="15"/>
  <c r="G107" i="15"/>
  <c r="M116" i="15"/>
  <c r="H17" i="14"/>
  <c r="J18" i="14"/>
  <c r="H29" i="15"/>
  <c r="J30" i="15"/>
  <c r="D31" i="15"/>
  <c r="L31" i="15"/>
  <c r="F32" i="15"/>
  <c r="N32" i="15"/>
  <c r="H33" i="15"/>
  <c r="J34" i="15"/>
  <c r="D35" i="15"/>
  <c r="L35" i="15"/>
  <c r="F36" i="15"/>
  <c r="N36" i="15"/>
  <c r="H37" i="15"/>
  <c r="J38" i="15"/>
  <c r="D39" i="15"/>
  <c r="L39" i="15"/>
  <c r="F40" i="15"/>
  <c r="N40" i="15"/>
  <c r="H41" i="15"/>
  <c r="J42" i="15"/>
  <c r="D43" i="15"/>
  <c r="L43" i="15"/>
  <c r="F44" i="15"/>
  <c r="N44" i="15"/>
  <c r="H45" i="15"/>
  <c r="J46" i="15"/>
  <c r="E47" i="15"/>
  <c r="N47" i="15"/>
  <c r="I48" i="15"/>
  <c r="D49" i="15"/>
  <c r="M49" i="15"/>
  <c r="F51" i="15"/>
  <c r="N52" i="15"/>
  <c r="F52" i="15"/>
  <c r="M52" i="15"/>
  <c r="E52" i="15"/>
  <c r="L52" i="15"/>
  <c r="J53" i="15"/>
  <c r="K56" i="15"/>
  <c r="K57" i="15"/>
  <c r="N60" i="15"/>
  <c r="F60" i="15"/>
  <c r="M60" i="15"/>
  <c r="E60" i="15"/>
  <c r="L60" i="15"/>
  <c r="D60" i="15"/>
  <c r="K60" i="15"/>
  <c r="C60" i="15"/>
  <c r="D61" i="15"/>
  <c r="H65" i="15"/>
  <c r="O65" i="15"/>
  <c r="G65" i="15"/>
  <c r="N65" i="15"/>
  <c r="F65" i="15"/>
  <c r="M65" i="15"/>
  <c r="E65" i="15"/>
  <c r="I68" i="15"/>
  <c r="N72" i="15"/>
  <c r="F72" i="15"/>
  <c r="M72" i="15"/>
  <c r="E72" i="15"/>
  <c r="L72" i="15"/>
  <c r="D72" i="15"/>
  <c r="K72" i="15"/>
  <c r="C72" i="15"/>
  <c r="D73" i="15"/>
  <c r="D81" i="15"/>
  <c r="C87" i="15"/>
  <c r="N90" i="15"/>
  <c r="L95" i="15"/>
  <c r="J99" i="15"/>
  <c r="I103" i="15"/>
  <c r="H107" i="15"/>
  <c r="I17" i="14"/>
  <c r="K18" i="14"/>
  <c r="I29" i="15"/>
  <c r="E31" i="15"/>
  <c r="M31" i="15"/>
  <c r="G32" i="15"/>
  <c r="O32" i="15"/>
  <c r="I33" i="15"/>
  <c r="E35" i="15"/>
  <c r="M35" i="15"/>
  <c r="G36" i="15"/>
  <c r="O36" i="15"/>
  <c r="I37" i="15"/>
  <c r="E39" i="15"/>
  <c r="M39" i="15"/>
  <c r="G40" i="15"/>
  <c r="O40" i="15"/>
  <c r="I41" i="15"/>
  <c r="E43" i="15"/>
  <c r="M43" i="15"/>
  <c r="G44" i="15"/>
  <c r="O44" i="15"/>
  <c r="I45" i="15"/>
  <c r="F47" i="15"/>
  <c r="O47" i="15"/>
  <c r="E49" i="15"/>
  <c r="N49" i="15"/>
  <c r="G51" i="15"/>
  <c r="L55" i="15"/>
  <c r="D55" i="15"/>
  <c r="K55" i="15"/>
  <c r="C55" i="15"/>
  <c r="J55" i="15"/>
  <c r="O55" i="15"/>
  <c r="I61" i="15"/>
  <c r="J68" i="15"/>
  <c r="I73" i="15"/>
  <c r="M79" i="15"/>
  <c r="E79" i="15"/>
  <c r="J79" i="15"/>
  <c r="I79" i="15"/>
  <c r="H79" i="15"/>
  <c r="G79" i="15"/>
  <c r="E81" i="15"/>
  <c r="I85" i="15"/>
  <c r="J85" i="15"/>
  <c r="F85" i="15"/>
  <c r="O85" i="15"/>
  <c r="E85" i="15"/>
  <c r="N85" i="15"/>
  <c r="D85" i="15"/>
  <c r="M85" i="15"/>
  <c r="C85" i="15"/>
  <c r="D87" i="15"/>
  <c r="O90" i="15"/>
  <c r="N95" i="15"/>
  <c r="K99" i="15"/>
  <c r="I107" i="15"/>
  <c r="M131" i="15"/>
  <c r="E131" i="15"/>
  <c r="I131" i="15"/>
  <c r="J131" i="15"/>
  <c r="K131" i="15"/>
  <c r="N131" i="15"/>
  <c r="L131" i="15"/>
  <c r="H131" i="15"/>
  <c r="G131" i="15"/>
  <c r="F131" i="15"/>
  <c r="O131" i="15"/>
  <c r="D131" i="15"/>
  <c r="C131" i="15"/>
  <c r="J17" i="14"/>
  <c r="J29" i="15"/>
  <c r="F31" i="15"/>
  <c r="N31" i="15"/>
  <c r="H32" i="15"/>
  <c r="J33" i="15"/>
  <c r="F35" i="15"/>
  <c r="N35" i="15"/>
  <c r="H36" i="15"/>
  <c r="J37" i="15"/>
  <c r="F39" i="15"/>
  <c r="N39" i="15"/>
  <c r="H40" i="15"/>
  <c r="J41" i="15"/>
  <c r="F43" i="15"/>
  <c r="N43" i="15"/>
  <c r="H44" i="15"/>
  <c r="J45" i="15"/>
  <c r="G47" i="15"/>
  <c r="M48" i="15"/>
  <c r="E48" i="15"/>
  <c r="K48" i="15"/>
  <c r="F49" i="15"/>
  <c r="H51" i="15"/>
  <c r="H53" i="15"/>
  <c r="O53" i="15"/>
  <c r="G53" i="15"/>
  <c r="L53" i="15"/>
  <c r="N56" i="15"/>
  <c r="F56" i="15"/>
  <c r="M56" i="15"/>
  <c r="E56" i="15"/>
  <c r="L56" i="15"/>
  <c r="D56" i="15"/>
  <c r="H57" i="15"/>
  <c r="O57" i="15"/>
  <c r="G57" i="15"/>
  <c r="N57" i="15"/>
  <c r="F57" i="15"/>
  <c r="M57" i="15"/>
  <c r="J61" i="15"/>
  <c r="N64" i="15"/>
  <c r="F64" i="15"/>
  <c r="M64" i="15"/>
  <c r="E64" i="15"/>
  <c r="L64" i="15"/>
  <c r="D64" i="15"/>
  <c r="K64" i="15"/>
  <c r="C64" i="15"/>
  <c r="O68" i="15"/>
  <c r="J73" i="15"/>
  <c r="C79" i="15"/>
  <c r="L81" i="15"/>
  <c r="G85" i="15"/>
  <c r="K87" i="15"/>
  <c r="I93" i="15"/>
  <c r="G93" i="15"/>
  <c r="J93" i="15"/>
  <c r="H93" i="15"/>
  <c r="F93" i="15"/>
  <c r="O93" i="15"/>
  <c r="E93" i="15"/>
  <c r="O95" i="15"/>
  <c r="L99" i="15"/>
  <c r="I105" i="15"/>
  <c r="O105" i="15"/>
  <c r="F105" i="15"/>
  <c r="N105" i="15"/>
  <c r="E105" i="15"/>
  <c r="M105" i="15"/>
  <c r="D105" i="15"/>
  <c r="L105" i="15"/>
  <c r="K105" i="15"/>
  <c r="J105" i="15"/>
  <c r="O112" i="15"/>
  <c r="G112" i="15"/>
  <c r="I112" i="15"/>
  <c r="H112" i="15"/>
  <c r="F112" i="15"/>
  <c r="K112" i="15"/>
  <c r="J112" i="15"/>
  <c r="E112" i="15"/>
  <c r="D112" i="15"/>
  <c r="C29" i="15"/>
  <c r="E30" i="15"/>
  <c r="G31" i="15"/>
  <c r="C33" i="15"/>
  <c r="E34" i="15"/>
  <c r="G35" i="15"/>
  <c r="C37" i="15"/>
  <c r="E38" i="15"/>
  <c r="G39" i="15"/>
  <c r="C41" i="15"/>
  <c r="E42" i="15"/>
  <c r="G43" i="15"/>
  <c r="C45" i="15"/>
  <c r="E46" i="15"/>
  <c r="H47" i="15"/>
  <c r="C48" i="15"/>
  <c r="L48" i="15"/>
  <c r="H49" i="15"/>
  <c r="I51" i="15"/>
  <c r="G52" i="15"/>
  <c r="C53" i="15"/>
  <c r="M53" i="15"/>
  <c r="F55" i="15"/>
  <c r="C56" i="15"/>
  <c r="C57" i="15"/>
  <c r="I60" i="15"/>
  <c r="K61" i="15"/>
  <c r="G64" i="15"/>
  <c r="I65" i="15"/>
  <c r="H69" i="15"/>
  <c r="O69" i="15"/>
  <c r="G69" i="15"/>
  <c r="N69" i="15"/>
  <c r="F69" i="15"/>
  <c r="M69" i="15"/>
  <c r="E69" i="15"/>
  <c r="I72" i="15"/>
  <c r="K73" i="15"/>
  <c r="O76" i="15"/>
  <c r="G76" i="15"/>
  <c r="F76" i="15"/>
  <c r="N76" i="15"/>
  <c r="E76" i="15"/>
  <c r="M76" i="15"/>
  <c r="D76" i="15"/>
  <c r="L76" i="15"/>
  <c r="C76" i="15"/>
  <c r="D79" i="15"/>
  <c r="M81" i="15"/>
  <c r="O84" i="15"/>
  <c r="G84" i="15"/>
  <c r="N84" i="15"/>
  <c r="E84" i="15"/>
  <c r="J84" i="15"/>
  <c r="I84" i="15"/>
  <c r="H84" i="15"/>
  <c r="F84" i="15"/>
  <c r="H85" i="15"/>
  <c r="L87" i="15"/>
  <c r="C93" i="15"/>
  <c r="N99" i="15"/>
  <c r="C105" i="15"/>
  <c r="C112" i="15"/>
  <c r="I133" i="15"/>
  <c r="M133" i="15"/>
  <c r="E133" i="15"/>
  <c r="N133" i="15"/>
  <c r="C133" i="15"/>
  <c r="O133" i="15"/>
  <c r="D133" i="15"/>
  <c r="L133" i="15"/>
  <c r="K133" i="15"/>
  <c r="J133" i="15"/>
  <c r="H133" i="15"/>
  <c r="G133" i="15"/>
  <c r="K142" i="15"/>
  <c r="C142" i="15"/>
  <c r="O142" i="15"/>
  <c r="G142" i="15"/>
  <c r="E142" i="15"/>
  <c r="J142" i="15"/>
  <c r="F142" i="15"/>
  <c r="M142" i="15"/>
  <c r="L142" i="15"/>
  <c r="I142" i="15"/>
  <c r="H142" i="15"/>
  <c r="D142" i="15"/>
  <c r="I125" i="15"/>
  <c r="J125" i="15"/>
  <c r="H125" i="15"/>
  <c r="G125" i="15"/>
  <c r="O125" i="15"/>
  <c r="F125" i="15"/>
  <c r="N125" i="15"/>
  <c r="E125" i="15"/>
  <c r="M127" i="15"/>
  <c r="E127" i="15"/>
  <c r="N127" i="15"/>
  <c r="F127" i="15"/>
  <c r="K127" i="15"/>
  <c r="J127" i="15"/>
  <c r="I127" i="15"/>
  <c r="H127" i="15"/>
  <c r="G127" i="15"/>
  <c r="K134" i="15"/>
  <c r="C134" i="15"/>
  <c r="O134" i="15"/>
  <c r="G134" i="15"/>
  <c r="J134" i="15"/>
  <c r="L134" i="15"/>
  <c r="N134" i="15"/>
  <c r="M134" i="15"/>
  <c r="I134" i="15"/>
  <c r="H134" i="15"/>
  <c r="F134" i="15"/>
  <c r="N142" i="15"/>
  <c r="C125" i="15"/>
  <c r="C127" i="15"/>
  <c r="O144" i="15"/>
  <c r="G144" i="15"/>
  <c r="K144" i="15"/>
  <c r="C144" i="15"/>
  <c r="I144" i="15"/>
  <c r="N144" i="15"/>
  <c r="D144" i="15"/>
  <c r="J144" i="15"/>
  <c r="M144" i="15"/>
  <c r="L144" i="15"/>
  <c r="H144" i="15"/>
  <c r="F144" i="15"/>
  <c r="O168" i="15"/>
  <c r="G168" i="15"/>
  <c r="K168" i="15"/>
  <c r="C168" i="15"/>
  <c r="N168" i="15"/>
  <c r="D168" i="15"/>
  <c r="I168" i="15"/>
  <c r="F168" i="15"/>
  <c r="E168" i="15"/>
  <c r="M168" i="15"/>
  <c r="L168" i="15"/>
  <c r="H168" i="15"/>
  <c r="K78" i="15"/>
  <c r="C78" i="15"/>
  <c r="L78" i="15"/>
  <c r="O80" i="15"/>
  <c r="G80" i="15"/>
  <c r="K80" i="15"/>
  <c r="K82" i="15"/>
  <c r="C82" i="15"/>
  <c r="O82" i="15"/>
  <c r="F82" i="15"/>
  <c r="M82" i="15"/>
  <c r="O88" i="15"/>
  <c r="G88" i="15"/>
  <c r="M88" i="15"/>
  <c r="D88" i="15"/>
  <c r="L88" i="15"/>
  <c r="M91" i="15"/>
  <c r="E91" i="15"/>
  <c r="H91" i="15"/>
  <c r="L91" i="15"/>
  <c r="K118" i="15"/>
  <c r="C118" i="15"/>
  <c r="G118" i="15"/>
  <c r="O118" i="15"/>
  <c r="F118" i="15"/>
  <c r="N118" i="15"/>
  <c r="E118" i="15"/>
  <c r="D125" i="15"/>
  <c r="D127" i="15"/>
  <c r="E134" i="15"/>
  <c r="E144" i="15"/>
  <c r="J168" i="15"/>
  <c r="J59" i="15"/>
  <c r="J63" i="15"/>
  <c r="J67" i="15"/>
  <c r="J71" i="15"/>
  <c r="J75" i="15"/>
  <c r="D78" i="15"/>
  <c r="M78" i="15"/>
  <c r="C80" i="15"/>
  <c r="L80" i="15"/>
  <c r="D82" i="15"/>
  <c r="N82" i="15"/>
  <c r="N88" i="15"/>
  <c r="K125" i="15"/>
  <c r="L127" i="15"/>
  <c r="O132" i="15"/>
  <c r="G132" i="15"/>
  <c r="K132" i="15"/>
  <c r="C132" i="15"/>
  <c r="F132" i="15"/>
  <c r="H132" i="15"/>
  <c r="M132" i="15"/>
  <c r="L132" i="15"/>
  <c r="J132" i="15"/>
  <c r="I132" i="15"/>
  <c r="E132" i="15"/>
  <c r="O136" i="15"/>
  <c r="G136" i="15"/>
  <c r="K136" i="15"/>
  <c r="C136" i="15"/>
  <c r="N136" i="15"/>
  <c r="D136" i="15"/>
  <c r="I136" i="15"/>
  <c r="E136" i="15"/>
  <c r="M136" i="15"/>
  <c r="L136" i="15"/>
  <c r="J136" i="15"/>
  <c r="I50" i="15"/>
  <c r="I54" i="15"/>
  <c r="I58" i="15"/>
  <c r="C59" i="15"/>
  <c r="K59" i="15"/>
  <c r="I62" i="15"/>
  <c r="C63" i="15"/>
  <c r="K63" i="15"/>
  <c r="C67" i="15"/>
  <c r="K67" i="15"/>
  <c r="C71" i="15"/>
  <c r="K71" i="15"/>
  <c r="C75" i="15"/>
  <c r="K75" i="15"/>
  <c r="E78" i="15"/>
  <c r="N78" i="15"/>
  <c r="D80" i="15"/>
  <c r="M80" i="15"/>
  <c r="E82" i="15"/>
  <c r="M83" i="15"/>
  <c r="E83" i="15"/>
  <c r="J83" i="15"/>
  <c r="L83" i="15"/>
  <c r="E88" i="15"/>
  <c r="I89" i="15"/>
  <c r="H89" i="15"/>
  <c r="L89" i="15"/>
  <c r="D91" i="15"/>
  <c r="O91" i="15"/>
  <c r="I97" i="15"/>
  <c r="O97" i="15"/>
  <c r="F97" i="15"/>
  <c r="L97" i="15"/>
  <c r="I101" i="15"/>
  <c r="O101" i="15"/>
  <c r="F101" i="15"/>
  <c r="N101" i="15"/>
  <c r="E101" i="15"/>
  <c r="M101" i="15"/>
  <c r="O108" i="15"/>
  <c r="G108" i="15"/>
  <c r="J108" i="15"/>
  <c r="I108" i="15"/>
  <c r="H108" i="15"/>
  <c r="N108" i="15"/>
  <c r="K110" i="15"/>
  <c r="C110" i="15"/>
  <c r="I110" i="15"/>
  <c r="H110" i="15"/>
  <c r="G110" i="15"/>
  <c r="O110" i="15"/>
  <c r="H118" i="15"/>
  <c r="L125" i="15"/>
  <c r="O127" i="15"/>
  <c r="D132" i="15"/>
  <c r="F136" i="15"/>
  <c r="I157" i="15"/>
  <c r="M157" i="15"/>
  <c r="E157" i="15"/>
  <c r="H157" i="15"/>
  <c r="N157" i="15"/>
  <c r="C157" i="15"/>
  <c r="K157" i="15"/>
  <c r="J157" i="15"/>
  <c r="O157" i="15"/>
  <c r="L157" i="15"/>
  <c r="G157" i="15"/>
  <c r="D59" i="15"/>
  <c r="D63" i="15"/>
  <c r="D67" i="15"/>
  <c r="D71" i="15"/>
  <c r="D75" i="15"/>
  <c r="K77" i="15"/>
  <c r="F78" i="15"/>
  <c r="O78" i="15"/>
  <c r="E80" i="15"/>
  <c r="N80" i="15"/>
  <c r="G82" i="15"/>
  <c r="C83" i="15"/>
  <c r="N83" i="15"/>
  <c r="K86" i="15"/>
  <c r="C86" i="15"/>
  <c r="N86" i="15"/>
  <c r="E86" i="15"/>
  <c r="M86" i="15"/>
  <c r="F88" i="15"/>
  <c r="C89" i="15"/>
  <c r="M89" i="15"/>
  <c r="F91" i="15"/>
  <c r="O92" i="15"/>
  <c r="G92" i="15"/>
  <c r="L92" i="15"/>
  <c r="C92" i="15"/>
  <c r="M92" i="15"/>
  <c r="C97" i="15"/>
  <c r="M97" i="15"/>
  <c r="C101" i="15"/>
  <c r="K106" i="15"/>
  <c r="C106" i="15"/>
  <c r="J106" i="15"/>
  <c r="I106" i="15"/>
  <c r="H106" i="15"/>
  <c r="O106" i="15"/>
  <c r="C108" i="15"/>
  <c r="I109" i="15"/>
  <c r="N109" i="15"/>
  <c r="E109" i="15"/>
  <c r="M109" i="15"/>
  <c r="D109" i="15"/>
  <c r="L109" i="15"/>
  <c r="C109" i="15"/>
  <c r="D110" i="15"/>
  <c r="K114" i="15"/>
  <c r="C114" i="15"/>
  <c r="H114" i="15"/>
  <c r="G114" i="15"/>
  <c r="O114" i="15"/>
  <c r="F114" i="15"/>
  <c r="I118" i="15"/>
  <c r="M125" i="15"/>
  <c r="O128" i="15"/>
  <c r="G128" i="15"/>
  <c r="H128" i="15"/>
  <c r="I128" i="15"/>
  <c r="F128" i="15"/>
  <c r="E128" i="15"/>
  <c r="N128" i="15"/>
  <c r="D128" i="15"/>
  <c r="M128" i="15"/>
  <c r="C128" i="15"/>
  <c r="K130" i="15"/>
  <c r="O130" i="15"/>
  <c r="G130" i="15"/>
  <c r="M130" i="15"/>
  <c r="C130" i="15"/>
  <c r="N130" i="15"/>
  <c r="D130" i="15"/>
  <c r="L130" i="15"/>
  <c r="J130" i="15"/>
  <c r="I130" i="15"/>
  <c r="H130" i="15"/>
  <c r="F130" i="15"/>
  <c r="N132" i="15"/>
  <c r="H136" i="15"/>
  <c r="D157" i="15"/>
  <c r="I181" i="15"/>
  <c r="M181" i="15"/>
  <c r="E181" i="15"/>
  <c r="N181" i="15"/>
  <c r="C181" i="15"/>
  <c r="K181" i="15"/>
  <c r="H181" i="15"/>
  <c r="G181" i="15"/>
  <c r="F181" i="15"/>
  <c r="O181" i="15"/>
  <c r="D181" i="15"/>
  <c r="L181" i="15"/>
  <c r="J181" i="15"/>
  <c r="I161" i="15"/>
  <c r="M161" i="15"/>
  <c r="E161" i="15"/>
  <c r="F161" i="15"/>
  <c r="K161" i="15"/>
  <c r="H161" i="15"/>
  <c r="G161" i="15"/>
  <c r="D177" i="15"/>
  <c r="I193" i="15"/>
  <c r="M193" i="15"/>
  <c r="E193" i="15"/>
  <c r="F193" i="15"/>
  <c r="N193" i="15"/>
  <c r="C193" i="15"/>
  <c r="K193" i="15"/>
  <c r="J193" i="15"/>
  <c r="H193" i="15"/>
  <c r="G193" i="15"/>
  <c r="O120" i="15"/>
  <c r="G120" i="15"/>
  <c r="K120" i="15"/>
  <c r="I141" i="15"/>
  <c r="M141" i="15"/>
  <c r="E141" i="15"/>
  <c r="H141" i="15"/>
  <c r="N141" i="15"/>
  <c r="C141" i="15"/>
  <c r="J141" i="15"/>
  <c r="M155" i="15"/>
  <c r="E155" i="15"/>
  <c r="I155" i="15"/>
  <c r="O155" i="15"/>
  <c r="D155" i="15"/>
  <c r="J155" i="15"/>
  <c r="G155" i="15"/>
  <c r="F155" i="15"/>
  <c r="D161" i="15"/>
  <c r="D193" i="15"/>
  <c r="K122" i="15"/>
  <c r="C122" i="15"/>
  <c r="L122" i="15"/>
  <c r="O124" i="15"/>
  <c r="G124" i="15"/>
  <c r="K124" i="15"/>
  <c r="I149" i="15"/>
  <c r="M149" i="15"/>
  <c r="E149" i="15"/>
  <c r="N149" i="15"/>
  <c r="C149" i="15"/>
  <c r="H149" i="15"/>
  <c r="F149" i="15"/>
  <c r="O149" i="15"/>
  <c r="D149" i="15"/>
  <c r="O160" i="15"/>
  <c r="G160" i="15"/>
  <c r="K160" i="15"/>
  <c r="C160" i="15"/>
  <c r="I160" i="15"/>
  <c r="N160" i="15"/>
  <c r="D160" i="15"/>
  <c r="L160" i="15"/>
  <c r="J160" i="15"/>
  <c r="J161" i="15"/>
  <c r="L193" i="15"/>
  <c r="K94" i="15"/>
  <c r="C94" i="15"/>
  <c r="L94" i="15"/>
  <c r="O96" i="15"/>
  <c r="G96" i="15"/>
  <c r="K96" i="15"/>
  <c r="I102" i="15"/>
  <c r="I104" i="15"/>
  <c r="M111" i="15"/>
  <c r="E111" i="15"/>
  <c r="K111" i="15"/>
  <c r="K113" i="15"/>
  <c r="J117" i="15"/>
  <c r="I119" i="15"/>
  <c r="D120" i="15"/>
  <c r="M120" i="15"/>
  <c r="H121" i="15"/>
  <c r="D122" i="15"/>
  <c r="M122" i="15"/>
  <c r="C124" i="15"/>
  <c r="L124" i="15"/>
  <c r="K126" i="15"/>
  <c r="C126" i="15"/>
  <c r="L126" i="15"/>
  <c r="M126" i="15"/>
  <c r="M139" i="15"/>
  <c r="E139" i="15"/>
  <c r="I139" i="15"/>
  <c r="O139" i="15"/>
  <c r="D139" i="15"/>
  <c r="J139" i="15"/>
  <c r="F139" i="15"/>
  <c r="F141" i="15"/>
  <c r="N145" i="15"/>
  <c r="G149" i="15"/>
  <c r="H155" i="15"/>
  <c r="E160" i="15"/>
  <c r="L161" i="15"/>
  <c r="I165" i="15"/>
  <c r="M165" i="15"/>
  <c r="E165" i="15"/>
  <c r="N165" i="15"/>
  <c r="C165" i="15"/>
  <c r="H165" i="15"/>
  <c r="F165" i="15"/>
  <c r="O165" i="15"/>
  <c r="D165" i="15"/>
  <c r="O193" i="15"/>
  <c r="K98" i="15"/>
  <c r="C98" i="15"/>
  <c r="L98" i="15"/>
  <c r="O100" i="15"/>
  <c r="G100" i="15"/>
  <c r="K100" i="15"/>
  <c r="M115" i="15"/>
  <c r="E115" i="15"/>
  <c r="K115" i="15"/>
  <c r="K117" i="15"/>
  <c r="E120" i="15"/>
  <c r="N120" i="15"/>
  <c r="J121" i="15"/>
  <c r="E122" i="15"/>
  <c r="N122" i="15"/>
  <c r="D124" i="15"/>
  <c r="M124" i="15"/>
  <c r="G141" i="15"/>
  <c r="O148" i="15"/>
  <c r="G148" i="15"/>
  <c r="K148" i="15"/>
  <c r="C148" i="15"/>
  <c r="F148" i="15"/>
  <c r="L148" i="15"/>
  <c r="I148" i="15"/>
  <c r="H148" i="15"/>
  <c r="J149" i="15"/>
  <c r="K155" i="15"/>
  <c r="K158" i="15"/>
  <c r="C158" i="15"/>
  <c r="O158" i="15"/>
  <c r="G158" i="15"/>
  <c r="E158" i="15"/>
  <c r="J158" i="15"/>
  <c r="H158" i="15"/>
  <c r="F158" i="15"/>
  <c r="F160" i="15"/>
  <c r="N161" i="15"/>
  <c r="K102" i="15"/>
  <c r="C102" i="15"/>
  <c r="L102" i="15"/>
  <c r="O104" i="15"/>
  <c r="G104" i="15"/>
  <c r="K104" i="15"/>
  <c r="M119" i="15"/>
  <c r="E119" i="15"/>
  <c r="K119" i="15"/>
  <c r="F120" i="15"/>
  <c r="K121" i="15"/>
  <c r="F122" i="15"/>
  <c r="O122" i="15"/>
  <c r="E124" i="15"/>
  <c r="N124" i="15"/>
  <c r="K141" i="15"/>
  <c r="I145" i="15"/>
  <c r="M145" i="15"/>
  <c r="E145" i="15"/>
  <c r="F145" i="15"/>
  <c r="K145" i="15"/>
  <c r="G145" i="15"/>
  <c r="K149" i="15"/>
  <c r="O152" i="15"/>
  <c r="G152" i="15"/>
  <c r="K152" i="15"/>
  <c r="C152" i="15"/>
  <c r="N152" i="15"/>
  <c r="D152" i="15"/>
  <c r="I152" i="15"/>
  <c r="F152" i="15"/>
  <c r="E152" i="15"/>
  <c r="L155" i="15"/>
  <c r="H160" i="15"/>
  <c r="O161" i="15"/>
  <c r="O164" i="15"/>
  <c r="G164" i="15"/>
  <c r="K164" i="15"/>
  <c r="C164" i="15"/>
  <c r="F164" i="15"/>
  <c r="L164" i="15"/>
  <c r="I164" i="15"/>
  <c r="H164" i="15"/>
  <c r="O180" i="15"/>
  <c r="G180" i="15"/>
  <c r="K180" i="15"/>
  <c r="C180" i="15"/>
  <c r="F180" i="15"/>
  <c r="N180" i="15"/>
  <c r="D180" i="15"/>
  <c r="L180" i="15"/>
  <c r="J180" i="15"/>
  <c r="I180" i="15"/>
  <c r="H180" i="15"/>
  <c r="O184" i="15"/>
  <c r="G184" i="15"/>
  <c r="K184" i="15"/>
  <c r="C184" i="15"/>
  <c r="N184" i="15"/>
  <c r="D184" i="15"/>
  <c r="L184" i="15"/>
  <c r="I184" i="15"/>
  <c r="H184" i="15"/>
  <c r="F184" i="15"/>
  <c r="E184" i="15"/>
  <c r="I177" i="15"/>
  <c r="M177" i="15"/>
  <c r="E177" i="15"/>
  <c r="F177" i="15"/>
  <c r="N177" i="15"/>
  <c r="C177" i="15"/>
  <c r="K177" i="15"/>
  <c r="J177" i="15"/>
  <c r="H177" i="15"/>
  <c r="G177" i="15"/>
  <c r="E180" i="15"/>
  <c r="J184" i="15"/>
  <c r="J129" i="15"/>
  <c r="I137" i="15"/>
  <c r="M137" i="15"/>
  <c r="E137" i="15"/>
  <c r="L137" i="15"/>
  <c r="O140" i="15"/>
  <c r="G140" i="15"/>
  <c r="K140" i="15"/>
  <c r="C140" i="15"/>
  <c r="M140" i="15"/>
  <c r="C143" i="15"/>
  <c r="I153" i="15"/>
  <c r="M153" i="15"/>
  <c r="E153" i="15"/>
  <c r="L153" i="15"/>
  <c r="O156" i="15"/>
  <c r="G156" i="15"/>
  <c r="K156" i="15"/>
  <c r="C156" i="15"/>
  <c r="M156" i="15"/>
  <c r="C159" i="15"/>
  <c r="I169" i="15"/>
  <c r="M169" i="15"/>
  <c r="E169" i="15"/>
  <c r="L169" i="15"/>
  <c r="F171" i="15"/>
  <c r="O172" i="15"/>
  <c r="G172" i="15"/>
  <c r="K172" i="15"/>
  <c r="C172" i="15"/>
  <c r="M172" i="15"/>
  <c r="J173" i="15"/>
  <c r="F174" i="15"/>
  <c r="C175" i="15"/>
  <c r="N175" i="15"/>
  <c r="H183" i="15"/>
  <c r="I185" i="15"/>
  <c r="M185" i="15"/>
  <c r="E185" i="15"/>
  <c r="L185" i="15"/>
  <c r="I186" i="15"/>
  <c r="F187" i="15"/>
  <c r="O188" i="15"/>
  <c r="G188" i="15"/>
  <c r="K188" i="15"/>
  <c r="C188" i="15"/>
  <c r="M188" i="15"/>
  <c r="F190" i="15"/>
  <c r="C191" i="15"/>
  <c r="N191" i="15"/>
  <c r="H196" i="15"/>
  <c r="D197" i="15"/>
  <c r="O197" i="15"/>
  <c r="H200" i="15"/>
  <c r="G201" i="15"/>
  <c r="M147" i="15"/>
  <c r="E147" i="15"/>
  <c r="I147" i="15"/>
  <c r="L147" i="15"/>
  <c r="K150" i="15"/>
  <c r="C150" i="15"/>
  <c r="O150" i="15"/>
  <c r="G150" i="15"/>
  <c r="M150" i="15"/>
  <c r="M163" i="15"/>
  <c r="E163" i="15"/>
  <c r="I163" i="15"/>
  <c r="L163" i="15"/>
  <c r="K166" i="15"/>
  <c r="C166" i="15"/>
  <c r="O166" i="15"/>
  <c r="G166" i="15"/>
  <c r="M166" i="15"/>
  <c r="G171" i="15"/>
  <c r="M179" i="15"/>
  <c r="E179" i="15"/>
  <c r="I179" i="15"/>
  <c r="L179" i="15"/>
  <c r="K182" i="15"/>
  <c r="C182" i="15"/>
  <c r="O182" i="15"/>
  <c r="G182" i="15"/>
  <c r="M182" i="15"/>
  <c r="M195" i="15"/>
  <c r="E195" i="15"/>
  <c r="I195" i="15"/>
  <c r="L195" i="15"/>
  <c r="I196" i="15"/>
  <c r="F197" i="15"/>
  <c r="K198" i="15"/>
  <c r="C198" i="15"/>
  <c r="O198" i="15"/>
  <c r="G198" i="15"/>
  <c r="M198" i="15"/>
  <c r="M210" i="15"/>
  <c r="E210" i="15"/>
  <c r="N210" i="15"/>
  <c r="D210" i="15"/>
  <c r="L210" i="15"/>
  <c r="C210" i="15"/>
  <c r="J210" i="15"/>
  <c r="I210" i="15"/>
  <c r="H210" i="15"/>
  <c r="I173" i="15"/>
  <c r="M173" i="15"/>
  <c r="E173" i="15"/>
  <c r="L173" i="15"/>
  <c r="I174" i="15"/>
  <c r="O176" i="15"/>
  <c r="G176" i="15"/>
  <c r="K176" i="15"/>
  <c r="C176" i="15"/>
  <c r="M176" i="15"/>
  <c r="C179" i="15"/>
  <c r="N179" i="15"/>
  <c r="D182" i="15"/>
  <c r="N182" i="15"/>
  <c r="D185" i="15"/>
  <c r="O185" i="15"/>
  <c r="H187" i="15"/>
  <c r="E188" i="15"/>
  <c r="I189" i="15"/>
  <c r="M189" i="15"/>
  <c r="E189" i="15"/>
  <c r="L189" i="15"/>
  <c r="I190" i="15"/>
  <c r="O192" i="15"/>
  <c r="G192" i="15"/>
  <c r="K192" i="15"/>
  <c r="C192" i="15"/>
  <c r="M192" i="15"/>
  <c r="C195" i="15"/>
  <c r="N195" i="15"/>
  <c r="J196" i="15"/>
  <c r="G197" i="15"/>
  <c r="D198" i="15"/>
  <c r="N198" i="15"/>
  <c r="J200" i="15"/>
  <c r="J201" i="15"/>
  <c r="F210" i="15"/>
  <c r="M135" i="15"/>
  <c r="E135" i="15"/>
  <c r="I135" i="15"/>
  <c r="L135" i="15"/>
  <c r="F137" i="15"/>
  <c r="K138" i="15"/>
  <c r="C138" i="15"/>
  <c r="O138" i="15"/>
  <c r="G138" i="15"/>
  <c r="M138" i="15"/>
  <c r="F140" i="15"/>
  <c r="D147" i="15"/>
  <c r="O147" i="15"/>
  <c r="E150" i="15"/>
  <c r="M151" i="15"/>
  <c r="E151" i="15"/>
  <c r="I151" i="15"/>
  <c r="L151" i="15"/>
  <c r="F153" i="15"/>
  <c r="K154" i="15"/>
  <c r="C154" i="15"/>
  <c r="O154" i="15"/>
  <c r="G154" i="15"/>
  <c r="M154" i="15"/>
  <c r="F156" i="15"/>
  <c r="D163" i="15"/>
  <c r="O163" i="15"/>
  <c r="E166" i="15"/>
  <c r="M167" i="15"/>
  <c r="E167" i="15"/>
  <c r="I167" i="15"/>
  <c r="L167" i="15"/>
  <c r="F169" i="15"/>
  <c r="K170" i="15"/>
  <c r="C170" i="15"/>
  <c r="O170" i="15"/>
  <c r="G170" i="15"/>
  <c r="M170" i="15"/>
  <c r="F172" i="15"/>
  <c r="C173" i="15"/>
  <c r="N173" i="15"/>
  <c r="D179" i="15"/>
  <c r="O179" i="15"/>
  <c r="E182" i="15"/>
  <c r="M183" i="15"/>
  <c r="E183" i="15"/>
  <c r="I183" i="15"/>
  <c r="L183" i="15"/>
  <c r="F185" i="15"/>
  <c r="K186" i="15"/>
  <c r="C186" i="15"/>
  <c r="O186" i="15"/>
  <c r="G186" i="15"/>
  <c r="M186" i="15"/>
  <c r="F188" i="15"/>
  <c r="C189" i="15"/>
  <c r="N189" i="15"/>
  <c r="D195" i="15"/>
  <c r="O195" i="15"/>
  <c r="H197" i="15"/>
  <c r="E198" i="15"/>
  <c r="M200" i="15"/>
  <c r="I205" i="15"/>
  <c r="H205" i="15"/>
  <c r="N205" i="15"/>
  <c r="F205" i="15"/>
  <c r="M205" i="15"/>
  <c r="E205" i="15"/>
  <c r="L205" i="15"/>
  <c r="D205" i="15"/>
  <c r="G210" i="15"/>
  <c r="O196" i="15"/>
  <c r="G196" i="15"/>
  <c r="K196" i="15"/>
  <c r="C196" i="15"/>
  <c r="M196" i="15"/>
  <c r="J197" i="15"/>
  <c r="F198" i="15"/>
  <c r="C205" i="15"/>
  <c r="K209" i="15"/>
  <c r="I209" i="15"/>
  <c r="H209" i="15"/>
  <c r="O209" i="15"/>
  <c r="F209" i="15"/>
  <c r="N209" i="15"/>
  <c r="E209" i="15"/>
  <c r="M209" i="15"/>
  <c r="D209" i="15"/>
  <c r="K210" i="15"/>
  <c r="M171" i="15"/>
  <c r="E171" i="15"/>
  <c r="I171" i="15"/>
  <c r="L171" i="15"/>
  <c r="F173" i="15"/>
  <c r="K174" i="15"/>
  <c r="C174" i="15"/>
  <c r="O174" i="15"/>
  <c r="G174" i="15"/>
  <c r="M174" i="15"/>
  <c r="G179" i="15"/>
  <c r="H182" i="15"/>
  <c r="M187" i="15"/>
  <c r="E187" i="15"/>
  <c r="I187" i="15"/>
  <c r="L187" i="15"/>
  <c r="K190" i="15"/>
  <c r="C190" i="15"/>
  <c r="O190" i="15"/>
  <c r="G190" i="15"/>
  <c r="M190" i="15"/>
  <c r="G195" i="15"/>
  <c r="D196" i="15"/>
  <c r="N196" i="15"/>
  <c r="H198" i="15"/>
  <c r="O200" i="15"/>
  <c r="G200" i="15"/>
  <c r="L200" i="15"/>
  <c r="D200" i="15"/>
  <c r="K200" i="15"/>
  <c r="C200" i="15"/>
  <c r="I201" i="15"/>
  <c r="N201" i="15"/>
  <c r="F201" i="15"/>
  <c r="M201" i="15"/>
  <c r="E201" i="15"/>
  <c r="O201" i="15"/>
  <c r="G205" i="15"/>
  <c r="C209" i="15"/>
  <c r="O210" i="15"/>
  <c r="I197" i="15"/>
  <c r="M197" i="15"/>
  <c r="E197" i="15"/>
  <c r="L197" i="15"/>
  <c r="I198" i="15"/>
  <c r="E200" i="15"/>
  <c r="C201" i="15"/>
  <c r="J205" i="15"/>
  <c r="G209" i="15"/>
  <c r="O211" i="15"/>
  <c r="G211" i="15"/>
  <c r="I211" i="15"/>
  <c r="H211" i="15"/>
  <c r="N211" i="15"/>
  <c r="E211" i="15"/>
  <c r="M211" i="15"/>
  <c r="D211" i="15"/>
  <c r="L211" i="15"/>
  <c r="C211" i="15"/>
  <c r="G135" i="15"/>
  <c r="K137" i="15"/>
  <c r="H138" i="15"/>
  <c r="L140" i="15"/>
  <c r="M143" i="15"/>
  <c r="E143" i="15"/>
  <c r="I143" i="15"/>
  <c r="L143" i="15"/>
  <c r="K146" i="15"/>
  <c r="C146" i="15"/>
  <c r="O146" i="15"/>
  <c r="G146" i="15"/>
  <c r="M146" i="15"/>
  <c r="J147" i="15"/>
  <c r="J150" i="15"/>
  <c r="G151" i="15"/>
  <c r="K153" i="15"/>
  <c r="H154" i="15"/>
  <c r="L156" i="15"/>
  <c r="M159" i="15"/>
  <c r="E159" i="15"/>
  <c r="I159" i="15"/>
  <c r="L159" i="15"/>
  <c r="K162" i="15"/>
  <c r="C162" i="15"/>
  <c r="O162" i="15"/>
  <c r="G162" i="15"/>
  <c r="M162" i="15"/>
  <c r="J163" i="15"/>
  <c r="J166" i="15"/>
  <c r="G167" i="15"/>
  <c r="K169" i="15"/>
  <c r="H170" i="15"/>
  <c r="D171" i="15"/>
  <c r="O171" i="15"/>
  <c r="L172" i="15"/>
  <c r="H173" i="15"/>
  <c r="E174" i="15"/>
  <c r="M175" i="15"/>
  <c r="E175" i="15"/>
  <c r="I175" i="15"/>
  <c r="L175" i="15"/>
  <c r="I176" i="15"/>
  <c r="K178" i="15"/>
  <c r="C178" i="15"/>
  <c r="O178" i="15"/>
  <c r="G178" i="15"/>
  <c r="M178" i="15"/>
  <c r="J179" i="15"/>
  <c r="J182" i="15"/>
  <c r="G183" i="15"/>
  <c r="K185" i="15"/>
  <c r="H186" i="15"/>
  <c r="D187" i="15"/>
  <c r="O187" i="15"/>
  <c r="L188" i="15"/>
  <c r="H189" i="15"/>
  <c r="E190" i="15"/>
  <c r="M191" i="15"/>
  <c r="E191" i="15"/>
  <c r="I191" i="15"/>
  <c r="L191" i="15"/>
  <c r="I192" i="15"/>
  <c r="K194" i="15"/>
  <c r="C194" i="15"/>
  <c r="O194" i="15"/>
  <c r="G194" i="15"/>
  <c r="M194" i="15"/>
  <c r="J195" i="15"/>
  <c r="F196" i="15"/>
  <c r="C197" i="15"/>
  <c r="N197" i="15"/>
  <c r="J198" i="15"/>
  <c r="F200" i="15"/>
  <c r="D201" i="15"/>
  <c r="K205" i="15"/>
  <c r="J209" i="15"/>
  <c r="F211" i="15"/>
  <c r="M222" i="15"/>
  <c r="E222" i="15"/>
  <c r="K222" i="15"/>
  <c r="K224" i="15"/>
  <c r="F225" i="15"/>
  <c r="O225" i="15"/>
  <c r="O247" i="15"/>
  <c r="G247" i="15"/>
  <c r="M247" i="15"/>
  <c r="E247" i="15"/>
  <c r="K247" i="15"/>
  <c r="C247" i="15"/>
  <c r="L247" i="15"/>
  <c r="J247" i="15"/>
  <c r="I247" i="15"/>
  <c r="H247" i="15"/>
  <c r="F247" i="15"/>
  <c r="D247" i="15"/>
  <c r="C222" i="15"/>
  <c r="L222" i="15"/>
  <c r="C224" i="15"/>
  <c r="L224" i="15"/>
  <c r="K229" i="15"/>
  <c r="C229" i="15"/>
  <c r="H229" i="15"/>
  <c r="M229" i="15"/>
  <c r="O235" i="15"/>
  <c r="G235" i="15"/>
  <c r="M235" i="15"/>
  <c r="E235" i="15"/>
  <c r="K235" i="15"/>
  <c r="C235" i="15"/>
  <c r="N235" i="15"/>
  <c r="L235" i="15"/>
  <c r="I235" i="15"/>
  <c r="F235" i="15"/>
  <c r="N247" i="15"/>
  <c r="J204" i="15"/>
  <c r="F206" i="15"/>
  <c r="N206" i="15"/>
  <c r="J208" i="15"/>
  <c r="G212" i="15"/>
  <c r="K213" i="15"/>
  <c r="C213" i="15"/>
  <c r="L213" i="15"/>
  <c r="G214" i="15"/>
  <c r="O215" i="15"/>
  <c r="G215" i="15"/>
  <c r="K215" i="15"/>
  <c r="F216" i="15"/>
  <c r="O216" i="15"/>
  <c r="F218" i="15"/>
  <c r="O218" i="15"/>
  <c r="I221" i="15"/>
  <c r="D222" i="15"/>
  <c r="N222" i="15"/>
  <c r="I223" i="15"/>
  <c r="D224" i="15"/>
  <c r="M224" i="15"/>
  <c r="H225" i="15"/>
  <c r="G228" i="15"/>
  <c r="D229" i="15"/>
  <c r="N229" i="15"/>
  <c r="D235" i="15"/>
  <c r="K237" i="15"/>
  <c r="C237" i="15"/>
  <c r="I237" i="15"/>
  <c r="O237" i="15"/>
  <c r="G237" i="15"/>
  <c r="L237" i="15"/>
  <c r="J237" i="15"/>
  <c r="F237" i="15"/>
  <c r="D237" i="15"/>
  <c r="I199" i="15"/>
  <c r="G202" i="15"/>
  <c r="O202" i="15"/>
  <c r="I203" i="15"/>
  <c r="C204" i="15"/>
  <c r="K204" i="15"/>
  <c r="G206" i="15"/>
  <c r="O206" i="15"/>
  <c r="I207" i="15"/>
  <c r="C208" i="15"/>
  <c r="K208" i="15"/>
  <c r="H212" i="15"/>
  <c r="D213" i="15"/>
  <c r="M213" i="15"/>
  <c r="H214" i="15"/>
  <c r="G216" i="15"/>
  <c r="K217" i="15"/>
  <c r="C217" i="15"/>
  <c r="L217" i="15"/>
  <c r="O219" i="15"/>
  <c r="G219" i="15"/>
  <c r="K219" i="15"/>
  <c r="F220" i="15"/>
  <c r="O220" i="15"/>
  <c r="F222" i="15"/>
  <c r="O222" i="15"/>
  <c r="E224" i="15"/>
  <c r="N224" i="15"/>
  <c r="I225" i="15"/>
  <c r="H228" i="15"/>
  <c r="E229" i="15"/>
  <c r="O229" i="15"/>
  <c r="H235" i="15"/>
  <c r="E237" i="15"/>
  <c r="J199" i="15"/>
  <c r="H202" i="15"/>
  <c r="J203" i="15"/>
  <c r="D204" i="15"/>
  <c r="L204" i="15"/>
  <c r="H206" i="15"/>
  <c r="J207" i="15"/>
  <c r="D208" i="15"/>
  <c r="L208" i="15"/>
  <c r="J212" i="15"/>
  <c r="E213" i="15"/>
  <c r="N213" i="15"/>
  <c r="K221" i="15"/>
  <c r="C221" i="15"/>
  <c r="L221" i="15"/>
  <c r="G222" i="15"/>
  <c r="O223" i="15"/>
  <c r="G223" i="15"/>
  <c r="K223" i="15"/>
  <c r="F224" i="15"/>
  <c r="O224" i="15"/>
  <c r="O227" i="15"/>
  <c r="G227" i="15"/>
  <c r="L227" i="15"/>
  <c r="D227" i="15"/>
  <c r="M227" i="15"/>
  <c r="F229" i="15"/>
  <c r="J235" i="15"/>
  <c r="H237" i="15"/>
  <c r="K212" i="15"/>
  <c r="H222" i="15"/>
  <c r="G224" i="15"/>
  <c r="K225" i="15"/>
  <c r="C225" i="15"/>
  <c r="L225" i="15"/>
  <c r="G229" i="15"/>
  <c r="I236" i="15"/>
  <c r="O236" i="15"/>
  <c r="G236" i="15"/>
  <c r="M236" i="15"/>
  <c r="E236" i="15"/>
  <c r="L236" i="15"/>
  <c r="K236" i="15"/>
  <c r="H236" i="15"/>
  <c r="D236" i="15"/>
  <c r="O239" i="15"/>
  <c r="G239" i="15"/>
  <c r="M239" i="15"/>
  <c r="E239" i="15"/>
  <c r="K239" i="15"/>
  <c r="C239" i="15"/>
  <c r="I239" i="15"/>
  <c r="H239" i="15"/>
  <c r="D239" i="15"/>
  <c r="N239" i="15"/>
  <c r="M246" i="15"/>
  <c r="E246" i="15"/>
  <c r="K246" i="15"/>
  <c r="C246" i="15"/>
  <c r="I246" i="15"/>
  <c r="N246" i="15"/>
  <c r="L246" i="15"/>
  <c r="J246" i="15"/>
  <c r="H246" i="15"/>
  <c r="G246" i="15"/>
  <c r="F246" i="15"/>
  <c r="J202" i="15"/>
  <c r="D203" i="15"/>
  <c r="L203" i="15"/>
  <c r="F204" i="15"/>
  <c r="N204" i="15"/>
  <c r="J206" i="15"/>
  <c r="D207" i="15"/>
  <c r="L207" i="15"/>
  <c r="F208" i="15"/>
  <c r="N208" i="15"/>
  <c r="C212" i="15"/>
  <c r="L212" i="15"/>
  <c r="M214" i="15"/>
  <c r="E214" i="15"/>
  <c r="K214" i="15"/>
  <c r="K216" i="15"/>
  <c r="F217" i="15"/>
  <c r="O217" i="15"/>
  <c r="E221" i="15"/>
  <c r="N221" i="15"/>
  <c r="I222" i="15"/>
  <c r="D223" i="15"/>
  <c r="M223" i="15"/>
  <c r="H224" i="15"/>
  <c r="D225" i="15"/>
  <c r="M225" i="15"/>
  <c r="I228" i="15"/>
  <c r="N228" i="15"/>
  <c r="F228" i="15"/>
  <c r="L228" i="15"/>
  <c r="I229" i="15"/>
  <c r="I232" i="15"/>
  <c r="O232" i="15"/>
  <c r="G232" i="15"/>
  <c r="M232" i="15"/>
  <c r="E232" i="15"/>
  <c r="D232" i="15"/>
  <c r="L232" i="15"/>
  <c r="J232" i="15"/>
  <c r="C236" i="15"/>
  <c r="N237" i="15"/>
  <c r="F239" i="15"/>
  <c r="D246" i="15"/>
  <c r="E199" i="15"/>
  <c r="C202" i="15"/>
  <c r="E203" i="15"/>
  <c r="G204" i="15"/>
  <c r="C206" i="15"/>
  <c r="E207" i="15"/>
  <c r="G208" i="15"/>
  <c r="D212" i="15"/>
  <c r="M212" i="15"/>
  <c r="H213" i="15"/>
  <c r="C214" i="15"/>
  <c r="L214" i="15"/>
  <c r="H215" i="15"/>
  <c r="C216" i="15"/>
  <c r="L216" i="15"/>
  <c r="G217" i="15"/>
  <c r="M218" i="15"/>
  <c r="E218" i="15"/>
  <c r="K218" i="15"/>
  <c r="F219" i="15"/>
  <c r="K220" i="15"/>
  <c r="F221" i="15"/>
  <c r="O221" i="15"/>
  <c r="J222" i="15"/>
  <c r="E223" i="15"/>
  <c r="N223" i="15"/>
  <c r="J224" i="15"/>
  <c r="E225" i="15"/>
  <c r="N225" i="15"/>
  <c r="F227" i="15"/>
  <c r="C228" i="15"/>
  <c r="M228" i="15"/>
  <c r="J229" i="15"/>
  <c r="C232" i="15"/>
  <c r="F236" i="15"/>
  <c r="J239" i="15"/>
  <c r="O246" i="15"/>
  <c r="K257" i="15"/>
  <c r="C257" i="15"/>
  <c r="I257" i="15"/>
  <c r="O257" i="15"/>
  <c r="G257" i="15"/>
  <c r="N257" i="15"/>
  <c r="O267" i="15"/>
  <c r="G267" i="15"/>
  <c r="M267" i="15"/>
  <c r="E267" i="15"/>
  <c r="K267" i="15"/>
  <c r="C267" i="15"/>
  <c r="I268" i="15"/>
  <c r="O268" i="15"/>
  <c r="G268" i="15"/>
  <c r="M268" i="15"/>
  <c r="E268" i="15"/>
  <c r="N268" i="15"/>
  <c r="I248" i="15"/>
  <c r="O248" i="15"/>
  <c r="G248" i="15"/>
  <c r="M248" i="15"/>
  <c r="E248" i="15"/>
  <c r="N248" i="15"/>
  <c r="D257" i="15"/>
  <c r="M258" i="15"/>
  <c r="E258" i="15"/>
  <c r="K258" i="15"/>
  <c r="C258" i="15"/>
  <c r="I258" i="15"/>
  <c r="O258" i="15"/>
  <c r="D267" i="15"/>
  <c r="K269" i="15"/>
  <c r="C269" i="15"/>
  <c r="I269" i="15"/>
  <c r="O269" i="15"/>
  <c r="G269" i="15"/>
  <c r="N269" i="15"/>
  <c r="O231" i="15"/>
  <c r="M231" i="15"/>
  <c r="K231" i="15"/>
  <c r="J231" i="15"/>
  <c r="H233" i="15"/>
  <c r="M238" i="15"/>
  <c r="E238" i="15"/>
  <c r="K238" i="15"/>
  <c r="C238" i="15"/>
  <c r="I238" i="15"/>
  <c r="O238" i="15"/>
  <c r="J242" i="15"/>
  <c r="I243" i="15"/>
  <c r="H244" i="15"/>
  <c r="C248" i="15"/>
  <c r="K249" i="15"/>
  <c r="C249" i="15"/>
  <c r="I249" i="15"/>
  <c r="O249" i="15"/>
  <c r="G249" i="15"/>
  <c r="N249" i="15"/>
  <c r="J253" i="15"/>
  <c r="H254" i="15"/>
  <c r="E257" i="15"/>
  <c r="D258" i="15"/>
  <c r="O259" i="15"/>
  <c r="G259" i="15"/>
  <c r="M259" i="15"/>
  <c r="E259" i="15"/>
  <c r="K259" i="15"/>
  <c r="C259" i="15"/>
  <c r="I260" i="15"/>
  <c r="O260" i="15"/>
  <c r="G260" i="15"/>
  <c r="M260" i="15"/>
  <c r="E260" i="15"/>
  <c r="N260" i="15"/>
  <c r="J263" i="15"/>
  <c r="J264" i="15"/>
  <c r="H265" i="15"/>
  <c r="F267" i="15"/>
  <c r="D268" i="15"/>
  <c r="D269" i="15"/>
  <c r="M270" i="15"/>
  <c r="E270" i="15"/>
  <c r="K270" i="15"/>
  <c r="C270" i="15"/>
  <c r="I270" i="15"/>
  <c r="O270" i="15"/>
  <c r="L273" i="15"/>
  <c r="J274" i="15"/>
  <c r="I275" i="15"/>
  <c r="H276" i="15"/>
  <c r="I240" i="15"/>
  <c r="O240" i="15"/>
  <c r="G240" i="15"/>
  <c r="M240" i="15"/>
  <c r="E240" i="15"/>
  <c r="N240" i="15"/>
  <c r="L242" i="15"/>
  <c r="J243" i="15"/>
  <c r="D248" i="15"/>
  <c r="M250" i="15"/>
  <c r="E250" i="15"/>
  <c r="K250" i="15"/>
  <c r="C250" i="15"/>
  <c r="I250" i="15"/>
  <c r="O250" i="15"/>
  <c r="L253" i="15"/>
  <c r="F257" i="15"/>
  <c r="F258" i="15"/>
  <c r="K261" i="15"/>
  <c r="C261" i="15"/>
  <c r="I261" i="15"/>
  <c r="O261" i="15"/>
  <c r="G261" i="15"/>
  <c r="N261" i="15"/>
  <c r="L263" i="15"/>
  <c r="K264" i="15"/>
  <c r="H267" i="15"/>
  <c r="F268" i="15"/>
  <c r="E269" i="15"/>
  <c r="O271" i="15"/>
  <c r="G271" i="15"/>
  <c r="M271" i="15"/>
  <c r="E271" i="15"/>
  <c r="K271" i="15"/>
  <c r="C271" i="15"/>
  <c r="I272" i="15"/>
  <c r="O272" i="15"/>
  <c r="G272" i="15"/>
  <c r="M272" i="15"/>
  <c r="E272" i="15"/>
  <c r="N272" i="15"/>
  <c r="L274" i="15"/>
  <c r="J275" i="15"/>
  <c r="J276" i="15"/>
  <c r="J226" i="15"/>
  <c r="J230" i="15"/>
  <c r="D231" i="15"/>
  <c r="N231" i="15"/>
  <c r="F238" i="15"/>
  <c r="C240" i="15"/>
  <c r="K241" i="15"/>
  <c r="C241" i="15"/>
  <c r="I241" i="15"/>
  <c r="O241" i="15"/>
  <c r="G241" i="15"/>
  <c r="N241" i="15"/>
  <c r="L243" i="15"/>
  <c r="F248" i="15"/>
  <c r="E249" i="15"/>
  <c r="D250" i="15"/>
  <c r="O251" i="15"/>
  <c r="G251" i="15"/>
  <c r="M251" i="15"/>
  <c r="E251" i="15"/>
  <c r="K251" i="15"/>
  <c r="C251" i="15"/>
  <c r="I252" i="15"/>
  <c r="O252" i="15"/>
  <c r="G252" i="15"/>
  <c r="M252" i="15"/>
  <c r="E252" i="15"/>
  <c r="N252" i="15"/>
  <c r="J255" i="15"/>
  <c r="H257" i="15"/>
  <c r="G258" i="15"/>
  <c r="F259" i="15"/>
  <c r="D260" i="15"/>
  <c r="D261" i="15"/>
  <c r="M262" i="15"/>
  <c r="E262" i="15"/>
  <c r="K262" i="15"/>
  <c r="C262" i="15"/>
  <c r="I262" i="15"/>
  <c r="O262" i="15"/>
  <c r="L265" i="15"/>
  <c r="I267" i="15"/>
  <c r="H268" i="15"/>
  <c r="F269" i="15"/>
  <c r="F270" i="15"/>
  <c r="D271" i="15"/>
  <c r="C272" i="15"/>
  <c r="K273" i="15"/>
  <c r="C273" i="15"/>
  <c r="I273" i="15"/>
  <c r="O273" i="15"/>
  <c r="G273" i="15"/>
  <c r="N273" i="15"/>
  <c r="L275" i="15"/>
  <c r="K276" i="15"/>
  <c r="M242" i="15"/>
  <c r="E242" i="15"/>
  <c r="K242" i="15"/>
  <c r="C242" i="15"/>
  <c r="I242" i="15"/>
  <c r="O242" i="15"/>
  <c r="H248" i="15"/>
  <c r="K253" i="15"/>
  <c r="C253" i="15"/>
  <c r="I253" i="15"/>
  <c r="O253" i="15"/>
  <c r="G253" i="15"/>
  <c r="N253" i="15"/>
  <c r="J257" i="15"/>
  <c r="H258" i="15"/>
  <c r="O263" i="15"/>
  <c r="G263" i="15"/>
  <c r="M263" i="15"/>
  <c r="E263" i="15"/>
  <c r="K263" i="15"/>
  <c r="C263" i="15"/>
  <c r="I264" i="15"/>
  <c r="O264" i="15"/>
  <c r="G264" i="15"/>
  <c r="M264" i="15"/>
  <c r="E264" i="15"/>
  <c r="N264" i="15"/>
  <c r="J267" i="15"/>
  <c r="J268" i="15"/>
  <c r="H269" i="15"/>
  <c r="F271" i="15"/>
  <c r="M274" i="15"/>
  <c r="E274" i="15"/>
  <c r="K274" i="15"/>
  <c r="C274" i="15"/>
  <c r="I274" i="15"/>
  <c r="O274" i="15"/>
  <c r="K233" i="15"/>
  <c r="C233" i="15"/>
  <c r="I233" i="15"/>
  <c r="O233" i="15"/>
  <c r="G233" i="15"/>
  <c r="N233" i="15"/>
  <c r="F240" i="15"/>
  <c r="D242" i="15"/>
  <c r="O243" i="15"/>
  <c r="G243" i="15"/>
  <c r="M243" i="15"/>
  <c r="E243" i="15"/>
  <c r="K243" i="15"/>
  <c r="C243" i="15"/>
  <c r="I244" i="15"/>
  <c r="O244" i="15"/>
  <c r="G244" i="15"/>
  <c r="M244" i="15"/>
  <c r="E244" i="15"/>
  <c r="N244" i="15"/>
  <c r="J248" i="15"/>
  <c r="H249" i="15"/>
  <c r="G250" i="15"/>
  <c r="F251" i="15"/>
  <c r="D253" i="15"/>
  <c r="M254" i="15"/>
  <c r="E254" i="15"/>
  <c r="K254" i="15"/>
  <c r="C254" i="15"/>
  <c r="I254" i="15"/>
  <c r="O254" i="15"/>
  <c r="L257" i="15"/>
  <c r="J258" i="15"/>
  <c r="I259" i="15"/>
  <c r="F261" i="15"/>
  <c r="D263" i="15"/>
  <c r="C264" i="15"/>
  <c r="K265" i="15"/>
  <c r="C265" i="15"/>
  <c r="I265" i="15"/>
  <c r="O265" i="15"/>
  <c r="G265" i="15"/>
  <c r="N265" i="15"/>
  <c r="L267" i="15"/>
  <c r="K268" i="15"/>
  <c r="J269" i="15"/>
  <c r="H271" i="15"/>
  <c r="F272" i="15"/>
  <c r="D274" i="15"/>
  <c r="O275" i="15"/>
  <c r="G275" i="15"/>
  <c r="M275" i="15"/>
  <c r="E275" i="15"/>
  <c r="K275" i="15"/>
  <c r="C275" i="15"/>
  <c r="I276" i="15"/>
  <c r="O276" i="15"/>
  <c r="G276" i="15"/>
  <c r="M276" i="15"/>
  <c r="E276" i="15"/>
  <c r="N276" i="15"/>
  <c r="E226" i="15"/>
  <c r="E230" i="15"/>
  <c r="G231" i="15"/>
  <c r="D233" i="15"/>
  <c r="M234" i="15"/>
  <c r="E234" i="15"/>
  <c r="K234" i="15"/>
  <c r="C234" i="15"/>
  <c r="I234" i="15"/>
  <c r="O234" i="15"/>
  <c r="J238" i="15"/>
  <c r="H240" i="15"/>
  <c r="F241" i="15"/>
  <c r="F242" i="15"/>
  <c r="D243" i="15"/>
  <c r="C244" i="15"/>
  <c r="K245" i="15"/>
  <c r="C245" i="15"/>
  <c r="I245" i="15"/>
  <c r="O245" i="15"/>
  <c r="G245" i="15"/>
  <c r="N245" i="15"/>
  <c r="K248" i="15"/>
  <c r="J249" i="15"/>
  <c r="H250" i="15"/>
  <c r="H251" i="15"/>
  <c r="F252" i="15"/>
  <c r="E253" i="15"/>
  <c r="D254" i="15"/>
  <c r="O255" i="15"/>
  <c r="G255" i="15"/>
  <c r="M255" i="15"/>
  <c r="E255" i="15"/>
  <c r="K255" i="15"/>
  <c r="C255" i="15"/>
  <c r="I256" i="15"/>
  <c r="O256" i="15"/>
  <c r="G256" i="15"/>
  <c r="M256" i="15"/>
  <c r="E256" i="15"/>
  <c r="N256" i="15"/>
  <c r="M257" i="15"/>
  <c r="L258" i="15"/>
  <c r="J259" i="15"/>
  <c r="J260" i="15"/>
  <c r="H261" i="15"/>
  <c r="G262" i="15"/>
  <c r="F263" i="15"/>
  <c r="D264" i="15"/>
  <c r="D265" i="15"/>
  <c r="M266" i="15"/>
  <c r="E266" i="15"/>
  <c r="K266" i="15"/>
  <c r="C266" i="15"/>
  <c r="I266" i="15"/>
  <c r="O266" i="15"/>
  <c r="N267" i="15"/>
  <c r="L268" i="15"/>
  <c r="L269" i="15"/>
  <c r="J270" i="15"/>
  <c r="I271" i="15"/>
  <c r="H272" i="15"/>
  <c r="F273" i="15"/>
  <c r="F274" i="15"/>
  <c r="D275" i="15"/>
  <c r="C276" i="15"/>
  <c r="J279" i="15"/>
  <c r="G277" i="15"/>
  <c r="O277" i="15"/>
  <c r="I278" i="15"/>
  <c r="C279" i="15"/>
  <c r="K279" i="15"/>
  <c r="J278" i="15"/>
  <c r="D279" i="15"/>
  <c r="L279" i="15"/>
  <c r="I277" i="15"/>
  <c r="C278" i="15"/>
  <c r="K278" i="15"/>
  <c r="E279" i="15"/>
  <c r="M279" i="15"/>
  <c r="J277" i="15"/>
  <c r="D278" i="15"/>
  <c r="L278" i="15"/>
  <c r="F279" i="15"/>
  <c r="N279" i="15"/>
  <c r="C277" i="15"/>
  <c r="E278" i="15"/>
  <c r="G279" i="15"/>
  <c r="J8" i="9"/>
  <c r="C8" i="9"/>
  <c r="J30" i="10"/>
  <c r="J29" i="10"/>
  <c r="D30" i="10"/>
  <c r="L30" i="10"/>
  <c r="H32" i="10"/>
  <c r="C29" i="10"/>
  <c r="K29" i="10"/>
  <c r="E30" i="10"/>
  <c r="M30" i="10"/>
  <c r="I32" i="10"/>
  <c r="F30" i="10"/>
  <c r="N30" i="10"/>
  <c r="J32" i="10"/>
  <c r="E29" i="10"/>
  <c r="M29" i="10"/>
  <c r="G30" i="10"/>
  <c r="O30" i="10"/>
  <c r="I31" i="10"/>
  <c r="C32" i="10"/>
  <c r="K32" i="10"/>
  <c r="F29" i="10"/>
  <c r="H30" i="10"/>
  <c r="D32" i="10"/>
  <c r="L32" i="10"/>
  <c r="G29" i="10"/>
  <c r="E32" i="10"/>
  <c r="N50" i="11"/>
  <c r="F50" i="11"/>
  <c r="L50" i="11"/>
  <c r="D50" i="11"/>
  <c r="K50" i="11"/>
  <c r="J50" i="11"/>
  <c r="I50" i="11"/>
  <c r="H50" i="11"/>
  <c r="G50" i="11"/>
  <c r="E50" i="11"/>
  <c r="O50" i="11"/>
  <c r="C50" i="11"/>
  <c r="M50" i="11"/>
  <c r="I35" i="11"/>
  <c r="H35" i="11"/>
  <c r="O35" i="11"/>
  <c r="G35" i="11"/>
  <c r="N35" i="11"/>
  <c r="F35" i="11"/>
  <c r="M35" i="11"/>
  <c r="E35" i="11"/>
  <c r="L35" i="11"/>
  <c r="D35" i="11"/>
  <c r="K35" i="11"/>
  <c r="C35" i="11"/>
  <c r="I39" i="11"/>
  <c r="H39" i="11"/>
  <c r="O39" i="11"/>
  <c r="G39" i="11"/>
  <c r="N39" i="11"/>
  <c r="F39" i="11"/>
  <c r="M39" i="11"/>
  <c r="E39" i="11"/>
  <c r="L39" i="11"/>
  <c r="D39" i="11"/>
  <c r="K39" i="11"/>
  <c r="C39" i="11"/>
  <c r="I43" i="11"/>
  <c r="H43" i="11"/>
  <c r="O43" i="11"/>
  <c r="G43" i="11"/>
  <c r="N43" i="11"/>
  <c r="F43" i="11"/>
  <c r="M43" i="11"/>
  <c r="E43" i="11"/>
  <c r="L43" i="11"/>
  <c r="D43" i="11"/>
  <c r="K43" i="11"/>
  <c r="C43" i="11"/>
  <c r="O80" i="11"/>
  <c r="G80" i="11"/>
  <c r="L80" i="11"/>
  <c r="D80" i="11"/>
  <c r="J80" i="11"/>
  <c r="I80" i="11"/>
  <c r="F80" i="11"/>
  <c r="N80" i="11"/>
  <c r="M80" i="11"/>
  <c r="K80" i="11"/>
  <c r="H80" i="11"/>
  <c r="E80" i="11"/>
  <c r="C80" i="11"/>
  <c r="I31" i="11"/>
  <c r="H31" i="11"/>
  <c r="O31" i="11"/>
  <c r="G31" i="11"/>
  <c r="N31" i="11"/>
  <c r="F31" i="11"/>
  <c r="M31" i="11"/>
  <c r="E31" i="11"/>
  <c r="L31" i="11"/>
  <c r="D31" i="11"/>
  <c r="K31" i="11"/>
  <c r="C31" i="11"/>
  <c r="J35" i="11"/>
  <c r="J39" i="11"/>
  <c r="J43" i="11"/>
  <c r="J31" i="11"/>
  <c r="O104" i="11"/>
  <c r="G104" i="11"/>
  <c r="N104" i="11"/>
  <c r="F104" i="11"/>
  <c r="L104" i="11"/>
  <c r="D104" i="11"/>
  <c r="I104" i="11"/>
  <c r="H104" i="11"/>
  <c r="C104" i="11"/>
  <c r="K104" i="11"/>
  <c r="I117" i="11"/>
  <c r="H117" i="11"/>
  <c r="N117" i="11"/>
  <c r="F117" i="11"/>
  <c r="L117" i="11"/>
  <c r="K117" i="11"/>
  <c r="J117" i="11"/>
  <c r="G117" i="11"/>
  <c r="O117" i="11"/>
  <c r="C117" i="11"/>
  <c r="I30" i="11"/>
  <c r="I34" i="11"/>
  <c r="N58" i="11"/>
  <c r="F58" i="11"/>
  <c r="L58" i="11"/>
  <c r="D58" i="11"/>
  <c r="M58" i="11"/>
  <c r="L66" i="11"/>
  <c r="J70" i="11"/>
  <c r="L86" i="11"/>
  <c r="I97" i="11"/>
  <c r="H97" i="11"/>
  <c r="N97" i="11"/>
  <c r="F97" i="11"/>
  <c r="D97" i="11"/>
  <c r="O97" i="11"/>
  <c r="C97" i="11"/>
  <c r="L97" i="11"/>
  <c r="E104" i="11"/>
  <c r="D117" i="11"/>
  <c r="J30" i="11"/>
  <c r="J34" i="11"/>
  <c r="J38" i="11"/>
  <c r="J42" i="11"/>
  <c r="N46" i="11"/>
  <c r="L46" i="11"/>
  <c r="J46" i="11"/>
  <c r="H51" i="11"/>
  <c r="N51" i="11"/>
  <c r="F51" i="11"/>
  <c r="L51" i="11"/>
  <c r="C58" i="11"/>
  <c r="O58" i="11"/>
  <c r="O64" i="11"/>
  <c r="G64" i="11"/>
  <c r="H64" i="11"/>
  <c r="F64" i="11"/>
  <c r="M64" i="11"/>
  <c r="D64" i="11"/>
  <c r="M66" i="11"/>
  <c r="K74" i="11"/>
  <c r="C74" i="11"/>
  <c r="H74" i="11"/>
  <c r="L74" i="11"/>
  <c r="J74" i="11"/>
  <c r="G74" i="11"/>
  <c r="M86" i="11"/>
  <c r="O92" i="11"/>
  <c r="G92" i="11"/>
  <c r="L92" i="11"/>
  <c r="D92" i="11"/>
  <c r="I92" i="11"/>
  <c r="H92" i="11"/>
  <c r="E92" i="11"/>
  <c r="E97" i="11"/>
  <c r="J104" i="11"/>
  <c r="I109" i="11"/>
  <c r="H109" i="11"/>
  <c r="N109" i="11"/>
  <c r="F109" i="11"/>
  <c r="J109" i="11"/>
  <c r="G109" i="11"/>
  <c r="D109" i="11"/>
  <c r="L109" i="11"/>
  <c r="E117" i="11"/>
  <c r="K136" i="11"/>
  <c r="C136" i="11"/>
  <c r="H136" i="11"/>
  <c r="G136" i="11"/>
  <c r="N136" i="11"/>
  <c r="E136" i="11"/>
  <c r="J136" i="11"/>
  <c r="I136" i="11"/>
  <c r="F136" i="11"/>
  <c r="D136" i="11"/>
  <c r="M136" i="11"/>
  <c r="I29" i="11"/>
  <c r="C30" i="11"/>
  <c r="K30" i="11"/>
  <c r="G32" i="11"/>
  <c r="O32" i="11"/>
  <c r="I33" i="11"/>
  <c r="C34" i="11"/>
  <c r="K34" i="11"/>
  <c r="G36" i="11"/>
  <c r="O36" i="11"/>
  <c r="I37" i="11"/>
  <c r="C38" i="11"/>
  <c r="K38" i="11"/>
  <c r="G40" i="11"/>
  <c r="O40" i="11"/>
  <c r="I41" i="11"/>
  <c r="C42" i="11"/>
  <c r="K42" i="11"/>
  <c r="G44" i="11"/>
  <c r="O44" i="11"/>
  <c r="I45" i="11"/>
  <c r="C46" i="11"/>
  <c r="K46" i="11"/>
  <c r="C51" i="11"/>
  <c r="M51" i="11"/>
  <c r="E58" i="11"/>
  <c r="H59" i="11"/>
  <c r="N59" i="11"/>
  <c r="F59" i="11"/>
  <c r="L59" i="11"/>
  <c r="C64" i="11"/>
  <c r="D74" i="11"/>
  <c r="N86" i="11"/>
  <c r="K89" i="11"/>
  <c r="C92" i="11"/>
  <c r="G97" i="11"/>
  <c r="M104" i="11"/>
  <c r="C109" i="11"/>
  <c r="M117" i="11"/>
  <c r="L136" i="11"/>
  <c r="M149" i="11"/>
  <c r="E149" i="11"/>
  <c r="K149" i="11"/>
  <c r="C149" i="11"/>
  <c r="I149" i="11"/>
  <c r="J149" i="11"/>
  <c r="H149" i="11"/>
  <c r="F149" i="11"/>
  <c r="O149" i="11"/>
  <c r="N149" i="11"/>
  <c r="L149" i="11"/>
  <c r="G149" i="11"/>
  <c r="D149" i="11"/>
  <c r="J29" i="11"/>
  <c r="D30" i="11"/>
  <c r="L30" i="11"/>
  <c r="J33" i="11"/>
  <c r="D34" i="11"/>
  <c r="L34" i="11"/>
  <c r="J37" i="11"/>
  <c r="D38" i="11"/>
  <c r="L38" i="11"/>
  <c r="J41" i="11"/>
  <c r="D42" i="11"/>
  <c r="L42" i="11"/>
  <c r="J45" i="11"/>
  <c r="D46" i="11"/>
  <c r="M46" i="11"/>
  <c r="D51" i="11"/>
  <c r="O51" i="11"/>
  <c r="N54" i="11"/>
  <c r="F54" i="11"/>
  <c r="L54" i="11"/>
  <c r="D54" i="11"/>
  <c r="M54" i="11"/>
  <c r="G58" i="11"/>
  <c r="E64" i="11"/>
  <c r="I73" i="11"/>
  <c r="N73" i="11"/>
  <c r="F73" i="11"/>
  <c r="O73" i="11"/>
  <c r="D73" i="11"/>
  <c r="M73" i="11"/>
  <c r="C73" i="11"/>
  <c r="K73" i="11"/>
  <c r="E74" i="11"/>
  <c r="F92" i="11"/>
  <c r="O96" i="11"/>
  <c r="G96" i="11"/>
  <c r="N96" i="11"/>
  <c r="F96" i="11"/>
  <c r="L96" i="11"/>
  <c r="D96" i="11"/>
  <c r="E96" i="11"/>
  <c r="C96" i="11"/>
  <c r="M96" i="11"/>
  <c r="J97" i="11"/>
  <c r="I105" i="11"/>
  <c r="H105" i="11"/>
  <c r="N105" i="11"/>
  <c r="F105" i="11"/>
  <c r="G105" i="11"/>
  <c r="E105" i="11"/>
  <c r="O105" i="11"/>
  <c r="C105" i="11"/>
  <c r="K105" i="11"/>
  <c r="E109" i="11"/>
  <c r="O136" i="11"/>
  <c r="M169" i="11"/>
  <c r="E169" i="11"/>
  <c r="K169" i="11"/>
  <c r="C169" i="11"/>
  <c r="I169" i="11"/>
  <c r="L169" i="11"/>
  <c r="J169" i="11"/>
  <c r="H169" i="11"/>
  <c r="G169" i="11"/>
  <c r="F169" i="11"/>
  <c r="D169" i="11"/>
  <c r="O169" i="11"/>
  <c r="N169" i="11"/>
  <c r="K66" i="11"/>
  <c r="C66" i="11"/>
  <c r="H66" i="11"/>
  <c r="I66" i="11"/>
  <c r="G66" i="11"/>
  <c r="O66" i="11"/>
  <c r="E66" i="11"/>
  <c r="K70" i="11"/>
  <c r="C70" i="11"/>
  <c r="H70" i="11"/>
  <c r="O70" i="11"/>
  <c r="E70" i="11"/>
  <c r="N70" i="11"/>
  <c r="D70" i="11"/>
  <c r="L70" i="11"/>
  <c r="K86" i="11"/>
  <c r="C86" i="11"/>
  <c r="H86" i="11"/>
  <c r="J86" i="11"/>
  <c r="I86" i="11"/>
  <c r="F86" i="11"/>
  <c r="O116" i="11"/>
  <c r="G116" i="11"/>
  <c r="N116" i="11"/>
  <c r="F116" i="11"/>
  <c r="L116" i="11"/>
  <c r="D116" i="11"/>
  <c r="M116" i="11"/>
  <c r="K116" i="11"/>
  <c r="J116" i="11"/>
  <c r="I116" i="11"/>
  <c r="C116" i="11"/>
  <c r="D29" i="11"/>
  <c r="L29" i="11"/>
  <c r="F30" i="11"/>
  <c r="N30" i="11"/>
  <c r="J32" i="11"/>
  <c r="D33" i="11"/>
  <c r="L33" i="11"/>
  <c r="F34" i="11"/>
  <c r="N34" i="11"/>
  <c r="J36" i="11"/>
  <c r="D37" i="11"/>
  <c r="L37" i="11"/>
  <c r="F38" i="11"/>
  <c r="N38" i="11"/>
  <c r="J40" i="11"/>
  <c r="D41" i="11"/>
  <c r="L41" i="11"/>
  <c r="F42" i="11"/>
  <c r="N42" i="11"/>
  <c r="J44" i="11"/>
  <c r="D45" i="11"/>
  <c r="L45" i="11"/>
  <c r="F46" i="11"/>
  <c r="H47" i="11"/>
  <c r="N47" i="11"/>
  <c r="F47" i="11"/>
  <c r="L47" i="11"/>
  <c r="G51" i="11"/>
  <c r="E54" i="11"/>
  <c r="H55" i="11"/>
  <c r="N55" i="11"/>
  <c r="F55" i="11"/>
  <c r="L55" i="11"/>
  <c r="I58" i="11"/>
  <c r="K62" i="11"/>
  <c r="C62" i="11"/>
  <c r="G62" i="11"/>
  <c r="N62" i="11"/>
  <c r="E62" i="11"/>
  <c r="O62" i="11"/>
  <c r="J64" i="11"/>
  <c r="D66" i="11"/>
  <c r="I69" i="11"/>
  <c r="N69" i="11"/>
  <c r="F69" i="11"/>
  <c r="H69" i="11"/>
  <c r="G69" i="11"/>
  <c r="O69" i="11"/>
  <c r="D69" i="11"/>
  <c r="F70" i="11"/>
  <c r="O72" i="11"/>
  <c r="G72" i="11"/>
  <c r="L72" i="11"/>
  <c r="D72" i="11"/>
  <c r="H72" i="11"/>
  <c r="F72" i="11"/>
  <c r="N72" i="11"/>
  <c r="C72" i="11"/>
  <c r="G73" i="11"/>
  <c r="I74" i="11"/>
  <c r="I77" i="11"/>
  <c r="N77" i="11"/>
  <c r="F77" i="11"/>
  <c r="K77" i="11"/>
  <c r="J77" i="11"/>
  <c r="G77" i="11"/>
  <c r="K78" i="11"/>
  <c r="C78" i="11"/>
  <c r="H78" i="11"/>
  <c r="G78" i="11"/>
  <c r="F78" i="11"/>
  <c r="N78" i="11"/>
  <c r="D78" i="11"/>
  <c r="D86" i="11"/>
  <c r="K92" i="11"/>
  <c r="I96" i="11"/>
  <c r="M97" i="11"/>
  <c r="J105" i="11"/>
  <c r="O108" i="11"/>
  <c r="G108" i="11"/>
  <c r="N108" i="11"/>
  <c r="F108" i="11"/>
  <c r="L108" i="11"/>
  <c r="D108" i="11"/>
  <c r="J108" i="11"/>
  <c r="I108" i="11"/>
  <c r="E108" i="11"/>
  <c r="M108" i="11"/>
  <c r="M109" i="11"/>
  <c r="E116" i="11"/>
  <c r="E29" i="11"/>
  <c r="G30" i="11"/>
  <c r="C32" i="11"/>
  <c r="E33" i="11"/>
  <c r="G34" i="11"/>
  <c r="C36" i="11"/>
  <c r="E37" i="11"/>
  <c r="G38" i="11"/>
  <c r="C40" i="11"/>
  <c r="E41" i="11"/>
  <c r="G42" i="11"/>
  <c r="C44" i="11"/>
  <c r="E45" i="11"/>
  <c r="G46" i="11"/>
  <c r="C47" i="11"/>
  <c r="M47" i="11"/>
  <c r="I51" i="11"/>
  <c r="G54" i="11"/>
  <c r="C55" i="11"/>
  <c r="M55" i="11"/>
  <c r="J58" i="11"/>
  <c r="D62" i="11"/>
  <c r="K64" i="11"/>
  <c r="F66" i="11"/>
  <c r="O68" i="11"/>
  <c r="G68" i="11"/>
  <c r="L68" i="11"/>
  <c r="D68" i="11"/>
  <c r="K68" i="11"/>
  <c r="J68" i="11"/>
  <c r="H68" i="11"/>
  <c r="C69" i="11"/>
  <c r="G70" i="11"/>
  <c r="E72" i="11"/>
  <c r="H73" i="11"/>
  <c r="M74" i="11"/>
  <c r="I81" i="11"/>
  <c r="N81" i="11"/>
  <c r="F81" i="11"/>
  <c r="G81" i="11"/>
  <c r="E81" i="11"/>
  <c r="M81" i="11"/>
  <c r="C81" i="11"/>
  <c r="E86" i="11"/>
  <c r="I89" i="11"/>
  <c r="N89" i="11"/>
  <c r="F89" i="11"/>
  <c r="J89" i="11"/>
  <c r="H89" i="11"/>
  <c r="E89" i="11"/>
  <c r="M92" i="11"/>
  <c r="J96" i="11"/>
  <c r="L105" i="11"/>
  <c r="C108" i="11"/>
  <c r="O109" i="11"/>
  <c r="H116" i="11"/>
  <c r="O142" i="11"/>
  <c r="G142" i="11"/>
  <c r="M142" i="11"/>
  <c r="E142" i="11"/>
  <c r="K142" i="11"/>
  <c r="C142" i="11"/>
  <c r="F142" i="11"/>
  <c r="D142" i="11"/>
  <c r="N142" i="11"/>
  <c r="M153" i="11"/>
  <c r="E153" i="11"/>
  <c r="K153" i="11"/>
  <c r="C153" i="11"/>
  <c r="I153" i="11"/>
  <c r="F153" i="11"/>
  <c r="D153" i="11"/>
  <c r="N153" i="11"/>
  <c r="L153" i="11"/>
  <c r="O158" i="11"/>
  <c r="G158" i="11"/>
  <c r="M158" i="11"/>
  <c r="E158" i="11"/>
  <c r="K158" i="11"/>
  <c r="C158" i="11"/>
  <c r="L158" i="11"/>
  <c r="J158" i="11"/>
  <c r="H158" i="11"/>
  <c r="F158" i="11"/>
  <c r="O112" i="11"/>
  <c r="G112" i="11"/>
  <c r="N112" i="11"/>
  <c r="F112" i="11"/>
  <c r="L112" i="11"/>
  <c r="D112" i="11"/>
  <c r="I113" i="11"/>
  <c r="H113" i="11"/>
  <c r="N113" i="11"/>
  <c r="F113" i="11"/>
  <c r="M113" i="11"/>
  <c r="I128" i="11"/>
  <c r="G129" i="11"/>
  <c r="H142" i="11"/>
  <c r="O146" i="11"/>
  <c r="G146" i="11"/>
  <c r="M146" i="11"/>
  <c r="E146" i="11"/>
  <c r="K146" i="11"/>
  <c r="C146" i="11"/>
  <c r="N146" i="11"/>
  <c r="L146" i="11"/>
  <c r="I146" i="11"/>
  <c r="G153" i="11"/>
  <c r="D158" i="11"/>
  <c r="N173" i="11"/>
  <c r="F173" i="11"/>
  <c r="M173" i="11"/>
  <c r="E173" i="11"/>
  <c r="K173" i="11"/>
  <c r="C173" i="11"/>
  <c r="I173" i="11"/>
  <c r="O173" i="11"/>
  <c r="L173" i="11"/>
  <c r="J173" i="11"/>
  <c r="H173" i="11"/>
  <c r="G173" i="11"/>
  <c r="D173" i="11"/>
  <c r="O138" i="11"/>
  <c r="G138" i="11"/>
  <c r="H138" i="11"/>
  <c r="F138" i="11"/>
  <c r="M138" i="11"/>
  <c r="D138" i="11"/>
  <c r="K140" i="11"/>
  <c r="C140" i="11"/>
  <c r="I140" i="11"/>
  <c r="O140" i="11"/>
  <c r="H140" i="11"/>
  <c r="G140" i="11"/>
  <c r="E140" i="11"/>
  <c r="J142" i="11"/>
  <c r="J153" i="11"/>
  <c r="M157" i="11"/>
  <c r="E157" i="11"/>
  <c r="K157" i="11"/>
  <c r="C157" i="11"/>
  <c r="I157" i="11"/>
  <c r="N157" i="11"/>
  <c r="L157" i="11"/>
  <c r="H157" i="11"/>
  <c r="G157" i="11"/>
  <c r="N158" i="11"/>
  <c r="H48" i="11"/>
  <c r="J49" i="11"/>
  <c r="H52" i="11"/>
  <c r="J53" i="11"/>
  <c r="J57" i="11"/>
  <c r="J61" i="11"/>
  <c r="O84" i="11"/>
  <c r="G84" i="11"/>
  <c r="L84" i="11"/>
  <c r="D84" i="11"/>
  <c r="M84" i="11"/>
  <c r="I88" i="11"/>
  <c r="K90" i="11"/>
  <c r="C90" i="11"/>
  <c r="H90" i="11"/>
  <c r="M90" i="11"/>
  <c r="I93" i="11"/>
  <c r="N93" i="11"/>
  <c r="F93" i="11"/>
  <c r="L93" i="11"/>
  <c r="I94" i="11"/>
  <c r="O100" i="11"/>
  <c r="G100" i="11"/>
  <c r="N100" i="11"/>
  <c r="F100" i="11"/>
  <c r="L100" i="11"/>
  <c r="D100" i="11"/>
  <c r="I101" i="11"/>
  <c r="H101" i="11"/>
  <c r="N101" i="11"/>
  <c r="F101" i="11"/>
  <c r="M101" i="11"/>
  <c r="H112" i="11"/>
  <c r="E113" i="11"/>
  <c r="J120" i="11"/>
  <c r="J121" i="11"/>
  <c r="O132" i="11"/>
  <c r="G132" i="11"/>
  <c r="N132" i="11"/>
  <c r="F132" i="11"/>
  <c r="L132" i="11"/>
  <c r="D132" i="11"/>
  <c r="I133" i="11"/>
  <c r="H133" i="11"/>
  <c r="N133" i="11"/>
  <c r="F133" i="11"/>
  <c r="M133" i="11"/>
  <c r="C138" i="11"/>
  <c r="D140" i="11"/>
  <c r="L142" i="11"/>
  <c r="H146" i="11"/>
  <c r="K148" i="11"/>
  <c r="C148" i="11"/>
  <c r="I148" i="11"/>
  <c r="O148" i="11"/>
  <c r="G148" i="11"/>
  <c r="L148" i="11"/>
  <c r="J148" i="11"/>
  <c r="F148" i="11"/>
  <c r="O153" i="11"/>
  <c r="D157" i="11"/>
  <c r="I159" i="11"/>
  <c r="O159" i="11"/>
  <c r="G159" i="11"/>
  <c r="M159" i="11"/>
  <c r="E159" i="11"/>
  <c r="K159" i="11"/>
  <c r="J159" i="11"/>
  <c r="F159" i="11"/>
  <c r="D159" i="11"/>
  <c r="O128" i="11"/>
  <c r="G128" i="11"/>
  <c r="N128" i="11"/>
  <c r="F128" i="11"/>
  <c r="L128" i="11"/>
  <c r="D128" i="11"/>
  <c r="I129" i="11"/>
  <c r="H129" i="11"/>
  <c r="N129" i="11"/>
  <c r="F129" i="11"/>
  <c r="M129" i="11"/>
  <c r="E138" i="11"/>
  <c r="I143" i="11"/>
  <c r="O143" i="11"/>
  <c r="G143" i="11"/>
  <c r="M143" i="11"/>
  <c r="E143" i="11"/>
  <c r="D143" i="11"/>
  <c r="C143" i="11"/>
  <c r="L143" i="11"/>
  <c r="D49" i="11"/>
  <c r="D53" i="11"/>
  <c r="D57" i="11"/>
  <c r="D61" i="11"/>
  <c r="M63" i="11"/>
  <c r="E63" i="11"/>
  <c r="K63" i="11"/>
  <c r="I65" i="11"/>
  <c r="N65" i="11"/>
  <c r="K65" i="11"/>
  <c r="O76" i="11"/>
  <c r="G76" i="11"/>
  <c r="L76" i="11"/>
  <c r="D76" i="11"/>
  <c r="M76" i="11"/>
  <c r="K82" i="11"/>
  <c r="C82" i="11"/>
  <c r="H82" i="11"/>
  <c r="M82" i="11"/>
  <c r="E84" i="11"/>
  <c r="I85" i="11"/>
  <c r="N85" i="11"/>
  <c r="F85" i="11"/>
  <c r="L85" i="11"/>
  <c r="E90" i="11"/>
  <c r="O90" i="11"/>
  <c r="D93" i="11"/>
  <c r="O93" i="11"/>
  <c r="E100" i="11"/>
  <c r="D101" i="11"/>
  <c r="J112" i="11"/>
  <c r="J113" i="11"/>
  <c r="O124" i="11"/>
  <c r="G124" i="11"/>
  <c r="N124" i="11"/>
  <c r="F124" i="11"/>
  <c r="L124" i="11"/>
  <c r="D124" i="11"/>
  <c r="I125" i="11"/>
  <c r="H125" i="11"/>
  <c r="N125" i="11"/>
  <c r="F125" i="11"/>
  <c r="M125" i="11"/>
  <c r="C128" i="11"/>
  <c r="C129" i="11"/>
  <c r="O129" i="11"/>
  <c r="E132" i="11"/>
  <c r="D133" i="11"/>
  <c r="I138" i="11"/>
  <c r="J140" i="11"/>
  <c r="F143" i="11"/>
  <c r="I147" i="11"/>
  <c r="O147" i="11"/>
  <c r="G147" i="11"/>
  <c r="M147" i="11"/>
  <c r="E147" i="11"/>
  <c r="L147" i="11"/>
  <c r="K147" i="11"/>
  <c r="H147" i="11"/>
  <c r="E148" i="11"/>
  <c r="J157" i="11"/>
  <c r="H159" i="11"/>
  <c r="O88" i="11"/>
  <c r="G88" i="11"/>
  <c r="L88" i="11"/>
  <c r="D88" i="11"/>
  <c r="M88" i="11"/>
  <c r="K94" i="11"/>
  <c r="C94" i="11"/>
  <c r="H94" i="11"/>
  <c r="M94" i="11"/>
  <c r="K112" i="11"/>
  <c r="K113" i="11"/>
  <c r="O120" i="11"/>
  <c r="G120" i="11"/>
  <c r="N120" i="11"/>
  <c r="F120" i="11"/>
  <c r="L120" i="11"/>
  <c r="D120" i="11"/>
  <c r="I121" i="11"/>
  <c r="H121" i="11"/>
  <c r="N121" i="11"/>
  <c r="F121" i="11"/>
  <c r="M121" i="11"/>
  <c r="E128" i="11"/>
  <c r="D129" i="11"/>
  <c r="J138" i="11"/>
  <c r="L140" i="11"/>
  <c r="H143" i="11"/>
  <c r="O157" i="11"/>
  <c r="K168" i="11"/>
  <c r="C168" i="11"/>
  <c r="I168" i="11"/>
  <c r="O168" i="11"/>
  <c r="G168" i="11"/>
  <c r="M168" i="11"/>
  <c r="L168" i="11"/>
  <c r="J168" i="11"/>
  <c r="H168" i="11"/>
  <c r="F168" i="11"/>
  <c r="E168" i="11"/>
  <c r="H174" i="11"/>
  <c r="O174" i="11"/>
  <c r="G174" i="11"/>
  <c r="M174" i="11"/>
  <c r="E174" i="11"/>
  <c r="K174" i="11"/>
  <c r="C174" i="11"/>
  <c r="I178" i="11"/>
  <c r="M178" i="11"/>
  <c r="E178" i="11"/>
  <c r="J178" i="11"/>
  <c r="H178" i="11"/>
  <c r="F178" i="11"/>
  <c r="O178" i="11"/>
  <c r="D178" i="11"/>
  <c r="N178" i="11"/>
  <c r="C178" i="11"/>
  <c r="K160" i="11"/>
  <c r="C160" i="11"/>
  <c r="I160" i="11"/>
  <c r="O160" i="11"/>
  <c r="G160" i="11"/>
  <c r="N160" i="11"/>
  <c r="J164" i="11"/>
  <c r="O170" i="11"/>
  <c r="G170" i="11"/>
  <c r="M170" i="11"/>
  <c r="E170" i="11"/>
  <c r="K170" i="11"/>
  <c r="C170" i="11"/>
  <c r="L172" i="11"/>
  <c r="D172" i="11"/>
  <c r="K172" i="11"/>
  <c r="C172" i="11"/>
  <c r="I172" i="11"/>
  <c r="O172" i="11"/>
  <c r="G172" i="11"/>
  <c r="F174" i="11"/>
  <c r="G178" i="11"/>
  <c r="O150" i="11"/>
  <c r="G150" i="11"/>
  <c r="M150" i="11"/>
  <c r="E150" i="11"/>
  <c r="K150" i="11"/>
  <c r="C150" i="11"/>
  <c r="I151" i="11"/>
  <c r="O151" i="11"/>
  <c r="G151" i="11"/>
  <c r="M151" i="11"/>
  <c r="E151" i="11"/>
  <c r="N151" i="11"/>
  <c r="D160" i="11"/>
  <c r="M161" i="11"/>
  <c r="E161" i="11"/>
  <c r="K161" i="11"/>
  <c r="C161" i="11"/>
  <c r="I161" i="11"/>
  <c r="O161" i="11"/>
  <c r="L164" i="11"/>
  <c r="D170" i="11"/>
  <c r="E172" i="11"/>
  <c r="I174" i="11"/>
  <c r="K178" i="11"/>
  <c r="J67" i="11"/>
  <c r="J71" i="11"/>
  <c r="J75" i="11"/>
  <c r="J79" i="11"/>
  <c r="J83" i="11"/>
  <c r="J87" i="11"/>
  <c r="J91" i="11"/>
  <c r="J95" i="11"/>
  <c r="H98" i="11"/>
  <c r="J99" i="11"/>
  <c r="H102" i="11"/>
  <c r="J103" i="11"/>
  <c r="H106" i="11"/>
  <c r="J107" i="11"/>
  <c r="H110" i="11"/>
  <c r="J111" i="11"/>
  <c r="H114" i="11"/>
  <c r="J115" i="11"/>
  <c r="H118" i="11"/>
  <c r="J119" i="11"/>
  <c r="H122" i="11"/>
  <c r="J123" i="11"/>
  <c r="H126" i="11"/>
  <c r="J127" i="11"/>
  <c r="H130" i="11"/>
  <c r="J131" i="11"/>
  <c r="H134" i="11"/>
  <c r="J135" i="11"/>
  <c r="M141" i="11"/>
  <c r="E141" i="11"/>
  <c r="K141" i="11"/>
  <c r="C141" i="11"/>
  <c r="I141" i="11"/>
  <c r="O141" i="11"/>
  <c r="D150" i="11"/>
  <c r="C151" i="11"/>
  <c r="K152" i="11"/>
  <c r="C152" i="11"/>
  <c r="I152" i="11"/>
  <c r="O152" i="11"/>
  <c r="G152" i="11"/>
  <c r="N152" i="11"/>
  <c r="E160" i="11"/>
  <c r="D161" i="11"/>
  <c r="O162" i="11"/>
  <c r="G162" i="11"/>
  <c r="M162" i="11"/>
  <c r="E162" i="11"/>
  <c r="K162" i="11"/>
  <c r="C162" i="11"/>
  <c r="I163" i="11"/>
  <c r="O163" i="11"/>
  <c r="G163" i="11"/>
  <c r="M163" i="11"/>
  <c r="E163" i="11"/>
  <c r="N163" i="11"/>
  <c r="F170" i="11"/>
  <c r="F172" i="11"/>
  <c r="J174" i="11"/>
  <c r="L176" i="11"/>
  <c r="D176" i="11"/>
  <c r="K176" i="11"/>
  <c r="C176" i="11"/>
  <c r="I176" i="11"/>
  <c r="O176" i="11"/>
  <c r="G176" i="11"/>
  <c r="L178" i="11"/>
  <c r="K164" i="11"/>
  <c r="C164" i="11"/>
  <c r="I164" i="11"/>
  <c r="O164" i="11"/>
  <c r="G164" i="11"/>
  <c r="N164" i="11"/>
  <c r="H170" i="11"/>
  <c r="H172" i="11"/>
  <c r="L174" i="11"/>
  <c r="E176" i="11"/>
  <c r="J98" i="11"/>
  <c r="J102" i="11"/>
  <c r="J106" i="11"/>
  <c r="J110" i="11"/>
  <c r="J114" i="11"/>
  <c r="J118" i="11"/>
  <c r="J122" i="11"/>
  <c r="J126" i="11"/>
  <c r="J130" i="11"/>
  <c r="J134" i="11"/>
  <c r="M137" i="11"/>
  <c r="E137" i="11"/>
  <c r="K137" i="11"/>
  <c r="I139" i="11"/>
  <c r="O139" i="11"/>
  <c r="K139" i="11"/>
  <c r="F141" i="11"/>
  <c r="K144" i="11"/>
  <c r="C144" i="11"/>
  <c r="I144" i="11"/>
  <c r="O144" i="11"/>
  <c r="G144" i="11"/>
  <c r="N144" i="11"/>
  <c r="H150" i="11"/>
  <c r="F151" i="11"/>
  <c r="E152" i="11"/>
  <c r="O154" i="11"/>
  <c r="G154" i="11"/>
  <c r="M154" i="11"/>
  <c r="E154" i="11"/>
  <c r="K154" i="11"/>
  <c r="C154" i="11"/>
  <c r="I155" i="11"/>
  <c r="O155" i="11"/>
  <c r="G155" i="11"/>
  <c r="M155" i="11"/>
  <c r="E155" i="11"/>
  <c r="N155" i="11"/>
  <c r="H160" i="11"/>
  <c r="G161" i="11"/>
  <c r="F162" i="11"/>
  <c r="D163" i="11"/>
  <c r="D164" i="11"/>
  <c r="M165" i="11"/>
  <c r="E165" i="11"/>
  <c r="K165" i="11"/>
  <c r="C165" i="11"/>
  <c r="I165" i="11"/>
  <c r="O165" i="11"/>
  <c r="I170" i="11"/>
  <c r="J172" i="11"/>
  <c r="N174" i="11"/>
  <c r="F176" i="11"/>
  <c r="E67" i="11"/>
  <c r="E71" i="11"/>
  <c r="E75" i="11"/>
  <c r="E79" i="11"/>
  <c r="E83" i="11"/>
  <c r="E87" i="11"/>
  <c r="E91" i="11"/>
  <c r="E95" i="11"/>
  <c r="C98" i="11"/>
  <c r="E99" i="11"/>
  <c r="C102" i="11"/>
  <c r="E103" i="11"/>
  <c r="C106" i="11"/>
  <c r="E107" i="11"/>
  <c r="C110" i="11"/>
  <c r="E111" i="11"/>
  <c r="C114" i="11"/>
  <c r="E115" i="11"/>
  <c r="C118" i="11"/>
  <c r="E119" i="11"/>
  <c r="C122" i="11"/>
  <c r="E123" i="11"/>
  <c r="C126" i="11"/>
  <c r="E127" i="11"/>
  <c r="C130" i="11"/>
  <c r="E131" i="11"/>
  <c r="C134" i="11"/>
  <c r="E135" i="11"/>
  <c r="C137" i="11"/>
  <c r="L137" i="11"/>
  <c r="C139" i="11"/>
  <c r="L139" i="11"/>
  <c r="G141" i="11"/>
  <c r="D144" i="11"/>
  <c r="M145" i="11"/>
  <c r="E145" i="11"/>
  <c r="K145" i="11"/>
  <c r="C145" i="11"/>
  <c r="I145" i="11"/>
  <c r="O145" i="11"/>
  <c r="I150" i="11"/>
  <c r="H151" i="11"/>
  <c r="F152" i="11"/>
  <c r="D154" i="11"/>
  <c r="C155" i="11"/>
  <c r="K156" i="11"/>
  <c r="C156" i="11"/>
  <c r="I156" i="11"/>
  <c r="O156" i="11"/>
  <c r="G156" i="11"/>
  <c r="N156" i="11"/>
  <c r="J160" i="11"/>
  <c r="H161" i="11"/>
  <c r="H162" i="11"/>
  <c r="F163" i="11"/>
  <c r="E164" i="11"/>
  <c r="D165" i="11"/>
  <c r="O166" i="11"/>
  <c r="G166" i="11"/>
  <c r="M166" i="11"/>
  <c r="E166" i="11"/>
  <c r="K166" i="11"/>
  <c r="C166" i="11"/>
  <c r="I167" i="11"/>
  <c r="O167" i="11"/>
  <c r="G167" i="11"/>
  <c r="M167" i="11"/>
  <c r="E167" i="11"/>
  <c r="N167" i="11"/>
  <c r="J170" i="11"/>
  <c r="M172" i="11"/>
  <c r="H176" i="11"/>
  <c r="O181" i="11"/>
  <c r="G181" i="11"/>
  <c r="K181" i="11"/>
  <c r="C181" i="11"/>
  <c r="M181" i="11"/>
  <c r="C184" i="11"/>
  <c r="N184" i="11"/>
  <c r="G186" i="11"/>
  <c r="K190" i="11"/>
  <c r="C190" i="11"/>
  <c r="I190" i="11"/>
  <c r="M190" i="11"/>
  <c r="E190" i="11"/>
  <c r="O190" i="11"/>
  <c r="L202" i="11"/>
  <c r="D202" i="11"/>
  <c r="K202" i="11"/>
  <c r="C202" i="11"/>
  <c r="I202" i="11"/>
  <c r="M202" i="11"/>
  <c r="E202" i="11"/>
  <c r="H208" i="11"/>
  <c r="O208" i="11"/>
  <c r="G208" i="11"/>
  <c r="N208" i="11"/>
  <c r="F208" i="11"/>
  <c r="M208" i="11"/>
  <c r="E208" i="11"/>
  <c r="I208" i="11"/>
  <c r="E171" i="11"/>
  <c r="M171" i="11"/>
  <c r="I177" i="11"/>
  <c r="D181" i="11"/>
  <c r="N181" i="11"/>
  <c r="D184" i="11"/>
  <c r="O184" i="11"/>
  <c r="H186" i="11"/>
  <c r="D190" i="11"/>
  <c r="M191" i="11"/>
  <c r="E191" i="11"/>
  <c r="K191" i="11"/>
  <c r="C191" i="11"/>
  <c r="O191" i="11"/>
  <c r="G191" i="11"/>
  <c r="O192" i="11"/>
  <c r="G192" i="11"/>
  <c r="M192" i="11"/>
  <c r="E192" i="11"/>
  <c r="I192" i="11"/>
  <c r="N192" i="11"/>
  <c r="L194" i="11"/>
  <c r="J195" i="11"/>
  <c r="F199" i="11"/>
  <c r="F202" i="11"/>
  <c r="C208" i="11"/>
  <c r="J177" i="11"/>
  <c r="E181" i="11"/>
  <c r="I182" i="11"/>
  <c r="M182" i="11"/>
  <c r="E182" i="11"/>
  <c r="L182" i="11"/>
  <c r="F184" i="11"/>
  <c r="O185" i="11"/>
  <c r="G185" i="11"/>
  <c r="K185" i="11"/>
  <c r="C185" i="11"/>
  <c r="M185" i="11"/>
  <c r="J186" i="11"/>
  <c r="F189" i="11"/>
  <c r="F190" i="11"/>
  <c r="D191" i="11"/>
  <c r="C192" i="11"/>
  <c r="I193" i="11"/>
  <c r="O193" i="11"/>
  <c r="G193" i="11"/>
  <c r="K193" i="11"/>
  <c r="C193" i="11"/>
  <c r="N193" i="11"/>
  <c r="L195" i="11"/>
  <c r="H199" i="11"/>
  <c r="G202" i="11"/>
  <c r="D208" i="11"/>
  <c r="G171" i="11"/>
  <c r="O171" i="11"/>
  <c r="C177" i="11"/>
  <c r="K177" i="11"/>
  <c r="K179" i="11"/>
  <c r="C179" i="11"/>
  <c r="O179" i="11"/>
  <c r="G179" i="11"/>
  <c r="M179" i="11"/>
  <c r="F181" i="11"/>
  <c r="C182" i="11"/>
  <c r="N182" i="11"/>
  <c r="G184" i="11"/>
  <c r="D185" i="11"/>
  <c r="N185" i="11"/>
  <c r="H189" i="11"/>
  <c r="G190" i="11"/>
  <c r="F191" i="11"/>
  <c r="D192" i="11"/>
  <c r="K194" i="11"/>
  <c r="C194" i="11"/>
  <c r="I194" i="11"/>
  <c r="M194" i="11"/>
  <c r="E194" i="11"/>
  <c r="O194" i="11"/>
  <c r="I199" i="11"/>
  <c r="H202" i="11"/>
  <c r="J208" i="11"/>
  <c r="K186" i="11"/>
  <c r="I186" i="11"/>
  <c r="M186" i="11"/>
  <c r="E186" i="11"/>
  <c r="N186" i="11"/>
  <c r="L187" i="11"/>
  <c r="J189" i="11"/>
  <c r="H190" i="11"/>
  <c r="H191" i="11"/>
  <c r="F192" i="11"/>
  <c r="E193" i="11"/>
  <c r="D194" i="11"/>
  <c r="M195" i="11"/>
  <c r="E195" i="11"/>
  <c r="K195" i="11"/>
  <c r="C195" i="11"/>
  <c r="O195" i="11"/>
  <c r="G195" i="11"/>
  <c r="O196" i="11"/>
  <c r="G196" i="11"/>
  <c r="M196" i="11"/>
  <c r="E196" i="11"/>
  <c r="I196" i="11"/>
  <c r="N196" i="11"/>
  <c r="J199" i="11"/>
  <c r="J200" i="11"/>
  <c r="J202" i="11"/>
  <c r="N207" i="11"/>
  <c r="F207" i="11"/>
  <c r="M207" i="11"/>
  <c r="E207" i="11"/>
  <c r="L207" i="11"/>
  <c r="D207" i="11"/>
  <c r="K207" i="11"/>
  <c r="C207" i="11"/>
  <c r="O207" i="11"/>
  <c r="G207" i="11"/>
  <c r="K208" i="11"/>
  <c r="I171" i="11"/>
  <c r="E177" i="11"/>
  <c r="M177" i="11"/>
  <c r="E179" i="11"/>
  <c r="M180" i="11"/>
  <c r="E180" i="11"/>
  <c r="I180" i="11"/>
  <c r="L180" i="11"/>
  <c r="I181" i="11"/>
  <c r="F182" i="11"/>
  <c r="K183" i="11"/>
  <c r="C183" i="11"/>
  <c r="O183" i="11"/>
  <c r="G183" i="11"/>
  <c r="M183" i="11"/>
  <c r="J184" i="11"/>
  <c r="F185" i="11"/>
  <c r="C186" i="11"/>
  <c r="O186" i="11"/>
  <c r="L189" i="11"/>
  <c r="J190" i="11"/>
  <c r="I191" i="11"/>
  <c r="H192" i="11"/>
  <c r="F193" i="11"/>
  <c r="F194" i="11"/>
  <c r="D195" i="11"/>
  <c r="I197" i="11"/>
  <c r="O197" i="11"/>
  <c r="G197" i="11"/>
  <c r="K197" i="11"/>
  <c r="C197" i="11"/>
  <c r="N197" i="11"/>
  <c r="L199" i="11"/>
  <c r="K200" i="11"/>
  <c r="N202" i="11"/>
  <c r="H204" i="11"/>
  <c r="O204" i="11"/>
  <c r="G204" i="11"/>
  <c r="M204" i="11"/>
  <c r="E204" i="11"/>
  <c r="I204" i="11"/>
  <c r="H207" i="11"/>
  <c r="L208" i="11"/>
  <c r="F177" i="11"/>
  <c r="F179" i="11"/>
  <c r="C180" i="11"/>
  <c r="N180" i="11"/>
  <c r="J181" i="11"/>
  <c r="G182" i="11"/>
  <c r="D183" i="11"/>
  <c r="N183" i="11"/>
  <c r="H185" i="11"/>
  <c r="D186" i="11"/>
  <c r="M187" i="11"/>
  <c r="E187" i="11"/>
  <c r="K187" i="11"/>
  <c r="C187" i="11"/>
  <c r="O187" i="11"/>
  <c r="G187" i="11"/>
  <c r="O188" i="11"/>
  <c r="G188" i="11"/>
  <c r="M188" i="11"/>
  <c r="E188" i="11"/>
  <c r="I188" i="11"/>
  <c r="N188" i="11"/>
  <c r="L190" i="11"/>
  <c r="J191" i="11"/>
  <c r="J192" i="11"/>
  <c r="H193" i="11"/>
  <c r="G194" i="11"/>
  <c r="F195" i="11"/>
  <c r="D196" i="11"/>
  <c r="D197" i="11"/>
  <c r="K198" i="11"/>
  <c r="C198" i="11"/>
  <c r="I198" i="11"/>
  <c r="M198" i="11"/>
  <c r="E198" i="11"/>
  <c r="O198" i="11"/>
  <c r="O202" i="11"/>
  <c r="C204" i="11"/>
  <c r="I207" i="11"/>
  <c r="M184" i="11"/>
  <c r="E184" i="11"/>
  <c r="I184" i="11"/>
  <c r="L184" i="11"/>
  <c r="I185" i="11"/>
  <c r="F186" i="11"/>
  <c r="I189" i="11"/>
  <c r="O189" i="11"/>
  <c r="G189" i="11"/>
  <c r="K189" i="11"/>
  <c r="C189" i="11"/>
  <c r="N189" i="11"/>
  <c r="N190" i="11"/>
  <c r="L191" i="11"/>
  <c r="K192" i="11"/>
  <c r="J193" i="11"/>
  <c r="H194" i="11"/>
  <c r="H195" i="11"/>
  <c r="M199" i="11"/>
  <c r="E199" i="11"/>
  <c r="K199" i="11"/>
  <c r="C199" i="11"/>
  <c r="O199" i="11"/>
  <c r="G199" i="11"/>
  <c r="O200" i="11"/>
  <c r="G200" i="11"/>
  <c r="M200" i="11"/>
  <c r="E200" i="11"/>
  <c r="I200" i="11"/>
  <c r="N200" i="11"/>
  <c r="N203" i="11"/>
  <c r="F203" i="11"/>
  <c r="M203" i="11"/>
  <c r="E203" i="11"/>
  <c r="K203" i="11"/>
  <c r="C203" i="11"/>
  <c r="O203" i="11"/>
  <c r="G203" i="11"/>
  <c r="D204" i="11"/>
  <c r="J207" i="11"/>
  <c r="C201" i="11"/>
  <c r="K201" i="11"/>
  <c r="C205" i="11"/>
  <c r="K205" i="11"/>
  <c r="E206" i="11"/>
  <c r="M206" i="11"/>
  <c r="O211" i="11"/>
  <c r="G211" i="11"/>
  <c r="K211" i="11"/>
  <c r="F214" i="11"/>
  <c r="O214" i="11"/>
  <c r="E216" i="11"/>
  <c r="N216" i="11"/>
  <c r="I217" i="11"/>
  <c r="D218" i="11"/>
  <c r="N218" i="11"/>
  <c r="I219" i="11"/>
  <c r="D220" i="11"/>
  <c r="M220" i="11"/>
  <c r="H221" i="11"/>
  <c r="H223" i="11"/>
  <c r="I227" i="11"/>
  <c r="K229" i="11"/>
  <c r="C229" i="11"/>
  <c r="H229" i="11"/>
  <c r="M229" i="11"/>
  <c r="E231" i="11"/>
  <c r="K213" i="11"/>
  <c r="C213" i="11"/>
  <c r="L213" i="11"/>
  <c r="O215" i="11"/>
  <c r="G215" i="11"/>
  <c r="K215" i="11"/>
  <c r="F218" i="11"/>
  <c r="O218" i="11"/>
  <c r="I221" i="11"/>
  <c r="I223" i="11"/>
  <c r="J227" i="11"/>
  <c r="O239" i="11"/>
  <c r="G239" i="11"/>
  <c r="M239" i="11"/>
  <c r="E239" i="11"/>
  <c r="K239" i="11"/>
  <c r="C239" i="11"/>
  <c r="I239" i="11"/>
  <c r="F239" i="11"/>
  <c r="D239" i="11"/>
  <c r="D213" i="11"/>
  <c r="M213" i="11"/>
  <c r="K217" i="11"/>
  <c r="C217" i="11"/>
  <c r="L217" i="11"/>
  <c r="G218" i="11"/>
  <c r="O219" i="11"/>
  <c r="G219" i="11"/>
  <c r="K219" i="11"/>
  <c r="F220" i="11"/>
  <c r="O220" i="11"/>
  <c r="O235" i="11"/>
  <c r="G235" i="11"/>
  <c r="M235" i="11"/>
  <c r="E235" i="11"/>
  <c r="K235" i="11"/>
  <c r="C235" i="11"/>
  <c r="N235" i="11"/>
  <c r="J235" i="11"/>
  <c r="I235" i="11"/>
  <c r="H239" i="11"/>
  <c r="K221" i="11"/>
  <c r="C221" i="11"/>
  <c r="L221" i="11"/>
  <c r="O223" i="11"/>
  <c r="G223" i="11"/>
  <c r="K223" i="11"/>
  <c r="O227" i="11"/>
  <c r="G227" i="11"/>
  <c r="L227" i="11"/>
  <c r="D227" i="11"/>
  <c r="M227" i="11"/>
  <c r="M238" i="11"/>
  <c r="E238" i="11"/>
  <c r="K238" i="11"/>
  <c r="C238" i="11"/>
  <c r="I238" i="11"/>
  <c r="J238" i="11"/>
  <c r="G238" i="11"/>
  <c r="F238" i="11"/>
  <c r="J239" i="11"/>
  <c r="G201" i="11"/>
  <c r="O201" i="11"/>
  <c r="G205" i="11"/>
  <c r="O205" i="11"/>
  <c r="I206" i="11"/>
  <c r="M210" i="11"/>
  <c r="E210" i="11"/>
  <c r="K210" i="11"/>
  <c r="F211" i="11"/>
  <c r="K212" i="11"/>
  <c r="F213" i="11"/>
  <c r="O213" i="11"/>
  <c r="E215" i="11"/>
  <c r="N215" i="11"/>
  <c r="J216" i="11"/>
  <c r="E217" i="11"/>
  <c r="N217" i="11"/>
  <c r="I218" i="11"/>
  <c r="D219" i="11"/>
  <c r="M219" i="11"/>
  <c r="H220" i="11"/>
  <c r="D221" i="11"/>
  <c r="M221" i="11"/>
  <c r="H222" i="11"/>
  <c r="C223" i="11"/>
  <c r="L223" i="11"/>
  <c r="K225" i="11"/>
  <c r="C225" i="11"/>
  <c r="L225" i="11"/>
  <c r="C227" i="11"/>
  <c r="N227" i="11"/>
  <c r="G229" i="11"/>
  <c r="J231" i="11"/>
  <c r="K233" i="11"/>
  <c r="C233" i="11"/>
  <c r="I233" i="11"/>
  <c r="O233" i="11"/>
  <c r="G233" i="11"/>
  <c r="D233" i="11"/>
  <c r="M233" i="11"/>
  <c r="L233" i="11"/>
  <c r="F235" i="11"/>
  <c r="D238" i="11"/>
  <c r="L239" i="11"/>
  <c r="J206" i="11"/>
  <c r="G213" i="11"/>
  <c r="M214" i="11"/>
  <c r="E214" i="11"/>
  <c r="K214" i="11"/>
  <c r="F215" i="11"/>
  <c r="K216" i="11"/>
  <c r="F217" i="11"/>
  <c r="O217" i="11"/>
  <c r="E219" i="11"/>
  <c r="N219" i="11"/>
  <c r="J220" i="11"/>
  <c r="E221" i="11"/>
  <c r="N221" i="11"/>
  <c r="I222" i="11"/>
  <c r="D223" i="11"/>
  <c r="M223" i="11"/>
  <c r="E227" i="11"/>
  <c r="I228" i="11"/>
  <c r="N228" i="11"/>
  <c r="F228" i="11"/>
  <c r="L228" i="11"/>
  <c r="I229" i="11"/>
  <c r="H235" i="11"/>
  <c r="K237" i="11"/>
  <c r="C237" i="11"/>
  <c r="I237" i="11"/>
  <c r="O237" i="11"/>
  <c r="G237" i="11"/>
  <c r="L237" i="11"/>
  <c r="H237" i="11"/>
  <c r="F237" i="11"/>
  <c r="H238" i="11"/>
  <c r="N239" i="11"/>
  <c r="I201" i="11"/>
  <c r="C206" i="11"/>
  <c r="K206" i="11"/>
  <c r="H213" i="11"/>
  <c r="H215" i="11"/>
  <c r="G217" i="11"/>
  <c r="M218" i="11"/>
  <c r="E218" i="11"/>
  <c r="K218" i="11"/>
  <c r="F219" i="11"/>
  <c r="K220" i="11"/>
  <c r="F221" i="11"/>
  <c r="O221" i="11"/>
  <c r="E223" i="11"/>
  <c r="N223" i="11"/>
  <c r="F227" i="11"/>
  <c r="J229" i="11"/>
  <c r="O231" i="11"/>
  <c r="M231" i="11"/>
  <c r="K231" i="11"/>
  <c r="G231" i="11"/>
  <c r="N231" i="11"/>
  <c r="D231" i="11"/>
  <c r="L235" i="11"/>
  <c r="L238" i="11"/>
  <c r="I240" i="11"/>
  <c r="O240" i="11"/>
  <c r="G240" i="11"/>
  <c r="M240" i="11"/>
  <c r="E240" i="11"/>
  <c r="H240" i="11"/>
  <c r="D240" i="11"/>
  <c r="C240" i="11"/>
  <c r="D206" i="11"/>
  <c r="J209" i="11"/>
  <c r="F210" i="11"/>
  <c r="O210" i="11"/>
  <c r="J211" i="11"/>
  <c r="E212" i="11"/>
  <c r="N212" i="11"/>
  <c r="I213" i="11"/>
  <c r="D214" i="11"/>
  <c r="N214" i="11"/>
  <c r="I215" i="11"/>
  <c r="D216" i="11"/>
  <c r="M216" i="11"/>
  <c r="H217" i="11"/>
  <c r="C218" i="11"/>
  <c r="L218" i="11"/>
  <c r="H219" i="11"/>
  <c r="C220" i="11"/>
  <c r="L220" i="11"/>
  <c r="G221" i="11"/>
  <c r="M222" i="11"/>
  <c r="E222" i="11"/>
  <c r="K222" i="11"/>
  <c r="F223" i="11"/>
  <c r="K224" i="11"/>
  <c r="F225" i="11"/>
  <c r="O225" i="11"/>
  <c r="H227" i="11"/>
  <c r="D228" i="11"/>
  <c r="O228" i="11"/>
  <c r="L229" i="11"/>
  <c r="C231" i="11"/>
  <c r="H233" i="11"/>
  <c r="I236" i="11"/>
  <c r="O236" i="11"/>
  <c r="G236" i="11"/>
  <c r="M236" i="11"/>
  <c r="E236" i="11"/>
  <c r="L236" i="11"/>
  <c r="J236" i="11"/>
  <c r="H236" i="11"/>
  <c r="E237" i="11"/>
  <c r="N238" i="11"/>
  <c r="F240" i="11"/>
  <c r="M246" i="11"/>
  <c r="E246" i="11"/>
  <c r="K246" i="11"/>
  <c r="C246" i="11"/>
  <c r="I246" i="11"/>
  <c r="O246" i="11"/>
  <c r="L249" i="11"/>
  <c r="J250" i="11"/>
  <c r="K257" i="11"/>
  <c r="C257" i="11"/>
  <c r="I257" i="11"/>
  <c r="O257" i="11"/>
  <c r="G257" i="11"/>
  <c r="N257" i="11"/>
  <c r="L259" i="11"/>
  <c r="J261" i="11"/>
  <c r="O267" i="11"/>
  <c r="G267" i="11"/>
  <c r="M267" i="11"/>
  <c r="E267" i="11"/>
  <c r="K267" i="11"/>
  <c r="C267" i="11"/>
  <c r="I268" i="11"/>
  <c r="O268" i="11"/>
  <c r="G268" i="11"/>
  <c r="M268" i="11"/>
  <c r="E268" i="11"/>
  <c r="N268" i="11"/>
  <c r="L270" i="11"/>
  <c r="J271" i="11"/>
  <c r="J272" i="11"/>
  <c r="F275" i="11"/>
  <c r="O247" i="11"/>
  <c r="G247" i="11"/>
  <c r="M247" i="11"/>
  <c r="E247" i="11"/>
  <c r="K247" i="11"/>
  <c r="C247" i="11"/>
  <c r="I248" i="11"/>
  <c r="O248" i="11"/>
  <c r="G248" i="11"/>
  <c r="M248" i="11"/>
  <c r="E248" i="11"/>
  <c r="N248" i="11"/>
  <c r="L250" i="11"/>
  <c r="D257" i="11"/>
  <c r="M258" i="11"/>
  <c r="E258" i="11"/>
  <c r="K258" i="11"/>
  <c r="C258" i="11"/>
  <c r="I258" i="11"/>
  <c r="O258" i="11"/>
  <c r="L261" i="11"/>
  <c r="D267" i="11"/>
  <c r="K269" i="11"/>
  <c r="C269" i="11"/>
  <c r="I269" i="11"/>
  <c r="O269" i="11"/>
  <c r="G269" i="11"/>
  <c r="N269" i="11"/>
  <c r="L271" i="11"/>
  <c r="K272" i="11"/>
  <c r="H275" i="11"/>
  <c r="K249" i="11"/>
  <c r="C249" i="11"/>
  <c r="I249" i="11"/>
  <c r="O249" i="11"/>
  <c r="G249" i="11"/>
  <c r="N249" i="11"/>
  <c r="E257" i="11"/>
  <c r="O259" i="11"/>
  <c r="G259" i="11"/>
  <c r="M259" i="11"/>
  <c r="E259" i="11"/>
  <c r="K259" i="11"/>
  <c r="C259" i="11"/>
  <c r="I260" i="11"/>
  <c r="O260" i="11"/>
  <c r="G260" i="11"/>
  <c r="M260" i="11"/>
  <c r="E260" i="11"/>
  <c r="N260" i="11"/>
  <c r="J263" i="11"/>
  <c r="H265" i="11"/>
  <c r="F267" i="11"/>
  <c r="D268" i="11"/>
  <c r="D269" i="11"/>
  <c r="M270" i="11"/>
  <c r="E270" i="11"/>
  <c r="K270" i="11"/>
  <c r="C270" i="11"/>
  <c r="I270" i="11"/>
  <c r="O270" i="11"/>
  <c r="I275" i="11"/>
  <c r="M250" i="11"/>
  <c r="E250" i="11"/>
  <c r="K250" i="11"/>
  <c r="C250" i="11"/>
  <c r="I250" i="11"/>
  <c r="O250" i="11"/>
  <c r="F257" i="11"/>
  <c r="K261" i="11"/>
  <c r="C261" i="11"/>
  <c r="I261" i="11"/>
  <c r="O261" i="11"/>
  <c r="G261" i="11"/>
  <c r="N261" i="11"/>
  <c r="H267" i="11"/>
  <c r="O271" i="11"/>
  <c r="G271" i="11"/>
  <c r="M271" i="11"/>
  <c r="E271" i="11"/>
  <c r="K271" i="11"/>
  <c r="C271" i="11"/>
  <c r="I272" i="11"/>
  <c r="O272" i="11"/>
  <c r="G272" i="11"/>
  <c r="M272" i="11"/>
  <c r="E272" i="11"/>
  <c r="N272" i="11"/>
  <c r="J275" i="11"/>
  <c r="J226" i="11"/>
  <c r="J230" i="11"/>
  <c r="K241" i="11"/>
  <c r="C241" i="11"/>
  <c r="I241" i="11"/>
  <c r="O241" i="11"/>
  <c r="G241" i="11"/>
  <c r="N241" i="11"/>
  <c r="L243" i="11"/>
  <c r="K244" i="11"/>
  <c r="H246" i="11"/>
  <c r="H247" i="11"/>
  <c r="F248" i="11"/>
  <c r="E249" i="11"/>
  <c r="D250" i="11"/>
  <c r="O251" i="11"/>
  <c r="G251" i="11"/>
  <c r="M251" i="11"/>
  <c r="E251" i="11"/>
  <c r="K251" i="11"/>
  <c r="C251" i="11"/>
  <c r="I252" i="11"/>
  <c r="O252" i="11"/>
  <c r="G252" i="11"/>
  <c r="M252" i="11"/>
  <c r="E252" i="11"/>
  <c r="N252" i="11"/>
  <c r="L254" i="11"/>
  <c r="H257" i="11"/>
  <c r="G258" i="11"/>
  <c r="F259" i="11"/>
  <c r="D260" i="11"/>
  <c r="D261" i="11"/>
  <c r="M262" i="11"/>
  <c r="E262" i="11"/>
  <c r="K262" i="11"/>
  <c r="C262" i="11"/>
  <c r="I262" i="11"/>
  <c r="O262" i="11"/>
  <c r="L265" i="11"/>
  <c r="I267" i="11"/>
  <c r="H268" i="11"/>
  <c r="F269" i="11"/>
  <c r="F270" i="11"/>
  <c r="D271" i="11"/>
  <c r="C272" i="11"/>
  <c r="K273" i="11"/>
  <c r="C273" i="11"/>
  <c r="I273" i="11"/>
  <c r="O273" i="11"/>
  <c r="G273" i="11"/>
  <c r="N273" i="11"/>
  <c r="L275" i="11"/>
  <c r="K276" i="11"/>
  <c r="I232" i="11"/>
  <c r="O232" i="11"/>
  <c r="G232" i="11"/>
  <c r="M232" i="11"/>
  <c r="E232" i="11"/>
  <c r="N232" i="11"/>
  <c r="M242" i="11"/>
  <c r="E242" i="11"/>
  <c r="K242" i="11"/>
  <c r="C242" i="11"/>
  <c r="I242" i="11"/>
  <c r="O242" i="11"/>
  <c r="J246" i="11"/>
  <c r="I247" i="11"/>
  <c r="H248" i="11"/>
  <c r="F249" i="11"/>
  <c r="F250" i="11"/>
  <c r="K253" i="11"/>
  <c r="C253" i="11"/>
  <c r="I253" i="11"/>
  <c r="O253" i="11"/>
  <c r="G253" i="11"/>
  <c r="N253" i="11"/>
  <c r="J257" i="11"/>
  <c r="H258" i="11"/>
  <c r="H259" i="11"/>
  <c r="F260" i="11"/>
  <c r="E261" i="11"/>
  <c r="O263" i="11"/>
  <c r="G263" i="11"/>
  <c r="M263" i="11"/>
  <c r="E263" i="11"/>
  <c r="K263" i="11"/>
  <c r="C263" i="11"/>
  <c r="I264" i="11"/>
  <c r="O264" i="11"/>
  <c r="G264" i="11"/>
  <c r="M264" i="11"/>
  <c r="E264" i="11"/>
  <c r="N264" i="11"/>
  <c r="J267" i="11"/>
  <c r="J268" i="11"/>
  <c r="H269" i="11"/>
  <c r="G270" i="11"/>
  <c r="F271" i="11"/>
  <c r="D272" i="11"/>
  <c r="M274" i="11"/>
  <c r="E274" i="11"/>
  <c r="K274" i="11"/>
  <c r="C274" i="11"/>
  <c r="I274" i="11"/>
  <c r="O274" i="11"/>
  <c r="O243" i="11"/>
  <c r="G243" i="11"/>
  <c r="M243" i="11"/>
  <c r="E243" i="11"/>
  <c r="K243" i="11"/>
  <c r="C243" i="11"/>
  <c r="I244" i="11"/>
  <c r="O244" i="11"/>
  <c r="G244" i="11"/>
  <c r="M244" i="11"/>
  <c r="E244" i="11"/>
  <c r="N244" i="11"/>
  <c r="L246" i="11"/>
  <c r="J247" i="11"/>
  <c r="J248" i="11"/>
  <c r="H249" i="11"/>
  <c r="G250" i="11"/>
  <c r="M254" i="11"/>
  <c r="E254" i="11"/>
  <c r="K254" i="11"/>
  <c r="C254" i="11"/>
  <c r="I254" i="11"/>
  <c r="O254" i="11"/>
  <c r="L257" i="11"/>
  <c r="J258" i="11"/>
  <c r="I259" i="11"/>
  <c r="H260" i="11"/>
  <c r="F261" i="11"/>
  <c r="K265" i="11"/>
  <c r="C265" i="11"/>
  <c r="I265" i="11"/>
  <c r="O265" i="11"/>
  <c r="G265" i="11"/>
  <c r="N265" i="11"/>
  <c r="L267" i="11"/>
  <c r="K268" i="11"/>
  <c r="J269" i="11"/>
  <c r="H270" i="11"/>
  <c r="H271" i="11"/>
  <c r="F272" i="11"/>
  <c r="O275" i="11"/>
  <c r="G275" i="11"/>
  <c r="M275" i="11"/>
  <c r="E275" i="11"/>
  <c r="K275" i="11"/>
  <c r="C275" i="11"/>
  <c r="I276" i="11"/>
  <c r="O276" i="11"/>
  <c r="G276" i="11"/>
  <c r="M276" i="11"/>
  <c r="E276" i="11"/>
  <c r="N276" i="11"/>
  <c r="E226" i="11"/>
  <c r="E230" i="11"/>
  <c r="D232" i="11"/>
  <c r="M234" i="11"/>
  <c r="E234" i="11"/>
  <c r="K234" i="11"/>
  <c r="C234" i="11"/>
  <c r="I234" i="11"/>
  <c r="O234" i="11"/>
  <c r="F241" i="11"/>
  <c r="F242" i="11"/>
  <c r="D243" i="11"/>
  <c r="C244" i="11"/>
  <c r="K245" i="11"/>
  <c r="C245" i="11"/>
  <c r="I245" i="11"/>
  <c r="O245" i="11"/>
  <c r="G245" i="11"/>
  <c r="N245" i="11"/>
  <c r="N246" i="11"/>
  <c r="L247" i="11"/>
  <c r="K248" i="11"/>
  <c r="J249" i="11"/>
  <c r="H250" i="11"/>
  <c r="H251" i="11"/>
  <c r="F252" i="11"/>
  <c r="E253" i="11"/>
  <c r="D254" i="11"/>
  <c r="O255" i="11"/>
  <c r="G255" i="11"/>
  <c r="M255" i="11"/>
  <c r="E255" i="11"/>
  <c r="K255" i="11"/>
  <c r="C255" i="11"/>
  <c r="I256" i="11"/>
  <c r="O256" i="11"/>
  <c r="G256" i="11"/>
  <c r="M256" i="11"/>
  <c r="E256" i="11"/>
  <c r="N256" i="11"/>
  <c r="M257" i="11"/>
  <c r="L258" i="11"/>
  <c r="J259" i="11"/>
  <c r="J260" i="11"/>
  <c r="H261" i="11"/>
  <c r="G262" i="11"/>
  <c r="F263" i="11"/>
  <c r="D264" i="11"/>
  <c r="D265" i="11"/>
  <c r="M266" i="11"/>
  <c r="E266" i="11"/>
  <c r="K266" i="11"/>
  <c r="C266" i="11"/>
  <c r="I266" i="11"/>
  <c r="O266" i="11"/>
  <c r="N267" i="11"/>
  <c r="L268" i="11"/>
  <c r="L269" i="11"/>
  <c r="J270" i="11"/>
  <c r="I271" i="11"/>
  <c r="H272" i="11"/>
  <c r="F273" i="11"/>
  <c r="F274" i="11"/>
  <c r="D275" i="11"/>
  <c r="C276" i="11"/>
  <c r="J279" i="11"/>
  <c r="G277" i="11"/>
  <c r="O277" i="11"/>
  <c r="I278" i="11"/>
  <c r="C279" i="11"/>
  <c r="K279" i="11"/>
  <c r="J278" i="11"/>
  <c r="D279" i="11"/>
  <c r="L279" i="11"/>
  <c r="I277" i="11"/>
  <c r="C278" i="11"/>
  <c r="K278" i="11"/>
  <c r="E279" i="11"/>
  <c r="M279" i="11"/>
  <c r="J277" i="11"/>
  <c r="D278" i="11"/>
  <c r="L278" i="11"/>
  <c r="F279" i="11"/>
  <c r="N279" i="11"/>
  <c r="C277" i="11"/>
  <c r="E278" i="11"/>
  <c r="G279" i="11"/>
  <c r="J11" i="7"/>
  <c r="J15" i="7"/>
  <c r="J19" i="7"/>
  <c r="J23" i="7"/>
  <c r="J27" i="7"/>
  <c r="J31" i="7"/>
  <c r="J35" i="7"/>
  <c r="J39" i="7"/>
  <c r="J43" i="7"/>
  <c r="J47" i="7"/>
  <c r="J51" i="7"/>
  <c r="J55" i="7"/>
  <c r="J59" i="7"/>
  <c r="J63" i="7"/>
  <c r="J67" i="7"/>
  <c r="J71" i="7"/>
  <c r="J75" i="7"/>
  <c r="K80" i="7"/>
  <c r="C80" i="7"/>
  <c r="L80" i="7"/>
  <c r="N85" i="7"/>
  <c r="F85" i="7"/>
  <c r="M85" i="7"/>
  <c r="E85" i="7"/>
  <c r="L85" i="7"/>
  <c r="L100" i="7"/>
  <c r="D100" i="7"/>
  <c r="K100" i="7"/>
  <c r="C100" i="7"/>
  <c r="O100" i="7"/>
  <c r="G100" i="7"/>
  <c r="N101" i="7"/>
  <c r="F101" i="7"/>
  <c r="M101" i="7"/>
  <c r="E101" i="7"/>
  <c r="I101" i="7"/>
  <c r="O101" i="7"/>
  <c r="H118" i="7"/>
  <c r="O118" i="7"/>
  <c r="G118" i="7"/>
  <c r="M118" i="7"/>
  <c r="E118" i="7"/>
  <c r="K118" i="7"/>
  <c r="C118" i="7"/>
  <c r="I118" i="7"/>
  <c r="N121" i="7"/>
  <c r="F121" i="7"/>
  <c r="M121" i="7"/>
  <c r="E121" i="7"/>
  <c r="K121" i="7"/>
  <c r="C121" i="7"/>
  <c r="I121" i="7"/>
  <c r="O121" i="7"/>
  <c r="G121" i="7"/>
  <c r="L128" i="7"/>
  <c r="D128" i="7"/>
  <c r="K128" i="7"/>
  <c r="C128" i="7"/>
  <c r="I128" i="7"/>
  <c r="O128" i="7"/>
  <c r="G128" i="7"/>
  <c r="N128" i="7"/>
  <c r="F128" i="7"/>
  <c r="M128" i="7"/>
  <c r="E128" i="7"/>
  <c r="L140" i="7"/>
  <c r="D140" i="7"/>
  <c r="K140" i="7"/>
  <c r="C140" i="7"/>
  <c r="I140" i="7"/>
  <c r="O140" i="7"/>
  <c r="G140" i="7"/>
  <c r="N140" i="7"/>
  <c r="F140" i="7"/>
  <c r="M140" i="7"/>
  <c r="E140" i="7"/>
  <c r="M148" i="7"/>
  <c r="E148" i="7"/>
  <c r="N148" i="7"/>
  <c r="D148" i="7"/>
  <c r="L148" i="7"/>
  <c r="C148" i="7"/>
  <c r="J148" i="7"/>
  <c r="H148" i="7"/>
  <c r="G148" i="7"/>
  <c r="O148" i="7"/>
  <c r="F148" i="7"/>
  <c r="K159" i="7"/>
  <c r="C159" i="7"/>
  <c r="I159" i="7"/>
  <c r="G159" i="7"/>
  <c r="F159" i="7"/>
  <c r="N159" i="7"/>
  <c r="D159" i="7"/>
  <c r="L159" i="7"/>
  <c r="J159" i="7"/>
  <c r="H159" i="7"/>
  <c r="C11" i="7"/>
  <c r="K11" i="7"/>
  <c r="I14" i="7"/>
  <c r="C15" i="7"/>
  <c r="K15" i="7"/>
  <c r="I18" i="7"/>
  <c r="C19" i="7"/>
  <c r="K19" i="7"/>
  <c r="I22" i="7"/>
  <c r="C23" i="7"/>
  <c r="K23" i="7"/>
  <c r="I26" i="7"/>
  <c r="C27" i="7"/>
  <c r="K27" i="7"/>
  <c r="I30" i="7"/>
  <c r="C31" i="7"/>
  <c r="K31" i="7"/>
  <c r="I34" i="7"/>
  <c r="C35" i="7"/>
  <c r="K35" i="7"/>
  <c r="I38" i="7"/>
  <c r="C39" i="7"/>
  <c r="K39" i="7"/>
  <c r="I42" i="7"/>
  <c r="C43" i="7"/>
  <c r="K43" i="7"/>
  <c r="I46" i="7"/>
  <c r="C47" i="7"/>
  <c r="K47" i="7"/>
  <c r="I50" i="7"/>
  <c r="C51" i="7"/>
  <c r="K51" i="7"/>
  <c r="C55" i="7"/>
  <c r="K55" i="7"/>
  <c r="I58" i="7"/>
  <c r="C59" i="7"/>
  <c r="K59" i="7"/>
  <c r="I62" i="7"/>
  <c r="C63" i="7"/>
  <c r="K63" i="7"/>
  <c r="I66" i="7"/>
  <c r="C67" i="7"/>
  <c r="K67" i="7"/>
  <c r="I70" i="7"/>
  <c r="C71" i="7"/>
  <c r="K71" i="7"/>
  <c r="I74" i="7"/>
  <c r="C75" i="7"/>
  <c r="K75" i="7"/>
  <c r="I77" i="7"/>
  <c r="H79" i="7"/>
  <c r="D80" i="7"/>
  <c r="M80" i="7"/>
  <c r="C85" i="7"/>
  <c r="O85" i="7"/>
  <c r="L88" i="7"/>
  <c r="D88" i="7"/>
  <c r="K88" i="7"/>
  <c r="C88" i="7"/>
  <c r="N88" i="7"/>
  <c r="J89" i="7"/>
  <c r="F90" i="7"/>
  <c r="I94" i="7"/>
  <c r="L98" i="7"/>
  <c r="E100" i="7"/>
  <c r="C101" i="7"/>
  <c r="H102" i="7"/>
  <c r="O102" i="7"/>
  <c r="G102" i="7"/>
  <c r="K102" i="7"/>
  <c r="C102" i="7"/>
  <c r="N102" i="7"/>
  <c r="I110" i="7"/>
  <c r="M112" i="7"/>
  <c r="K113" i="7"/>
  <c r="D118" i="7"/>
  <c r="D121" i="7"/>
  <c r="H128" i="7"/>
  <c r="L132" i="7"/>
  <c r="D132" i="7"/>
  <c r="K132" i="7"/>
  <c r="C132" i="7"/>
  <c r="I132" i="7"/>
  <c r="O132" i="7"/>
  <c r="G132" i="7"/>
  <c r="N132" i="7"/>
  <c r="F132" i="7"/>
  <c r="M132" i="7"/>
  <c r="E132" i="7"/>
  <c r="H140" i="7"/>
  <c r="I148" i="7"/>
  <c r="O157" i="7"/>
  <c r="G157" i="7"/>
  <c r="F157" i="7"/>
  <c r="N157" i="7"/>
  <c r="E157" i="7"/>
  <c r="L157" i="7"/>
  <c r="C157" i="7"/>
  <c r="J157" i="7"/>
  <c r="I157" i="7"/>
  <c r="H157" i="7"/>
  <c r="E159" i="7"/>
  <c r="I200" i="7"/>
  <c r="O200" i="7"/>
  <c r="G200" i="7"/>
  <c r="J200" i="7"/>
  <c r="H200" i="7"/>
  <c r="F200" i="7"/>
  <c r="K200" i="7"/>
  <c r="E200" i="7"/>
  <c r="C200" i="7"/>
  <c r="N200" i="7"/>
  <c r="M200" i="7"/>
  <c r="L200" i="7"/>
  <c r="D11" i="7"/>
  <c r="L11" i="7"/>
  <c r="J14" i="7"/>
  <c r="D15" i="7"/>
  <c r="L15" i="7"/>
  <c r="J18" i="7"/>
  <c r="D19" i="7"/>
  <c r="L19" i="7"/>
  <c r="J22" i="7"/>
  <c r="D23" i="7"/>
  <c r="L23" i="7"/>
  <c r="J26" i="7"/>
  <c r="D27" i="7"/>
  <c r="L27" i="7"/>
  <c r="J30" i="7"/>
  <c r="D31" i="7"/>
  <c r="L31" i="7"/>
  <c r="J34" i="7"/>
  <c r="D35" i="7"/>
  <c r="L35" i="7"/>
  <c r="J38" i="7"/>
  <c r="D39" i="7"/>
  <c r="L39" i="7"/>
  <c r="J42" i="7"/>
  <c r="D43" i="7"/>
  <c r="L43" i="7"/>
  <c r="J46" i="7"/>
  <c r="D47" i="7"/>
  <c r="L47" i="7"/>
  <c r="J50" i="7"/>
  <c r="D51" i="7"/>
  <c r="L51" i="7"/>
  <c r="D55" i="7"/>
  <c r="L55" i="7"/>
  <c r="J58" i="7"/>
  <c r="D59" i="7"/>
  <c r="L59" i="7"/>
  <c r="J62" i="7"/>
  <c r="D63" i="7"/>
  <c r="L63" i="7"/>
  <c r="J66" i="7"/>
  <c r="D67" i="7"/>
  <c r="L67" i="7"/>
  <c r="J70" i="7"/>
  <c r="D71" i="7"/>
  <c r="L71" i="7"/>
  <c r="J74" i="7"/>
  <c r="D75" i="7"/>
  <c r="L75" i="7"/>
  <c r="J79" i="7"/>
  <c r="E80" i="7"/>
  <c r="N80" i="7"/>
  <c r="D85" i="7"/>
  <c r="H86" i="7"/>
  <c r="O86" i="7"/>
  <c r="G86" i="7"/>
  <c r="L86" i="7"/>
  <c r="I90" i="7"/>
  <c r="J94" i="7"/>
  <c r="L96" i="7"/>
  <c r="D96" i="7"/>
  <c r="K96" i="7"/>
  <c r="C96" i="7"/>
  <c r="O96" i="7"/>
  <c r="G96" i="7"/>
  <c r="N97" i="7"/>
  <c r="F97" i="7"/>
  <c r="M97" i="7"/>
  <c r="E97" i="7"/>
  <c r="I97" i="7"/>
  <c r="O97" i="7"/>
  <c r="F100" i="7"/>
  <c r="D101" i="7"/>
  <c r="J110" i="7"/>
  <c r="F118" i="7"/>
  <c r="H121" i="7"/>
  <c r="N125" i="7"/>
  <c r="F125" i="7"/>
  <c r="M125" i="7"/>
  <c r="E125" i="7"/>
  <c r="K125" i="7"/>
  <c r="C125" i="7"/>
  <c r="I125" i="7"/>
  <c r="H125" i="7"/>
  <c r="O125" i="7"/>
  <c r="G125" i="7"/>
  <c r="J128" i="7"/>
  <c r="J140" i="7"/>
  <c r="K148" i="7"/>
  <c r="I150" i="7"/>
  <c r="M150" i="7"/>
  <c r="D150" i="7"/>
  <c r="L150" i="7"/>
  <c r="C150" i="7"/>
  <c r="J150" i="7"/>
  <c r="G150" i="7"/>
  <c r="O150" i="7"/>
  <c r="F150" i="7"/>
  <c r="N150" i="7"/>
  <c r="E150" i="7"/>
  <c r="K155" i="7"/>
  <c r="C155" i="7"/>
  <c r="G155" i="7"/>
  <c r="O155" i="7"/>
  <c r="F155" i="7"/>
  <c r="M155" i="7"/>
  <c r="D155" i="7"/>
  <c r="J155" i="7"/>
  <c r="I155" i="7"/>
  <c r="H155" i="7"/>
  <c r="D157" i="7"/>
  <c r="M159" i="7"/>
  <c r="D200" i="7"/>
  <c r="E11" i="7"/>
  <c r="M11" i="7"/>
  <c r="E15" i="7"/>
  <c r="M15" i="7"/>
  <c r="E19" i="7"/>
  <c r="M19" i="7"/>
  <c r="E23" i="7"/>
  <c r="M23" i="7"/>
  <c r="E27" i="7"/>
  <c r="M27" i="7"/>
  <c r="E31" i="7"/>
  <c r="M31" i="7"/>
  <c r="E35" i="7"/>
  <c r="M35" i="7"/>
  <c r="E39" i="7"/>
  <c r="M39" i="7"/>
  <c r="E43" i="7"/>
  <c r="M43" i="7"/>
  <c r="E47" i="7"/>
  <c r="M47" i="7"/>
  <c r="E51" i="7"/>
  <c r="M51" i="7"/>
  <c r="E55" i="7"/>
  <c r="M55" i="7"/>
  <c r="E59" i="7"/>
  <c r="M59" i="7"/>
  <c r="E63" i="7"/>
  <c r="M63" i="7"/>
  <c r="E67" i="7"/>
  <c r="M67" i="7"/>
  <c r="E71" i="7"/>
  <c r="M71" i="7"/>
  <c r="E75" i="7"/>
  <c r="M75" i="7"/>
  <c r="M77" i="7"/>
  <c r="E77" i="7"/>
  <c r="K77" i="7"/>
  <c r="K79" i="7"/>
  <c r="F80" i="7"/>
  <c r="O80" i="7"/>
  <c r="G85" i="7"/>
  <c r="N89" i="7"/>
  <c r="F89" i="7"/>
  <c r="M89" i="7"/>
  <c r="E89" i="7"/>
  <c r="L89" i="7"/>
  <c r="H98" i="7"/>
  <c r="O98" i="7"/>
  <c r="G98" i="7"/>
  <c r="K98" i="7"/>
  <c r="C98" i="7"/>
  <c r="N98" i="7"/>
  <c r="H100" i="7"/>
  <c r="G101" i="7"/>
  <c r="L112" i="7"/>
  <c r="D112" i="7"/>
  <c r="K112" i="7"/>
  <c r="C112" i="7"/>
  <c r="O112" i="7"/>
  <c r="G112" i="7"/>
  <c r="N113" i="7"/>
  <c r="F113" i="7"/>
  <c r="M113" i="7"/>
  <c r="E113" i="7"/>
  <c r="I113" i="7"/>
  <c r="O113" i="7"/>
  <c r="H114" i="7"/>
  <c r="O114" i="7"/>
  <c r="G114" i="7"/>
  <c r="M114" i="7"/>
  <c r="E114" i="7"/>
  <c r="K114" i="7"/>
  <c r="C114" i="7"/>
  <c r="I114" i="7"/>
  <c r="N117" i="7"/>
  <c r="F117" i="7"/>
  <c r="M117" i="7"/>
  <c r="E117" i="7"/>
  <c r="K117" i="7"/>
  <c r="C117" i="7"/>
  <c r="I117" i="7"/>
  <c r="O117" i="7"/>
  <c r="G117" i="7"/>
  <c r="J118" i="7"/>
  <c r="L120" i="7"/>
  <c r="D120" i="7"/>
  <c r="K120" i="7"/>
  <c r="C120" i="7"/>
  <c r="I120" i="7"/>
  <c r="O120" i="7"/>
  <c r="G120" i="7"/>
  <c r="M120" i="7"/>
  <c r="E120" i="7"/>
  <c r="J121" i="7"/>
  <c r="N129" i="7"/>
  <c r="F129" i="7"/>
  <c r="M129" i="7"/>
  <c r="E129" i="7"/>
  <c r="K129" i="7"/>
  <c r="C129" i="7"/>
  <c r="I129" i="7"/>
  <c r="H129" i="7"/>
  <c r="O129" i="7"/>
  <c r="G129" i="7"/>
  <c r="N141" i="7"/>
  <c r="F141" i="7"/>
  <c r="M141" i="7"/>
  <c r="E141" i="7"/>
  <c r="K141" i="7"/>
  <c r="C141" i="7"/>
  <c r="I141" i="7"/>
  <c r="H141" i="7"/>
  <c r="O141" i="7"/>
  <c r="G141" i="7"/>
  <c r="O159" i="7"/>
  <c r="K201" i="7"/>
  <c r="C201" i="7"/>
  <c r="I201" i="7"/>
  <c r="F201" i="7"/>
  <c r="O201" i="7"/>
  <c r="E201" i="7"/>
  <c r="N201" i="7"/>
  <c r="D201" i="7"/>
  <c r="L201" i="7"/>
  <c r="J201" i="7"/>
  <c r="G201" i="7"/>
  <c r="M201" i="7"/>
  <c r="F11" i="7"/>
  <c r="N11" i="7"/>
  <c r="J13" i="7"/>
  <c r="D14" i="7"/>
  <c r="L14" i="7"/>
  <c r="F15" i="7"/>
  <c r="N15" i="7"/>
  <c r="J17" i="7"/>
  <c r="D18" i="7"/>
  <c r="L18" i="7"/>
  <c r="F19" i="7"/>
  <c r="N19" i="7"/>
  <c r="J21" i="7"/>
  <c r="D22" i="7"/>
  <c r="L22" i="7"/>
  <c r="F23" i="7"/>
  <c r="N23" i="7"/>
  <c r="J25" i="7"/>
  <c r="D26" i="7"/>
  <c r="L26" i="7"/>
  <c r="F27" i="7"/>
  <c r="N27" i="7"/>
  <c r="J29" i="7"/>
  <c r="D30" i="7"/>
  <c r="L30" i="7"/>
  <c r="F31" i="7"/>
  <c r="N31" i="7"/>
  <c r="J33" i="7"/>
  <c r="D34" i="7"/>
  <c r="L34" i="7"/>
  <c r="F35" i="7"/>
  <c r="N35" i="7"/>
  <c r="J37" i="7"/>
  <c r="D38" i="7"/>
  <c r="L38" i="7"/>
  <c r="F39" i="7"/>
  <c r="N39" i="7"/>
  <c r="J41" i="7"/>
  <c r="D42" i="7"/>
  <c r="L42" i="7"/>
  <c r="F43" i="7"/>
  <c r="N43" i="7"/>
  <c r="J45" i="7"/>
  <c r="D46" i="7"/>
  <c r="L46" i="7"/>
  <c r="F47" i="7"/>
  <c r="N47" i="7"/>
  <c r="J49" i="7"/>
  <c r="D50" i="7"/>
  <c r="L50" i="7"/>
  <c r="F51" i="7"/>
  <c r="N51" i="7"/>
  <c r="J53" i="7"/>
  <c r="F55" i="7"/>
  <c r="N55" i="7"/>
  <c r="J57" i="7"/>
  <c r="D58" i="7"/>
  <c r="L58" i="7"/>
  <c r="F59" i="7"/>
  <c r="N59" i="7"/>
  <c r="J61" i="7"/>
  <c r="D62" i="7"/>
  <c r="L62" i="7"/>
  <c r="F63" i="7"/>
  <c r="N63" i="7"/>
  <c r="J65" i="7"/>
  <c r="D66" i="7"/>
  <c r="L66" i="7"/>
  <c r="F67" i="7"/>
  <c r="N67" i="7"/>
  <c r="J69" i="7"/>
  <c r="D70" i="7"/>
  <c r="L70" i="7"/>
  <c r="F71" i="7"/>
  <c r="N71" i="7"/>
  <c r="J73" i="7"/>
  <c r="D74" i="7"/>
  <c r="L74" i="7"/>
  <c r="F75" i="7"/>
  <c r="N75" i="7"/>
  <c r="C77" i="7"/>
  <c r="L77" i="7"/>
  <c r="C79" i="7"/>
  <c r="L79" i="7"/>
  <c r="G80" i="7"/>
  <c r="N81" i="7"/>
  <c r="M81" i="7"/>
  <c r="E81" i="7"/>
  <c r="K81" i="7"/>
  <c r="H85" i="7"/>
  <c r="D86" i="7"/>
  <c r="N86" i="7"/>
  <c r="G88" i="7"/>
  <c r="C89" i="7"/>
  <c r="O89" i="7"/>
  <c r="L92" i="7"/>
  <c r="D92" i="7"/>
  <c r="K92" i="7"/>
  <c r="C92" i="7"/>
  <c r="O92" i="7"/>
  <c r="G92" i="7"/>
  <c r="N93" i="7"/>
  <c r="F93" i="7"/>
  <c r="M93" i="7"/>
  <c r="E93" i="7"/>
  <c r="I93" i="7"/>
  <c r="O93" i="7"/>
  <c r="F96" i="7"/>
  <c r="D97" i="7"/>
  <c r="D98" i="7"/>
  <c r="I100" i="7"/>
  <c r="H101" i="7"/>
  <c r="F102" i="7"/>
  <c r="L108" i="7"/>
  <c r="D108" i="7"/>
  <c r="K108" i="7"/>
  <c r="C108" i="7"/>
  <c r="O108" i="7"/>
  <c r="G108" i="7"/>
  <c r="N109" i="7"/>
  <c r="F109" i="7"/>
  <c r="M109" i="7"/>
  <c r="E109" i="7"/>
  <c r="I109" i="7"/>
  <c r="O109" i="7"/>
  <c r="E112" i="7"/>
  <c r="C113" i="7"/>
  <c r="D114" i="7"/>
  <c r="D117" i="7"/>
  <c r="L118" i="7"/>
  <c r="F120" i="7"/>
  <c r="L121" i="7"/>
  <c r="J125" i="7"/>
  <c r="D129" i="7"/>
  <c r="N133" i="7"/>
  <c r="F133" i="7"/>
  <c r="M133" i="7"/>
  <c r="E133" i="7"/>
  <c r="K133" i="7"/>
  <c r="C133" i="7"/>
  <c r="I133" i="7"/>
  <c r="H133" i="7"/>
  <c r="O133" i="7"/>
  <c r="G133" i="7"/>
  <c r="L136" i="7"/>
  <c r="D136" i="7"/>
  <c r="K136" i="7"/>
  <c r="C136" i="7"/>
  <c r="I136" i="7"/>
  <c r="O136" i="7"/>
  <c r="G136" i="7"/>
  <c r="N136" i="7"/>
  <c r="F136" i="7"/>
  <c r="M136" i="7"/>
  <c r="E136" i="7"/>
  <c r="D141" i="7"/>
  <c r="L144" i="7"/>
  <c r="D144" i="7"/>
  <c r="K144" i="7"/>
  <c r="C144" i="7"/>
  <c r="I144" i="7"/>
  <c r="O144" i="7"/>
  <c r="G144" i="7"/>
  <c r="N144" i="7"/>
  <c r="F144" i="7"/>
  <c r="M144" i="7"/>
  <c r="E144" i="7"/>
  <c r="K150" i="7"/>
  <c r="L155" i="7"/>
  <c r="M157" i="7"/>
  <c r="H201" i="7"/>
  <c r="G11" i="7"/>
  <c r="O11" i="7"/>
  <c r="E14" i="7"/>
  <c r="M14" i="7"/>
  <c r="G15" i="7"/>
  <c r="O15" i="7"/>
  <c r="M18" i="7"/>
  <c r="G19" i="7"/>
  <c r="O19" i="7"/>
  <c r="G23" i="7"/>
  <c r="O23" i="7"/>
  <c r="G27" i="7"/>
  <c r="O27" i="7"/>
  <c r="G31" i="7"/>
  <c r="O31" i="7"/>
  <c r="G35" i="7"/>
  <c r="O35" i="7"/>
  <c r="G39" i="7"/>
  <c r="O39" i="7"/>
  <c r="G43" i="7"/>
  <c r="O43" i="7"/>
  <c r="G47" i="7"/>
  <c r="O47" i="7"/>
  <c r="G51" i="7"/>
  <c r="O51" i="7"/>
  <c r="G55" i="7"/>
  <c r="O55" i="7"/>
  <c r="G59" i="7"/>
  <c r="O59" i="7"/>
  <c r="G63" i="7"/>
  <c r="O63" i="7"/>
  <c r="G67" i="7"/>
  <c r="O67" i="7"/>
  <c r="G71" i="7"/>
  <c r="O71" i="7"/>
  <c r="G75" i="7"/>
  <c r="O75" i="7"/>
  <c r="D77" i="7"/>
  <c r="N77" i="7"/>
  <c r="D79" i="7"/>
  <c r="M79" i="7"/>
  <c r="H80" i="7"/>
  <c r="I85" i="7"/>
  <c r="D89" i="7"/>
  <c r="H90" i="7"/>
  <c r="O90" i="7"/>
  <c r="G90" i="7"/>
  <c r="L90" i="7"/>
  <c r="H94" i="7"/>
  <c r="O94" i="7"/>
  <c r="G94" i="7"/>
  <c r="K94" i="7"/>
  <c r="C94" i="7"/>
  <c r="N94" i="7"/>
  <c r="E98" i="7"/>
  <c r="J100" i="7"/>
  <c r="J101" i="7"/>
  <c r="H110" i="7"/>
  <c r="O110" i="7"/>
  <c r="G110" i="7"/>
  <c r="K110" i="7"/>
  <c r="C110" i="7"/>
  <c r="N110" i="7"/>
  <c r="F112" i="7"/>
  <c r="D113" i="7"/>
  <c r="F114" i="7"/>
  <c r="N118" i="7"/>
  <c r="K213" i="7"/>
  <c r="C213" i="7"/>
  <c r="I213" i="7"/>
  <c r="H213" i="7"/>
  <c r="G213" i="7"/>
  <c r="F213" i="7"/>
  <c r="L213" i="7"/>
  <c r="J213" i="7"/>
  <c r="D213" i="7"/>
  <c r="O213" i="7"/>
  <c r="N213" i="7"/>
  <c r="M213" i="7"/>
  <c r="H11" i="7"/>
  <c r="J12" i="7"/>
  <c r="D13" i="7"/>
  <c r="L13" i="7"/>
  <c r="F14" i="7"/>
  <c r="N14" i="7"/>
  <c r="H15" i="7"/>
  <c r="J16" i="7"/>
  <c r="D17" i="7"/>
  <c r="L17" i="7"/>
  <c r="F18" i="7"/>
  <c r="N18" i="7"/>
  <c r="H19" i="7"/>
  <c r="J20" i="7"/>
  <c r="D21" i="7"/>
  <c r="L21" i="7"/>
  <c r="F22" i="7"/>
  <c r="N22" i="7"/>
  <c r="H23" i="7"/>
  <c r="J24" i="7"/>
  <c r="D25" i="7"/>
  <c r="L25" i="7"/>
  <c r="F26" i="7"/>
  <c r="N26" i="7"/>
  <c r="H27" i="7"/>
  <c r="J28" i="7"/>
  <c r="D29" i="7"/>
  <c r="L29" i="7"/>
  <c r="F30" i="7"/>
  <c r="N30" i="7"/>
  <c r="H31" i="7"/>
  <c r="J32" i="7"/>
  <c r="D33" i="7"/>
  <c r="L33" i="7"/>
  <c r="F34" i="7"/>
  <c r="N34" i="7"/>
  <c r="H35" i="7"/>
  <c r="J36" i="7"/>
  <c r="D37" i="7"/>
  <c r="L37" i="7"/>
  <c r="F38" i="7"/>
  <c r="N38" i="7"/>
  <c r="H39" i="7"/>
  <c r="J40" i="7"/>
  <c r="D41" i="7"/>
  <c r="L41" i="7"/>
  <c r="F42" i="7"/>
  <c r="N42" i="7"/>
  <c r="H43" i="7"/>
  <c r="J44" i="7"/>
  <c r="D45" i="7"/>
  <c r="L45" i="7"/>
  <c r="F46" i="7"/>
  <c r="N46" i="7"/>
  <c r="H47" i="7"/>
  <c r="J48" i="7"/>
  <c r="D49" i="7"/>
  <c r="L49" i="7"/>
  <c r="F50" i="7"/>
  <c r="N50" i="7"/>
  <c r="H51" i="7"/>
  <c r="D53" i="7"/>
  <c r="L53" i="7"/>
  <c r="H55" i="7"/>
  <c r="D57" i="7"/>
  <c r="L57" i="7"/>
  <c r="F58" i="7"/>
  <c r="N58" i="7"/>
  <c r="H59" i="7"/>
  <c r="D61" i="7"/>
  <c r="L61" i="7"/>
  <c r="F62" i="7"/>
  <c r="N62" i="7"/>
  <c r="H63" i="7"/>
  <c r="D65" i="7"/>
  <c r="L65" i="7"/>
  <c r="F66" i="7"/>
  <c r="N66" i="7"/>
  <c r="H67" i="7"/>
  <c r="D69" i="7"/>
  <c r="L69" i="7"/>
  <c r="F70" i="7"/>
  <c r="N70" i="7"/>
  <c r="H71" i="7"/>
  <c r="D73" i="7"/>
  <c r="L73" i="7"/>
  <c r="F74" i="7"/>
  <c r="N74" i="7"/>
  <c r="H75" i="7"/>
  <c r="J76" i="7"/>
  <c r="F77" i="7"/>
  <c r="O77" i="7"/>
  <c r="E79" i="7"/>
  <c r="N79" i="7"/>
  <c r="I80" i="7"/>
  <c r="D81" i="7"/>
  <c r="O81" i="7"/>
  <c r="L84" i="7"/>
  <c r="D84" i="7"/>
  <c r="K84" i="7"/>
  <c r="C84" i="7"/>
  <c r="N84" i="7"/>
  <c r="J85" i="7"/>
  <c r="F86" i="7"/>
  <c r="I88" i="7"/>
  <c r="G89" i="7"/>
  <c r="C90" i="7"/>
  <c r="M90" i="7"/>
  <c r="F92" i="7"/>
  <c r="D93" i="7"/>
  <c r="D94" i="7"/>
  <c r="I96" i="7"/>
  <c r="H97" i="7"/>
  <c r="F98" i="7"/>
  <c r="M100" i="7"/>
  <c r="K101" i="7"/>
  <c r="J102" i="7"/>
  <c r="L104" i="7"/>
  <c r="D104" i="7"/>
  <c r="K104" i="7"/>
  <c r="C104" i="7"/>
  <c r="O104" i="7"/>
  <c r="G104" i="7"/>
  <c r="N105" i="7"/>
  <c r="F105" i="7"/>
  <c r="M105" i="7"/>
  <c r="E105" i="7"/>
  <c r="I105" i="7"/>
  <c r="O105" i="7"/>
  <c r="F108" i="7"/>
  <c r="D109" i="7"/>
  <c r="D110" i="7"/>
  <c r="H112" i="7"/>
  <c r="G113" i="7"/>
  <c r="J114" i="7"/>
  <c r="L116" i="7"/>
  <c r="D116" i="7"/>
  <c r="K116" i="7"/>
  <c r="C116" i="7"/>
  <c r="I116" i="7"/>
  <c r="O116" i="7"/>
  <c r="G116" i="7"/>
  <c r="M116" i="7"/>
  <c r="E116" i="7"/>
  <c r="J117" i="7"/>
  <c r="J120" i="7"/>
  <c r="L129" i="7"/>
  <c r="J133" i="7"/>
  <c r="J136" i="7"/>
  <c r="L141" i="7"/>
  <c r="J144" i="7"/>
  <c r="E213" i="7"/>
  <c r="C12" i="7"/>
  <c r="E13" i="7"/>
  <c r="G14" i="7"/>
  <c r="C16" i="7"/>
  <c r="E17" i="7"/>
  <c r="G18" i="7"/>
  <c r="C20" i="7"/>
  <c r="E21" i="7"/>
  <c r="G22" i="7"/>
  <c r="C24" i="7"/>
  <c r="E25" i="7"/>
  <c r="G26" i="7"/>
  <c r="C28" i="7"/>
  <c r="E29" i="7"/>
  <c r="G30" i="7"/>
  <c r="C32" i="7"/>
  <c r="E33" i="7"/>
  <c r="G34" i="7"/>
  <c r="C36" i="7"/>
  <c r="E37" i="7"/>
  <c r="G38" i="7"/>
  <c r="C40" i="7"/>
  <c r="E41" i="7"/>
  <c r="G42" i="7"/>
  <c r="C44" i="7"/>
  <c r="E45" i="7"/>
  <c r="G46" i="7"/>
  <c r="C48" i="7"/>
  <c r="E49" i="7"/>
  <c r="G50" i="7"/>
  <c r="E53" i="7"/>
  <c r="E57" i="7"/>
  <c r="G58" i="7"/>
  <c r="E61" i="7"/>
  <c r="G62" i="7"/>
  <c r="E65" i="7"/>
  <c r="G66" i="7"/>
  <c r="E69" i="7"/>
  <c r="G70" i="7"/>
  <c r="E73" i="7"/>
  <c r="G74" i="7"/>
  <c r="G77" i="7"/>
  <c r="O78" i="7"/>
  <c r="G78" i="7"/>
  <c r="K78" i="7"/>
  <c r="F79" i="7"/>
  <c r="O79" i="7"/>
  <c r="J80" i="7"/>
  <c r="F81" i="7"/>
  <c r="H82" i="7"/>
  <c r="O82" i="7"/>
  <c r="G82" i="7"/>
  <c r="L82" i="7"/>
  <c r="K85" i="7"/>
  <c r="I86" i="7"/>
  <c r="J88" i="7"/>
  <c r="H89" i="7"/>
  <c r="D90" i="7"/>
  <c r="N90" i="7"/>
  <c r="H92" i="7"/>
  <c r="G93" i="7"/>
  <c r="E94" i="7"/>
  <c r="J96" i="7"/>
  <c r="J97" i="7"/>
  <c r="I98" i="7"/>
  <c r="N100" i="7"/>
  <c r="L101" i="7"/>
  <c r="L102" i="7"/>
  <c r="H106" i="7"/>
  <c r="O106" i="7"/>
  <c r="G106" i="7"/>
  <c r="K106" i="7"/>
  <c r="C106" i="7"/>
  <c r="N106" i="7"/>
  <c r="H108" i="7"/>
  <c r="G109" i="7"/>
  <c r="E110" i="7"/>
  <c r="I112" i="7"/>
  <c r="H113" i="7"/>
  <c r="L114" i="7"/>
  <c r="L117" i="7"/>
  <c r="N120" i="7"/>
  <c r="L124" i="7"/>
  <c r="D124" i="7"/>
  <c r="K124" i="7"/>
  <c r="C124" i="7"/>
  <c r="I124" i="7"/>
  <c r="O124" i="7"/>
  <c r="G124" i="7"/>
  <c r="N124" i="7"/>
  <c r="F124" i="7"/>
  <c r="M124" i="7"/>
  <c r="E124" i="7"/>
  <c r="L133" i="7"/>
  <c r="N137" i="7"/>
  <c r="F137" i="7"/>
  <c r="M137" i="7"/>
  <c r="E137" i="7"/>
  <c r="K137" i="7"/>
  <c r="C137" i="7"/>
  <c r="I137" i="7"/>
  <c r="H137" i="7"/>
  <c r="O137" i="7"/>
  <c r="G137" i="7"/>
  <c r="N145" i="7"/>
  <c r="F145" i="7"/>
  <c r="M145" i="7"/>
  <c r="E145" i="7"/>
  <c r="K145" i="7"/>
  <c r="C145" i="7"/>
  <c r="I145" i="7"/>
  <c r="H145" i="7"/>
  <c r="O145" i="7"/>
  <c r="G145" i="7"/>
  <c r="K163" i="7"/>
  <c r="C163" i="7"/>
  <c r="I163" i="7"/>
  <c r="O163" i="7"/>
  <c r="E163" i="7"/>
  <c r="N163" i="7"/>
  <c r="D163" i="7"/>
  <c r="L163" i="7"/>
  <c r="H163" i="7"/>
  <c r="G163" i="7"/>
  <c r="F163" i="7"/>
  <c r="H251" i="7"/>
  <c r="O251" i="7"/>
  <c r="G251" i="7"/>
  <c r="N251" i="7"/>
  <c r="F251" i="7"/>
  <c r="M251" i="7"/>
  <c r="E251" i="7"/>
  <c r="K251" i="7"/>
  <c r="C251" i="7"/>
  <c r="L251" i="7"/>
  <c r="J251" i="7"/>
  <c r="I251" i="7"/>
  <c r="D251" i="7"/>
  <c r="I122" i="7"/>
  <c r="I126" i="7"/>
  <c r="I130" i="7"/>
  <c r="I134" i="7"/>
  <c r="O161" i="7"/>
  <c r="G161" i="7"/>
  <c r="M161" i="7"/>
  <c r="E161" i="7"/>
  <c r="L161" i="7"/>
  <c r="M164" i="7"/>
  <c r="E164" i="7"/>
  <c r="K164" i="7"/>
  <c r="C164" i="7"/>
  <c r="N164" i="7"/>
  <c r="F166" i="7"/>
  <c r="I192" i="7"/>
  <c r="I193" i="7"/>
  <c r="F194" i="7"/>
  <c r="M206" i="7"/>
  <c r="E206" i="7"/>
  <c r="K206" i="7"/>
  <c r="C206" i="7"/>
  <c r="J206" i="7"/>
  <c r="I206" i="7"/>
  <c r="H206" i="7"/>
  <c r="G209" i="7"/>
  <c r="L210" i="7"/>
  <c r="H219" i="7"/>
  <c r="O219" i="7"/>
  <c r="G219" i="7"/>
  <c r="N219" i="7"/>
  <c r="M219" i="7"/>
  <c r="E219" i="7"/>
  <c r="C219" i="7"/>
  <c r="L219" i="7"/>
  <c r="K219" i="7"/>
  <c r="J219" i="7"/>
  <c r="N57" i="8"/>
  <c r="F57" i="8"/>
  <c r="M57" i="8"/>
  <c r="E57" i="8"/>
  <c r="L57" i="8"/>
  <c r="D57" i="8"/>
  <c r="K57" i="8"/>
  <c r="C57" i="8"/>
  <c r="I57" i="8"/>
  <c r="H57" i="8"/>
  <c r="O57" i="8"/>
  <c r="G57" i="8"/>
  <c r="J57" i="8"/>
  <c r="J122" i="7"/>
  <c r="J126" i="7"/>
  <c r="J130" i="7"/>
  <c r="J134" i="7"/>
  <c r="J138" i="7"/>
  <c r="J142" i="7"/>
  <c r="J146" i="7"/>
  <c r="O149" i="7"/>
  <c r="G149" i="7"/>
  <c r="K149" i="7"/>
  <c r="C161" i="7"/>
  <c r="N161" i="7"/>
  <c r="D164" i="7"/>
  <c r="O164" i="7"/>
  <c r="H166" i="7"/>
  <c r="J192" i="7"/>
  <c r="J193" i="7"/>
  <c r="J194" i="7"/>
  <c r="M196" i="7"/>
  <c r="E196" i="7"/>
  <c r="L196" i="7"/>
  <c r="D196" i="7"/>
  <c r="K196" i="7"/>
  <c r="C196" i="7"/>
  <c r="O197" i="7"/>
  <c r="G197" i="7"/>
  <c r="N197" i="7"/>
  <c r="F197" i="7"/>
  <c r="M197" i="7"/>
  <c r="E197" i="7"/>
  <c r="I198" i="7"/>
  <c r="H198" i="7"/>
  <c r="O198" i="7"/>
  <c r="G198" i="7"/>
  <c r="M198" i="7"/>
  <c r="I204" i="7"/>
  <c r="O204" i="7"/>
  <c r="G204" i="7"/>
  <c r="F204" i="7"/>
  <c r="E204" i="7"/>
  <c r="N204" i="7"/>
  <c r="D204" i="7"/>
  <c r="D206" i="7"/>
  <c r="M209" i="7"/>
  <c r="N210" i="7"/>
  <c r="D219" i="7"/>
  <c r="H223" i="7"/>
  <c r="O223" i="7"/>
  <c r="G223" i="7"/>
  <c r="N223" i="7"/>
  <c r="F223" i="7"/>
  <c r="M223" i="7"/>
  <c r="E223" i="7"/>
  <c r="C223" i="7"/>
  <c r="L223" i="7"/>
  <c r="K223" i="7"/>
  <c r="N258" i="7"/>
  <c r="F258" i="7"/>
  <c r="M258" i="7"/>
  <c r="E258" i="7"/>
  <c r="L258" i="7"/>
  <c r="D258" i="7"/>
  <c r="K258" i="7"/>
  <c r="C258" i="7"/>
  <c r="I258" i="7"/>
  <c r="J258" i="7"/>
  <c r="H258" i="7"/>
  <c r="G258" i="7"/>
  <c r="C122" i="7"/>
  <c r="K122" i="7"/>
  <c r="C126" i="7"/>
  <c r="K126" i="7"/>
  <c r="C130" i="7"/>
  <c r="K130" i="7"/>
  <c r="C134" i="7"/>
  <c r="K134" i="7"/>
  <c r="C138" i="7"/>
  <c r="K138" i="7"/>
  <c r="C142" i="7"/>
  <c r="K142" i="7"/>
  <c r="C146" i="7"/>
  <c r="K146" i="7"/>
  <c r="C149" i="7"/>
  <c r="L149" i="7"/>
  <c r="K151" i="7"/>
  <c r="C151" i="7"/>
  <c r="L151" i="7"/>
  <c r="O153" i="7"/>
  <c r="G153" i="7"/>
  <c r="K153" i="7"/>
  <c r="D161" i="7"/>
  <c r="I162" i="7"/>
  <c r="O162" i="7"/>
  <c r="G162" i="7"/>
  <c r="L162" i="7"/>
  <c r="F164" i="7"/>
  <c r="O165" i="7"/>
  <c r="G165" i="7"/>
  <c r="M165" i="7"/>
  <c r="E165" i="7"/>
  <c r="L165" i="7"/>
  <c r="M168" i="7"/>
  <c r="E168" i="7"/>
  <c r="L168" i="7"/>
  <c r="D168" i="7"/>
  <c r="K168" i="7"/>
  <c r="C168" i="7"/>
  <c r="O169" i="7"/>
  <c r="G169" i="7"/>
  <c r="N169" i="7"/>
  <c r="F169" i="7"/>
  <c r="M169" i="7"/>
  <c r="E169" i="7"/>
  <c r="I170" i="7"/>
  <c r="H170" i="7"/>
  <c r="O170" i="7"/>
  <c r="G170" i="7"/>
  <c r="M170" i="7"/>
  <c r="M176" i="7"/>
  <c r="E176" i="7"/>
  <c r="L176" i="7"/>
  <c r="D176" i="7"/>
  <c r="K176" i="7"/>
  <c r="C176" i="7"/>
  <c r="O177" i="7"/>
  <c r="G177" i="7"/>
  <c r="N177" i="7"/>
  <c r="F177" i="7"/>
  <c r="M177" i="7"/>
  <c r="E177" i="7"/>
  <c r="I178" i="7"/>
  <c r="H178" i="7"/>
  <c r="O178" i="7"/>
  <c r="G178" i="7"/>
  <c r="M178" i="7"/>
  <c r="M184" i="7"/>
  <c r="E184" i="7"/>
  <c r="L184" i="7"/>
  <c r="D184" i="7"/>
  <c r="K184" i="7"/>
  <c r="C184" i="7"/>
  <c r="O185" i="7"/>
  <c r="G185" i="7"/>
  <c r="N185" i="7"/>
  <c r="F185" i="7"/>
  <c r="M185" i="7"/>
  <c r="E185" i="7"/>
  <c r="I186" i="7"/>
  <c r="H186" i="7"/>
  <c r="O186" i="7"/>
  <c r="G186" i="7"/>
  <c r="M186" i="7"/>
  <c r="F196" i="7"/>
  <c r="C197" i="7"/>
  <c r="C198" i="7"/>
  <c r="N198" i="7"/>
  <c r="O203" i="7"/>
  <c r="G203" i="7"/>
  <c r="M203" i="7"/>
  <c r="E203" i="7"/>
  <c r="J203" i="7"/>
  <c r="I203" i="7"/>
  <c r="H203" i="7"/>
  <c r="C204" i="7"/>
  <c r="F206" i="7"/>
  <c r="I216" i="7"/>
  <c r="O216" i="7"/>
  <c r="G216" i="7"/>
  <c r="J216" i="7"/>
  <c r="H216" i="7"/>
  <c r="F216" i="7"/>
  <c r="K217" i="7"/>
  <c r="C217" i="7"/>
  <c r="I217" i="7"/>
  <c r="F217" i="7"/>
  <c r="O217" i="7"/>
  <c r="E217" i="7"/>
  <c r="N217" i="7"/>
  <c r="D217" i="7"/>
  <c r="F219" i="7"/>
  <c r="D223" i="7"/>
  <c r="N238" i="7"/>
  <c r="F238" i="7"/>
  <c r="M238" i="7"/>
  <c r="E238" i="7"/>
  <c r="L238" i="7"/>
  <c r="D238" i="7"/>
  <c r="K238" i="7"/>
  <c r="C238" i="7"/>
  <c r="I238" i="7"/>
  <c r="J238" i="7"/>
  <c r="H238" i="7"/>
  <c r="G238" i="7"/>
  <c r="N242" i="7"/>
  <c r="F242" i="7"/>
  <c r="M242" i="7"/>
  <c r="E242" i="7"/>
  <c r="L242" i="7"/>
  <c r="D242" i="7"/>
  <c r="K242" i="7"/>
  <c r="C242" i="7"/>
  <c r="I242" i="7"/>
  <c r="G242" i="7"/>
  <c r="N246" i="7"/>
  <c r="F246" i="7"/>
  <c r="M246" i="7"/>
  <c r="E246" i="7"/>
  <c r="L246" i="7"/>
  <c r="D246" i="7"/>
  <c r="K246" i="7"/>
  <c r="C246" i="7"/>
  <c r="I246" i="7"/>
  <c r="O246" i="7"/>
  <c r="J246" i="7"/>
  <c r="H246" i="7"/>
  <c r="O258" i="7"/>
  <c r="N37" i="8"/>
  <c r="F37" i="8"/>
  <c r="M37" i="8"/>
  <c r="E37" i="8"/>
  <c r="L37" i="8"/>
  <c r="D37" i="8"/>
  <c r="K37" i="8"/>
  <c r="C37" i="8"/>
  <c r="I37" i="8"/>
  <c r="O37" i="8"/>
  <c r="G37" i="8"/>
  <c r="J37" i="8"/>
  <c r="H37" i="8"/>
  <c r="E122" i="7"/>
  <c r="M122" i="7"/>
  <c r="E126" i="7"/>
  <c r="M126" i="7"/>
  <c r="E130" i="7"/>
  <c r="M130" i="7"/>
  <c r="I166" i="7"/>
  <c r="O166" i="7"/>
  <c r="G166" i="7"/>
  <c r="L166" i="7"/>
  <c r="M192" i="7"/>
  <c r="E192" i="7"/>
  <c r="L192" i="7"/>
  <c r="D192" i="7"/>
  <c r="K192" i="7"/>
  <c r="C192" i="7"/>
  <c r="O193" i="7"/>
  <c r="G193" i="7"/>
  <c r="N193" i="7"/>
  <c r="F193" i="7"/>
  <c r="M193" i="7"/>
  <c r="E193" i="7"/>
  <c r="I194" i="7"/>
  <c r="H194" i="7"/>
  <c r="O194" i="7"/>
  <c r="G194" i="7"/>
  <c r="M194" i="7"/>
  <c r="K209" i="7"/>
  <c r="C209" i="7"/>
  <c r="I209" i="7"/>
  <c r="L209" i="7"/>
  <c r="J209" i="7"/>
  <c r="H209" i="7"/>
  <c r="M210" i="7"/>
  <c r="E210" i="7"/>
  <c r="K210" i="7"/>
  <c r="C210" i="7"/>
  <c r="H210" i="7"/>
  <c r="G210" i="7"/>
  <c r="F210" i="7"/>
  <c r="H231" i="7"/>
  <c r="O231" i="7"/>
  <c r="G231" i="7"/>
  <c r="N231" i="7"/>
  <c r="F231" i="7"/>
  <c r="M231" i="7"/>
  <c r="E231" i="7"/>
  <c r="K231" i="7"/>
  <c r="C231" i="7"/>
  <c r="L231" i="7"/>
  <c r="J231" i="7"/>
  <c r="H247" i="7"/>
  <c r="O247" i="7"/>
  <c r="G247" i="7"/>
  <c r="N247" i="7"/>
  <c r="F247" i="7"/>
  <c r="M247" i="7"/>
  <c r="E247" i="7"/>
  <c r="K247" i="7"/>
  <c r="C247" i="7"/>
  <c r="D247" i="7"/>
  <c r="H38" i="8"/>
  <c r="O38" i="8"/>
  <c r="G38" i="8"/>
  <c r="N38" i="8"/>
  <c r="F38" i="8"/>
  <c r="M38" i="8"/>
  <c r="E38" i="8"/>
  <c r="K38" i="8"/>
  <c r="C38" i="8"/>
  <c r="I38" i="8"/>
  <c r="L38" i="8"/>
  <c r="J38" i="8"/>
  <c r="D38" i="8"/>
  <c r="I83" i="7"/>
  <c r="I87" i="7"/>
  <c r="I91" i="7"/>
  <c r="I95" i="7"/>
  <c r="I99" i="7"/>
  <c r="I103" i="7"/>
  <c r="I107" i="7"/>
  <c r="G122" i="7"/>
  <c r="O122" i="7"/>
  <c r="G126" i="7"/>
  <c r="O126" i="7"/>
  <c r="G130" i="7"/>
  <c r="O130" i="7"/>
  <c r="G134" i="7"/>
  <c r="O134" i="7"/>
  <c r="G138" i="7"/>
  <c r="O138" i="7"/>
  <c r="G142" i="7"/>
  <c r="O142" i="7"/>
  <c r="G146" i="7"/>
  <c r="O146" i="7"/>
  <c r="H149" i="7"/>
  <c r="G151" i="7"/>
  <c r="M152" i="7"/>
  <c r="E152" i="7"/>
  <c r="K152" i="7"/>
  <c r="F153" i="7"/>
  <c r="K154" i="7"/>
  <c r="M160" i="7"/>
  <c r="E160" i="7"/>
  <c r="K160" i="7"/>
  <c r="C160" i="7"/>
  <c r="N160" i="7"/>
  <c r="J161" i="7"/>
  <c r="F162" i="7"/>
  <c r="J164" i="7"/>
  <c r="H165" i="7"/>
  <c r="D166" i="7"/>
  <c r="N166" i="7"/>
  <c r="I168" i="7"/>
  <c r="I169" i="7"/>
  <c r="F170" i="7"/>
  <c r="M172" i="7"/>
  <c r="E172" i="7"/>
  <c r="L172" i="7"/>
  <c r="D172" i="7"/>
  <c r="K172" i="7"/>
  <c r="C172" i="7"/>
  <c r="O173" i="7"/>
  <c r="G173" i="7"/>
  <c r="N173" i="7"/>
  <c r="F173" i="7"/>
  <c r="M173" i="7"/>
  <c r="E173" i="7"/>
  <c r="I174" i="7"/>
  <c r="H174" i="7"/>
  <c r="O174" i="7"/>
  <c r="G174" i="7"/>
  <c r="M174" i="7"/>
  <c r="I176" i="7"/>
  <c r="I177" i="7"/>
  <c r="F178" i="7"/>
  <c r="M180" i="7"/>
  <c r="E180" i="7"/>
  <c r="L180" i="7"/>
  <c r="D180" i="7"/>
  <c r="K180" i="7"/>
  <c r="C180" i="7"/>
  <c r="O181" i="7"/>
  <c r="G181" i="7"/>
  <c r="N181" i="7"/>
  <c r="F181" i="7"/>
  <c r="M181" i="7"/>
  <c r="E181" i="7"/>
  <c r="I182" i="7"/>
  <c r="H182" i="7"/>
  <c r="O182" i="7"/>
  <c r="G182" i="7"/>
  <c r="M182" i="7"/>
  <c r="I184" i="7"/>
  <c r="I185" i="7"/>
  <c r="F186" i="7"/>
  <c r="G192" i="7"/>
  <c r="D193" i="7"/>
  <c r="D194" i="7"/>
  <c r="J196" i="7"/>
  <c r="J197" i="7"/>
  <c r="J198" i="7"/>
  <c r="K203" i="7"/>
  <c r="L204" i="7"/>
  <c r="O206" i="7"/>
  <c r="E209" i="7"/>
  <c r="I210" i="7"/>
  <c r="K216" i="7"/>
  <c r="N222" i="7"/>
  <c r="F222" i="7"/>
  <c r="M222" i="7"/>
  <c r="E222" i="7"/>
  <c r="L222" i="7"/>
  <c r="D222" i="7"/>
  <c r="K222" i="7"/>
  <c r="C222" i="7"/>
  <c r="O222" i="7"/>
  <c r="J222" i="7"/>
  <c r="I222" i="7"/>
  <c r="I231" i="7"/>
  <c r="J247" i="7"/>
  <c r="M68" i="8"/>
  <c r="E68" i="8"/>
  <c r="K68" i="8"/>
  <c r="C68" i="8"/>
  <c r="H68" i="8"/>
  <c r="G68" i="8"/>
  <c r="F68" i="8"/>
  <c r="O68" i="8"/>
  <c r="D68" i="8"/>
  <c r="L68" i="8"/>
  <c r="J68" i="8"/>
  <c r="I68" i="8"/>
  <c r="N68" i="8"/>
  <c r="I149" i="7"/>
  <c r="H151" i="7"/>
  <c r="C152" i="7"/>
  <c r="L152" i="7"/>
  <c r="H153" i="7"/>
  <c r="C154" i="7"/>
  <c r="L154" i="7"/>
  <c r="M156" i="7"/>
  <c r="E156" i="7"/>
  <c r="K156" i="7"/>
  <c r="I158" i="7"/>
  <c r="O158" i="7"/>
  <c r="K158" i="7"/>
  <c r="D160" i="7"/>
  <c r="O160" i="7"/>
  <c r="K161" i="7"/>
  <c r="H162" i="7"/>
  <c r="L164" i="7"/>
  <c r="I165" i="7"/>
  <c r="E166" i="7"/>
  <c r="K167" i="7"/>
  <c r="C167" i="7"/>
  <c r="I167" i="7"/>
  <c r="M167" i="7"/>
  <c r="J168" i="7"/>
  <c r="J169" i="7"/>
  <c r="J170" i="7"/>
  <c r="F172" i="7"/>
  <c r="C173" i="7"/>
  <c r="C174" i="7"/>
  <c r="N174" i="7"/>
  <c r="J176" i="7"/>
  <c r="J177" i="7"/>
  <c r="J178" i="7"/>
  <c r="F180" i="7"/>
  <c r="C181" i="7"/>
  <c r="C182" i="7"/>
  <c r="N182" i="7"/>
  <c r="J184" i="7"/>
  <c r="J185" i="7"/>
  <c r="J186" i="7"/>
  <c r="M188" i="7"/>
  <c r="E188" i="7"/>
  <c r="L188" i="7"/>
  <c r="D188" i="7"/>
  <c r="K188" i="7"/>
  <c r="C188" i="7"/>
  <c r="O189" i="7"/>
  <c r="G189" i="7"/>
  <c r="N189" i="7"/>
  <c r="F189" i="7"/>
  <c r="M189" i="7"/>
  <c r="E189" i="7"/>
  <c r="I190" i="7"/>
  <c r="H190" i="7"/>
  <c r="O190" i="7"/>
  <c r="G190" i="7"/>
  <c r="M190" i="7"/>
  <c r="H192" i="7"/>
  <c r="H193" i="7"/>
  <c r="E194" i="7"/>
  <c r="N196" i="7"/>
  <c r="K197" i="7"/>
  <c r="K198" i="7"/>
  <c r="L203" i="7"/>
  <c r="M204" i="7"/>
  <c r="O207" i="7"/>
  <c r="G207" i="7"/>
  <c r="M207" i="7"/>
  <c r="E207" i="7"/>
  <c r="H207" i="7"/>
  <c r="F207" i="7"/>
  <c r="D207" i="7"/>
  <c r="F209" i="7"/>
  <c r="J210" i="7"/>
  <c r="L216" i="7"/>
  <c r="M217" i="7"/>
  <c r="G222" i="7"/>
  <c r="L247" i="7"/>
  <c r="N53" i="8"/>
  <c r="F53" i="8"/>
  <c r="M53" i="8"/>
  <c r="E53" i="8"/>
  <c r="L53" i="8"/>
  <c r="D53" i="8"/>
  <c r="K53" i="8"/>
  <c r="C53" i="8"/>
  <c r="I53" i="8"/>
  <c r="H53" i="8"/>
  <c r="O53" i="8"/>
  <c r="G53" i="8"/>
  <c r="H34" i="8"/>
  <c r="O34" i="8"/>
  <c r="G34" i="8"/>
  <c r="N34" i="8"/>
  <c r="F34" i="8"/>
  <c r="M34" i="8"/>
  <c r="E34" i="8"/>
  <c r="K34" i="8"/>
  <c r="C34" i="8"/>
  <c r="I34" i="8"/>
  <c r="J53" i="8"/>
  <c r="O65" i="8"/>
  <c r="G65" i="8"/>
  <c r="M65" i="8"/>
  <c r="E65" i="8"/>
  <c r="H65" i="8"/>
  <c r="F65" i="8"/>
  <c r="D65" i="8"/>
  <c r="N65" i="8"/>
  <c r="C65" i="8"/>
  <c r="K65" i="8"/>
  <c r="J65" i="8"/>
  <c r="I65" i="8"/>
  <c r="I86" i="8"/>
  <c r="H86" i="8"/>
  <c r="O86" i="8"/>
  <c r="G86" i="8"/>
  <c r="N86" i="8"/>
  <c r="F86" i="8"/>
  <c r="J86" i="8"/>
  <c r="E86" i="8"/>
  <c r="D86" i="8"/>
  <c r="C86" i="8"/>
  <c r="M86" i="8"/>
  <c r="L86" i="8"/>
  <c r="K86" i="8"/>
  <c r="I171" i="7"/>
  <c r="I175" i="7"/>
  <c r="I179" i="7"/>
  <c r="I183" i="7"/>
  <c r="I208" i="7"/>
  <c r="O208" i="7"/>
  <c r="G208" i="7"/>
  <c r="L208" i="7"/>
  <c r="O211" i="7"/>
  <c r="G211" i="7"/>
  <c r="M211" i="7"/>
  <c r="E211" i="7"/>
  <c r="L211" i="7"/>
  <c r="M214" i="7"/>
  <c r="E214" i="7"/>
  <c r="K214" i="7"/>
  <c r="C214" i="7"/>
  <c r="N214" i="7"/>
  <c r="N230" i="7"/>
  <c r="F230" i="7"/>
  <c r="M230" i="7"/>
  <c r="E230" i="7"/>
  <c r="L230" i="7"/>
  <c r="D230" i="7"/>
  <c r="K230" i="7"/>
  <c r="C230" i="7"/>
  <c r="I230" i="7"/>
  <c r="H243" i="7"/>
  <c r="O243" i="7"/>
  <c r="G243" i="7"/>
  <c r="N243" i="7"/>
  <c r="F243" i="7"/>
  <c r="M243" i="7"/>
  <c r="E243" i="7"/>
  <c r="K243" i="7"/>
  <c r="C243" i="7"/>
  <c r="H30" i="8"/>
  <c r="O30" i="8"/>
  <c r="G30" i="8"/>
  <c r="N30" i="8"/>
  <c r="F30" i="8"/>
  <c r="M30" i="8"/>
  <c r="E30" i="8"/>
  <c r="K30" i="8"/>
  <c r="C30" i="8"/>
  <c r="I30" i="8"/>
  <c r="D34" i="8"/>
  <c r="N49" i="8"/>
  <c r="F49" i="8"/>
  <c r="M49" i="8"/>
  <c r="E49" i="8"/>
  <c r="L49" i="8"/>
  <c r="D49" i="8"/>
  <c r="K49" i="8"/>
  <c r="C49" i="8"/>
  <c r="I49" i="8"/>
  <c r="O49" i="8"/>
  <c r="G49" i="8"/>
  <c r="L65" i="8"/>
  <c r="J171" i="7"/>
  <c r="J175" i="7"/>
  <c r="J179" i="7"/>
  <c r="J183" i="7"/>
  <c r="J187" i="7"/>
  <c r="J191" i="7"/>
  <c r="J195" i="7"/>
  <c r="O199" i="7"/>
  <c r="G199" i="7"/>
  <c r="M199" i="7"/>
  <c r="K199" i="7"/>
  <c r="K205" i="7"/>
  <c r="C205" i="7"/>
  <c r="I205" i="7"/>
  <c r="M205" i="7"/>
  <c r="C208" i="7"/>
  <c r="M208" i="7"/>
  <c r="C211" i="7"/>
  <c r="N211" i="7"/>
  <c r="D214" i="7"/>
  <c r="O214" i="7"/>
  <c r="H227" i="7"/>
  <c r="O227" i="7"/>
  <c r="G227" i="7"/>
  <c r="N227" i="7"/>
  <c r="F227" i="7"/>
  <c r="M227" i="7"/>
  <c r="E227" i="7"/>
  <c r="K227" i="7"/>
  <c r="C227" i="7"/>
  <c r="G230" i="7"/>
  <c r="H235" i="7"/>
  <c r="O235" i="7"/>
  <c r="G235" i="7"/>
  <c r="N235" i="7"/>
  <c r="F235" i="7"/>
  <c r="M235" i="7"/>
  <c r="E235" i="7"/>
  <c r="K235" i="7"/>
  <c r="C235" i="7"/>
  <c r="D243" i="7"/>
  <c r="N250" i="7"/>
  <c r="F250" i="7"/>
  <c r="M250" i="7"/>
  <c r="E250" i="7"/>
  <c r="L250" i="7"/>
  <c r="D250" i="7"/>
  <c r="K250" i="7"/>
  <c r="C250" i="7"/>
  <c r="I250" i="7"/>
  <c r="H255" i="7"/>
  <c r="O255" i="7"/>
  <c r="G255" i="7"/>
  <c r="N255" i="7"/>
  <c r="F255" i="7"/>
  <c r="M255" i="7"/>
  <c r="E255" i="7"/>
  <c r="K255" i="7"/>
  <c r="C255" i="7"/>
  <c r="D30" i="8"/>
  <c r="J34" i="8"/>
  <c r="N45" i="8"/>
  <c r="F45" i="8"/>
  <c r="M45" i="8"/>
  <c r="E45" i="8"/>
  <c r="L45" i="8"/>
  <c r="D45" i="8"/>
  <c r="K45" i="8"/>
  <c r="C45" i="8"/>
  <c r="I45" i="8"/>
  <c r="O45" i="8"/>
  <c r="G45" i="8"/>
  <c r="H49" i="8"/>
  <c r="N61" i="8"/>
  <c r="F61" i="8"/>
  <c r="M61" i="8"/>
  <c r="E61" i="8"/>
  <c r="L61" i="8"/>
  <c r="D61" i="8"/>
  <c r="K61" i="8"/>
  <c r="C61" i="8"/>
  <c r="I61" i="8"/>
  <c r="H61" i="8"/>
  <c r="O61" i="8"/>
  <c r="G61" i="8"/>
  <c r="O93" i="8"/>
  <c r="G93" i="8"/>
  <c r="N93" i="8"/>
  <c r="F93" i="8"/>
  <c r="M93" i="8"/>
  <c r="E93" i="8"/>
  <c r="L93" i="8"/>
  <c r="D93" i="8"/>
  <c r="J93" i="8"/>
  <c r="I93" i="8"/>
  <c r="H93" i="8"/>
  <c r="C93" i="8"/>
  <c r="K93" i="8"/>
  <c r="C171" i="7"/>
  <c r="C175" i="7"/>
  <c r="C179" i="7"/>
  <c r="C183" i="7"/>
  <c r="C187" i="7"/>
  <c r="C191" i="7"/>
  <c r="C195" i="7"/>
  <c r="C199" i="7"/>
  <c r="L199" i="7"/>
  <c r="M202" i="7"/>
  <c r="E202" i="7"/>
  <c r="K202" i="7"/>
  <c r="C202" i="7"/>
  <c r="N202" i="7"/>
  <c r="D205" i="7"/>
  <c r="N205" i="7"/>
  <c r="D208" i="7"/>
  <c r="N208" i="7"/>
  <c r="D211" i="7"/>
  <c r="I212" i="7"/>
  <c r="O212" i="7"/>
  <c r="G212" i="7"/>
  <c r="L212" i="7"/>
  <c r="F214" i="7"/>
  <c r="O215" i="7"/>
  <c r="G215" i="7"/>
  <c r="M215" i="7"/>
  <c r="E215" i="7"/>
  <c r="L215" i="7"/>
  <c r="N218" i="7"/>
  <c r="M218" i="7"/>
  <c r="E218" i="7"/>
  <c r="K218" i="7"/>
  <c r="C218" i="7"/>
  <c r="O218" i="7"/>
  <c r="D227" i="7"/>
  <c r="H230" i="7"/>
  <c r="D235" i="7"/>
  <c r="I243" i="7"/>
  <c r="G250" i="7"/>
  <c r="D255" i="7"/>
  <c r="J30" i="8"/>
  <c r="L34" i="8"/>
  <c r="N41" i="8"/>
  <c r="F41" i="8"/>
  <c r="M41" i="8"/>
  <c r="E41" i="8"/>
  <c r="L41" i="8"/>
  <c r="D41" i="8"/>
  <c r="K41" i="8"/>
  <c r="C41" i="8"/>
  <c r="I41" i="8"/>
  <c r="O41" i="8"/>
  <c r="G41" i="8"/>
  <c r="H45" i="8"/>
  <c r="J49" i="8"/>
  <c r="N226" i="7"/>
  <c r="F226" i="7"/>
  <c r="M226" i="7"/>
  <c r="E226" i="7"/>
  <c r="L226" i="7"/>
  <c r="D226" i="7"/>
  <c r="K226" i="7"/>
  <c r="C226" i="7"/>
  <c r="I226" i="7"/>
  <c r="N234" i="7"/>
  <c r="F234" i="7"/>
  <c r="M234" i="7"/>
  <c r="E234" i="7"/>
  <c r="L234" i="7"/>
  <c r="D234" i="7"/>
  <c r="K234" i="7"/>
  <c r="C234" i="7"/>
  <c r="I234" i="7"/>
  <c r="H239" i="7"/>
  <c r="O239" i="7"/>
  <c r="G239" i="7"/>
  <c r="N239" i="7"/>
  <c r="F239" i="7"/>
  <c r="M239" i="7"/>
  <c r="E239" i="7"/>
  <c r="K239" i="7"/>
  <c r="C239" i="7"/>
  <c r="N254" i="7"/>
  <c r="F254" i="7"/>
  <c r="M254" i="7"/>
  <c r="E254" i="7"/>
  <c r="L254" i="7"/>
  <c r="D254" i="7"/>
  <c r="K254" i="7"/>
  <c r="C254" i="7"/>
  <c r="I254" i="7"/>
  <c r="H259" i="7"/>
  <c r="O259" i="7"/>
  <c r="G259" i="7"/>
  <c r="N259" i="7"/>
  <c r="F259" i="7"/>
  <c r="M259" i="7"/>
  <c r="E259" i="7"/>
  <c r="K259" i="7"/>
  <c r="C259" i="7"/>
  <c r="N33" i="8"/>
  <c r="F33" i="8"/>
  <c r="M33" i="8"/>
  <c r="E33" i="8"/>
  <c r="L33" i="8"/>
  <c r="D33" i="8"/>
  <c r="K33" i="8"/>
  <c r="C33" i="8"/>
  <c r="I33" i="8"/>
  <c r="O33" i="8"/>
  <c r="G33" i="8"/>
  <c r="J41" i="8"/>
  <c r="H46" i="8"/>
  <c r="O46" i="8"/>
  <c r="G46" i="8"/>
  <c r="N46" i="8"/>
  <c r="F46" i="8"/>
  <c r="M46" i="8"/>
  <c r="E46" i="8"/>
  <c r="K46" i="8"/>
  <c r="C46" i="8"/>
  <c r="I46" i="8"/>
  <c r="N29" i="8"/>
  <c r="F29" i="8"/>
  <c r="M29" i="8"/>
  <c r="E29" i="8"/>
  <c r="L29" i="8"/>
  <c r="D29" i="8"/>
  <c r="K29" i="8"/>
  <c r="C29" i="8"/>
  <c r="I29" i="8"/>
  <c r="O29" i="8"/>
  <c r="G29" i="8"/>
  <c r="H33" i="8"/>
  <c r="H42" i="8"/>
  <c r="O42" i="8"/>
  <c r="G42" i="8"/>
  <c r="N42" i="8"/>
  <c r="F42" i="8"/>
  <c r="M42" i="8"/>
  <c r="E42" i="8"/>
  <c r="K42" i="8"/>
  <c r="C42" i="8"/>
  <c r="I42" i="8"/>
  <c r="D46" i="8"/>
  <c r="I50" i="8"/>
  <c r="I54" i="8"/>
  <c r="K67" i="8"/>
  <c r="C67" i="8"/>
  <c r="I67" i="8"/>
  <c r="M67" i="8"/>
  <c r="I98" i="8"/>
  <c r="H98" i="8"/>
  <c r="O98" i="8"/>
  <c r="G98" i="8"/>
  <c r="N98" i="8"/>
  <c r="F98" i="8"/>
  <c r="O105" i="8"/>
  <c r="G105" i="8"/>
  <c r="N105" i="8"/>
  <c r="F105" i="8"/>
  <c r="M105" i="8"/>
  <c r="E105" i="8"/>
  <c r="L105" i="8"/>
  <c r="D105" i="8"/>
  <c r="O113" i="8"/>
  <c r="G113" i="8"/>
  <c r="N113" i="8"/>
  <c r="F113" i="8"/>
  <c r="M113" i="8"/>
  <c r="E113" i="8"/>
  <c r="L113" i="8"/>
  <c r="K113" i="8"/>
  <c r="J113" i="8"/>
  <c r="I113" i="8"/>
  <c r="M124" i="8"/>
  <c r="E124" i="8"/>
  <c r="L124" i="8"/>
  <c r="D124" i="8"/>
  <c r="K124" i="8"/>
  <c r="C124" i="8"/>
  <c r="J124" i="8"/>
  <c r="I124" i="8"/>
  <c r="H124" i="8"/>
  <c r="G124" i="8"/>
  <c r="H137" i="8"/>
  <c r="O137" i="8"/>
  <c r="G137" i="8"/>
  <c r="N137" i="8"/>
  <c r="F137" i="8"/>
  <c r="M137" i="8"/>
  <c r="E137" i="8"/>
  <c r="L137" i="8"/>
  <c r="K137" i="8"/>
  <c r="J137" i="8"/>
  <c r="I137" i="8"/>
  <c r="J50" i="8"/>
  <c r="J54" i="8"/>
  <c r="J58" i="8"/>
  <c r="J62" i="8"/>
  <c r="D67" i="8"/>
  <c r="N67" i="8"/>
  <c r="I94" i="8"/>
  <c r="H94" i="8"/>
  <c r="O94" i="8"/>
  <c r="G94" i="8"/>
  <c r="N94" i="8"/>
  <c r="F94" i="8"/>
  <c r="C98" i="8"/>
  <c r="O101" i="8"/>
  <c r="G101" i="8"/>
  <c r="N101" i="8"/>
  <c r="F101" i="8"/>
  <c r="M101" i="8"/>
  <c r="E101" i="8"/>
  <c r="L101" i="8"/>
  <c r="D101" i="8"/>
  <c r="C105" i="8"/>
  <c r="C113" i="8"/>
  <c r="F124" i="8"/>
  <c r="N132" i="8"/>
  <c r="F132" i="8"/>
  <c r="M132" i="8"/>
  <c r="E132" i="8"/>
  <c r="L132" i="8"/>
  <c r="D132" i="8"/>
  <c r="K132" i="8"/>
  <c r="C132" i="8"/>
  <c r="O132" i="8"/>
  <c r="J132" i="8"/>
  <c r="I132" i="8"/>
  <c r="C137" i="8"/>
  <c r="C50" i="8"/>
  <c r="K50" i="8"/>
  <c r="C54" i="8"/>
  <c r="K54" i="8"/>
  <c r="C58" i="8"/>
  <c r="K58" i="8"/>
  <c r="C62" i="8"/>
  <c r="K62" i="8"/>
  <c r="E67" i="8"/>
  <c r="O67" i="8"/>
  <c r="M72" i="8"/>
  <c r="E72" i="8"/>
  <c r="L72" i="8"/>
  <c r="D72" i="8"/>
  <c r="K72" i="8"/>
  <c r="C72" i="8"/>
  <c r="O73" i="8"/>
  <c r="G73" i="8"/>
  <c r="N73" i="8"/>
  <c r="F73" i="8"/>
  <c r="M73" i="8"/>
  <c r="E73" i="8"/>
  <c r="I74" i="8"/>
  <c r="H74" i="8"/>
  <c r="O74" i="8"/>
  <c r="G74" i="8"/>
  <c r="M74" i="8"/>
  <c r="M80" i="8"/>
  <c r="E80" i="8"/>
  <c r="L80" i="8"/>
  <c r="D80" i="8"/>
  <c r="K80" i="8"/>
  <c r="C80" i="8"/>
  <c r="O81" i="8"/>
  <c r="G81" i="8"/>
  <c r="N81" i="8"/>
  <c r="F81" i="8"/>
  <c r="M81" i="8"/>
  <c r="E81" i="8"/>
  <c r="I82" i="8"/>
  <c r="H82" i="8"/>
  <c r="O82" i="8"/>
  <c r="G82" i="8"/>
  <c r="M82" i="8"/>
  <c r="I90" i="8"/>
  <c r="H90" i="8"/>
  <c r="O90" i="8"/>
  <c r="G90" i="8"/>
  <c r="N90" i="8"/>
  <c r="F90" i="8"/>
  <c r="C94" i="8"/>
  <c r="O97" i="8"/>
  <c r="G97" i="8"/>
  <c r="N97" i="8"/>
  <c r="F97" i="8"/>
  <c r="M97" i="8"/>
  <c r="E97" i="8"/>
  <c r="L97" i="8"/>
  <c r="D97" i="8"/>
  <c r="D98" i="8"/>
  <c r="C101" i="8"/>
  <c r="H105" i="8"/>
  <c r="J106" i="8"/>
  <c r="D113" i="8"/>
  <c r="N124" i="8"/>
  <c r="G132" i="8"/>
  <c r="D137" i="8"/>
  <c r="M141" i="8"/>
  <c r="E141" i="8"/>
  <c r="I141" i="8"/>
  <c r="H141" i="8"/>
  <c r="G141" i="8"/>
  <c r="O141" i="8"/>
  <c r="F141" i="8"/>
  <c r="L141" i="8"/>
  <c r="K141" i="8"/>
  <c r="J141" i="8"/>
  <c r="D141" i="8"/>
  <c r="C141" i="8"/>
  <c r="G220" i="7"/>
  <c r="O220" i="7"/>
  <c r="I221" i="7"/>
  <c r="G224" i="7"/>
  <c r="O224" i="7"/>
  <c r="I225" i="7"/>
  <c r="G228" i="7"/>
  <c r="O228" i="7"/>
  <c r="I229" i="7"/>
  <c r="G232" i="7"/>
  <c r="O232" i="7"/>
  <c r="I233" i="7"/>
  <c r="G236" i="7"/>
  <c r="O236" i="7"/>
  <c r="I237" i="7"/>
  <c r="G240" i="7"/>
  <c r="O240" i="7"/>
  <c r="I241" i="7"/>
  <c r="G244" i="7"/>
  <c r="O244" i="7"/>
  <c r="I245" i="7"/>
  <c r="G248" i="7"/>
  <c r="O248" i="7"/>
  <c r="I249" i="7"/>
  <c r="G252" i="7"/>
  <c r="O252" i="7"/>
  <c r="I253" i="7"/>
  <c r="G256" i="7"/>
  <c r="O256" i="7"/>
  <c r="I257" i="7"/>
  <c r="I261" i="7"/>
  <c r="G27" i="8"/>
  <c r="O27" i="8"/>
  <c r="I28" i="8"/>
  <c r="E50" i="8"/>
  <c r="M50" i="8"/>
  <c r="E54" i="8"/>
  <c r="M54" i="8"/>
  <c r="E58" i="8"/>
  <c r="M58" i="8"/>
  <c r="E62" i="8"/>
  <c r="M62" i="8"/>
  <c r="G67" i="8"/>
  <c r="K70" i="8"/>
  <c r="G72" i="8"/>
  <c r="D73" i="8"/>
  <c r="D74" i="8"/>
  <c r="N76" i="8"/>
  <c r="K77" i="8"/>
  <c r="G80" i="8"/>
  <c r="D81" i="8"/>
  <c r="D82" i="8"/>
  <c r="O89" i="8"/>
  <c r="G89" i="8"/>
  <c r="N89" i="8"/>
  <c r="F89" i="8"/>
  <c r="M89" i="8"/>
  <c r="E89" i="8"/>
  <c r="L89" i="8"/>
  <c r="D89" i="8"/>
  <c r="D90" i="8"/>
  <c r="E94" i="8"/>
  <c r="J98" i="8"/>
  <c r="I101" i="8"/>
  <c r="J105" i="8"/>
  <c r="I110" i="8"/>
  <c r="H110" i="8"/>
  <c r="O110" i="8"/>
  <c r="G110" i="8"/>
  <c r="F110" i="8"/>
  <c r="E110" i="8"/>
  <c r="D110" i="8"/>
  <c r="N110" i="8"/>
  <c r="C110" i="8"/>
  <c r="M112" i="8"/>
  <c r="E112" i="8"/>
  <c r="L112" i="8"/>
  <c r="D112" i="8"/>
  <c r="K112" i="8"/>
  <c r="C112" i="8"/>
  <c r="O112" i="8"/>
  <c r="N112" i="8"/>
  <c r="J112" i="8"/>
  <c r="I112" i="8"/>
  <c r="I114" i="8"/>
  <c r="H114" i="8"/>
  <c r="O114" i="8"/>
  <c r="G114" i="8"/>
  <c r="L114" i="8"/>
  <c r="K114" i="8"/>
  <c r="J114" i="8"/>
  <c r="F114" i="8"/>
  <c r="H125" i="8"/>
  <c r="O125" i="8"/>
  <c r="G125" i="8"/>
  <c r="N125" i="8"/>
  <c r="F125" i="8"/>
  <c r="M125" i="8"/>
  <c r="E125" i="8"/>
  <c r="K125" i="8"/>
  <c r="J125" i="8"/>
  <c r="I125" i="8"/>
  <c r="D125" i="8"/>
  <c r="C125" i="8"/>
  <c r="N141" i="8"/>
  <c r="K152" i="8"/>
  <c r="C152" i="8"/>
  <c r="I152" i="8"/>
  <c r="H152" i="8"/>
  <c r="J152" i="8"/>
  <c r="G152" i="8"/>
  <c r="F152" i="8"/>
  <c r="E152" i="8"/>
  <c r="O152" i="8"/>
  <c r="N152" i="8"/>
  <c r="M152" i="8"/>
  <c r="L152" i="8"/>
  <c r="D152" i="8"/>
  <c r="J221" i="7"/>
  <c r="J225" i="7"/>
  <c r="J229" i="7"/>
  <c r="J233" i="7"/>
  <c r="H236" i="7"/>
  <c r="J237" i="7"/>
  <c r="J241" i="7"/>
  <c r="H244" i="7"/>
  <c r="J245" i="7"/>
  <c r="H248" i="7"/>
  <c r="J249" i="7"/>
  <c r="H252" i="7"/>
  <c r="J253" i="7"/>
  <c r="H256" i="7"/>
  <c r="J257" i="7"/>
  <c r="J261" i="7"/>
  <c r="H27" i="8"/>
  <c r="J28" i="8"/>
  <c r="J32" i="8"/>
  <c r="J36" i="8"/>
  <c r="J40" i="8"/>
  <c r="J44" i="8"/>
  <c r="J48" i="8"/>
  <c r="F50" i="8"/>
  <c r="N50" i="8"/>
  <c r="J52" i="8"/>
  <c r="F54" i="8"/>
  <c r="N54" i="8"/>
  <c r="J56" i="8"/>
  <c r="F58" i="8"/>
  <c r="N58" i="8"/>
  <c r="J60" i="8"/>
  <c r="F62" i="8"/>
  <c r="N62" i="8"/>
  <c r="J64" i="8"/>
  <c r="I66" i="8"/>
  <c r="O66" i="8"/>
  <c r="G66" i="8"/>
  <c r="L66" i="8"/>
  <c r="H67" i="8"/>
  <c r="O69" i="8"/>
  <c r="G69" i="8"/>
  <c r="N69" i="8"/>
  <c r="M69" i="8"/>
  <c r="E69" i="8"/>
  <c r="L69" i="8"/>
  <c r="H72" i="8"/>
  <c r="H73" i="8"/>
  <c r="E74" i="8"/>
  <c r="H80" i="8"/>
  <c r="H81" i="8"/>
  <c r="E82" i="8"/>
  <c r="O85" i="8"/>
  <c r="G85" i="8"/>
  <c r="N85" i="8"/>
  <c r="F85" i="8"/>
  <c r="M85" i="8"/>
  <c r="E85" i="8"/>
  <c r="L85" i="8"/>
  <c r="D85" i="8"/>
  <c r="C89" i="8"/>
  <c r="E90" i="8"/>
  <c r="J94" i="8"/>
  <c r="I97" i="8"/>
  <c r="K98" i="8"/>
  <c r="J101" i="8"/>
  <c r="K105" i="8"/>
  <c r="J110" i="8"/>
  <c r="F112" i="8"/>
  <c r="C114" i="8"/>
  <c r="I220" i="7"/>
  <c r="C221" i="7"/>
  <c r="K221" i="7"/>
  <c r="I224" i="7"/>
  <c r="C225" i="7"/>
  <c r="K225" i="7"/>
  <c r="I228" i="7"/>
  <c r="C229" i="7"/>
  <c r="K229" i="7"/>
  <c r="I232" i="7"/>
  <c r="C233" i="7"/>
  <c r="K233" i="7"/>
  <c r="I236" i="7"/>
  <c r="C237" i="7"/>
  <c r="K237" i="7"/>
  <c r="I240" i="7"/>
  <c r="C241" i="7"/>
  <c r="K241" i="7"/>
  <c r="I244" i="7"/>
  <c r="C245" i="7"/>
  <c r="K245" i="7"/>
  <c r="I248" i="7"/>
  <c r="C249" i="7"/>
  <c r="K249" i="7"/>
  <c r="I252" i="7"/>
  <c r="C253" i="7"/>
  <c r="K253" i="7"/>
  <c r="I256" i="7"/>
  <c r="C257" i="7"/>
  <c r="K257" i="7"/>
  <c r="K261" i="7"/>
  <c r="I27" i="8"/>
  <c r="K28" i="8"/>
  <c r="G50" i="8"/>
  <c r="O50" i="8"/>
  <c r="G54" i="8"/>
  <c r="O54" i="8"/>
  <c r="G58" i="8"/>
  <c r="O58" i="8"/>
  <c r="G62" i="8"/>
  <c r="O62" i="8"/>
  <c r="J67" i="8"/>
  <c r="I70" i="8"/>
  <c r="H70" i="8"/>
  <c r="O70" i="8"/>
  <c r="G70" i="8"/>
  <c r="M70" i="8"/>
  <c r="I72" i="8"/>
  <c r="I73" i="8"/>
  <c r="F74" i="8"/>
  <c r="M76" i="8"/>
  <c r="E76" i="8"/>
  <c r="L76" i="8"/>
  <c r="D76" i="8"/>
  <c r="K76" i="8"/>
  <c r="C76" i="8"/>
  <c r="O77" i="8"/>
  <c r="G77" i="8"/>
  <c r="N77" i="8"/>
  <c r="F77" i="8"/>
  <c r="M77" i="8"/>
  <c r="E77" i="8"/>
  <c r="I78" i="8"/>
  <c r="H78" i="8"/>
  <c r="O78" i="8"/>
  <c r="G78" i="8"/>
  <c r="M78" i="8"/>
  <c r="I80" i="8"/>
  <c r="I81" i="8"/>
  <c r="F82" i="8"/>
  <c r="H89" i="8"/>
  <c r="J90" i="8"/>
  <c r="K94" i="8"/>
  <c r="L98" i="8"/>
  <c r="K101" i="8"/>
  <c r="I106" i="8"/>
  <c r="H106" i="8"/>
  <c r="O106" i="8"/>
  <c r="G106" i="8"/>
  <c r="N106" i="8"/>
  <c r="F106" i="8"/>
  <c r="N109" i="8"/>
  <c r="F109" i="8"/>
  <c r="M109" i="8"/>
  <c r="E109" i="8"/>
  <c r="J109" i="8"/>
  <c r="I109" i="8"/>
  <c r="H109" i="8"/>
  <c r="G109" i="8"/>
  <c r="K110" i="8"/>
  <c r="G112" i="8"/>
  <c r="D114" i="8"/>
  <c r="D221" i="7"/>
  <c r="D225" i="7"/>
  <c r="D229" i="7"/>
  <c r="D233" i="7"/>
  <c r="D237" i="7"/>
  <c r="D241" i="7"/>
  <c r="D245" i="7"/>
  <c r="D249" i="7"/>
  <c r="D253" i="7"/>
  <c r="D257" i="7"/>
  <c r="D261" i="7"/>
  <c r="D28" i="8"/>
  <c r="D32" i="8"/>
  <c r="D36" i="8"/>
  <c r="D40" i="8"/>
  <c r="D44" i="8"/>
  <c r="D48" i="8"/>
  <c r="D52" i="8"/>
  <c r="D56" i="8"/>
  <c r="D60" i="8"/>
  <c r="D64" i="8"/>
  <c r="D66" i="8"/>
  <c r="N66" i="8"/>
  <c r="L67" i="8"/>
  <c r="D69" i="8"/>
  <c r="C70" i="8"/>
  <c r="N70" i="8"/>
  <c r="J72" i="8"/>
  <c r="J73" i="8"/>
  <c r="J74" i="8"/>
  <c r="F76" i="8"/>
  <c r="C77" i="8"/>
  <c r="C78" i="8"/>
  <c r="N78" i="8"/>
  <c r="J80" i="8"/>
  <c r="J81" i="8"/>
  <c r="J82" i="8"/>
  <c r="H85" i="8"/>
  <c r="I89" i="8"/>
  <c r="K90" i="8"/>
  <c r="L94" i="8"/>
  <c r="K97" i="8"/>
  <c r="M98" i="8"/>
  <c r="I102" i="8"/>
  <c r="H102" i="8"/>
  <c r="O102" i="8"/>
  <c r="G102" i="8"/>
  <c r="N102" i="8"/>
  <c r="F102" i="8"/>
  <c r="C106" i="8"/>
  <c r="C109" i="8"/>
  <c r="L110" i="8"/>
  <c r="H112" i="8"/>
  <c r="E114" i="8"/>
  <c r="N136" i="8"/>
  <c r="F136" i="8"/>
  <c r="M136" i="8"/>
  <c r="E136" i="8"/>
  <c r="L136" i="8"/>
  <c r="D136" i="8"/>
  <c r="K136" i="8"/>
  <c r="C136" i="8"/>
  <c r="O136" i="8"/>
  <c r="J136" i="8"/>
  <c r="I136" i="8"/>
  <c r="H136" i="8"/>
  <c r="G136" i="8"/>
  <c r="O158" i="8"/>
  <c r="G158" i="8"/>
  <c r="H158" i="8"/>
  <c r="F158" i="8"/>
  <c r="J158" i="8"/>
  <c r="I158" i="8"/>
  <c r="E158" i="8"/>
  <c r="D158" i="8"/>
  <c r="M165" i="8"/>
  <c r="E165" i="8"/>
  <c r="O165" i="8"/>
  <c r="F165" i="8"/>
  <c r="J165" i="8"/>
  <c r="I165" i="8"/>
  <c r="H165" i="8"/>
  <c r="G165" i="8"/>
  <c r="D165" i="8"/>
  <c r="C165" i="8"/>
  <c r="C158" i="8"/>
  <c r="K165" i="8"/>
  <c r="J84" i="8"/>
  <c r="J88" i="8"/>
  <c r="J92" i="8"/>
  <c r="J96" i="8"/>
  <c r="J100" i="8"/>
  <c r="J104" i="8"/>
  <c r="J108" i="8"/>
  <c r="M120" i="8"/>
  <c r="E120" i="8"/>
  <c r="L120" i="8"/>
  <c r="D120" i="8"/>
  <c r="K120" i="8"/>
  <c r="C120" i="8"/>
  <c r="O121" i="8"/>
  <c r="G121" i="8"/>
  <c r="N121" i="8"/>
  <c r="F121" i="8"/>
  <c r="M121" i="8"/>
  <c r="E121" i="8"/>
  <c r="I122" i="8"/>
  <c r="H122" i="8"/>
  <c r="O122" i="8"/>
  <c r="G122" i="8"/>
  <c r="M122" i="8"/>
  <c r="H129" i="8"/>
  <c r="O129" i="8"/>
  <c r="G129" i="8"/>
  <c r="N129" i="8"/>
  <c r="F129" i="8"/>
  <c r="M129" i="8"/>
  <c r="E129" i="8"/>
  <c r="N140" i="8"/>
  <c r="F140" i="8"/>
  <c r="M140" i="8"/>
  <c r="E140" i="8"/>
  <c r="L140" i="8"/>
  <c r="D140" i="8"/>
  <c r="K140" i="8"/>
  <c r="C140" i="8"/>
  <c r="I143" i="8"/>
  <c r="H143" i="8"/>
  <c r="G143" i="8"/>
  <c r="O143" i="8"/>
  <c r="F143" i="8"/>
  <c r="N143" i="8"/>
  <c r="E143" i="8"/>
  <c r="M145" i="8"/>
  <c r="E145" i="8"/>
  <c r="H145" i="8"/>
  <c r="G145" i="8"/>
  <c r="O145" i="8"/>
  <c r="F145" i="8"/>
  <c r="N145" i="8"/>
  <c r="D145" i="8"/>
  <c r="K158" i="8"/>
  <c r="K160" i="8"/>
  <c r="C160" i="8"/>
  <c r="G160" i="8"/>
  <c r="O160" i="8"/>
  <c r="F160" i="8"/>
  <c r="M160" i="8"/>
  <c r="L160" i="8"/>
  <c r="J160" i="8"/>
  <c r="I160" i="8"/>
  <c r="L165" i="8"/>
  <c r="I167" i="8"/>
  <c r="N167" i="8"/>
  <c r="E167" i="8"/>
  <c r="J167" i="8"/>
  <c r="H167" i="8"/>
  <c r="O167" i="8"/>
  <c r="F167" i="8"/>
  <c r="M167" i="8"/>
  <c r="L167" i="8"/>
  <c r="K167" i="8"/>
  <c r="G167" i="8"/>
  <c r="I71" i="8"/>
  <c r="I75" i="8"/>
  <c r="I79" i="8"/>
  <c r="I83" i="8"/>
  <c r="C84" i="8"/>
  <c r="K84" i="8"/>
  <c r="I87" i="8"/>
  <c r="C88" i="8"/>
  <c r="K88" i="8"/>
  <c r="I91" i="8"/>
  <c r="C92" i="8"/>
  <c r="K92" i="8"/>
  <c r="I95" i="8"/>
  <c r="C96" i="8"/>
  <c r="K96" i="8"/>
  <c r="I99" i="8"/>
  <c r="C100" i="8"/>
  <c r="K100" i="8"/>
  <c r="I103" i="8"/>
  <c r="C104" i="8"/>
  <c r="K104" i="8"/>
  <c r="I107" i="8"/>
  <c r="C108" i="8"/>
  <c r="K108" i="8"/>
  <c r="F120" i="8"/>
  <c r="C121" i="8"/>
  <c r="C122" i="8"/>
  <c r="N122" i="8"/>
  <c r="C129" i="8"/>
  <c r="G140" i="8"/>
  <c r="C143" i="8"/>
  <c r="C145" i="8"/>
  <c r="I147" i="8"/>
  <c r="O147" i="8"/>
  <c r="F147" i="8"/>
  <c r="J147" i="8"/>
  <c r="H147" i="8"/>
  <c r="G147" i="8"/>
  <c r="E147" i="8"/>
  <c r="I151" i="8"/>
  <c r="N151" i="8"/>
  <c r="E151" i="8"/>
  <c r="M151" i="8"/>
  <c r="D151" i="8"/>
  <c r="K151" i="8"/>
  <c r="J151" i="8"/>
  <c r="H151" i="8"/>
  <c r="G151" i="8"/>
  <c r="L158" i="8"/>
  <c r="D160" i="8"/>
  <c r="N165" i="8"/>
  <c r="C167" i="8"/>
  <c r="J71" i="8"/>
  <c r="J75" i="8"/>
  <c r="J79" i="8"/>
  <c r="J83" i="8"/>
  <c r="D84" i="8"/>
  <c r="L84" i="8"/>
  <c r="J87" i="8"/>
  <c r="D88" i="8"/>
  <c r="L88" i="8"/>
  <c r="J91" i="8"/>
  <c r="D92" i="8"/>
  <c r="L92" i="8"/>
  <c r="J95" i="8"/>
  <c r="D96" i="8"/>
  <c r="L96" i="8"/>
  <c r="J99" i="8"/>
  <c r="D100" i="8"/>
  <c r="L100" i="8"/>
  <c r="J103" i="8"/>
  <c r="D104" i="8"/>
  <c r="L104" i="8"/>
  <c r="J107" i="8"/>
  <c r="D108" i="8"/>
  <c r="M108" i="8"/>
  <c r="M116" i="8"/>
  <c r="E116" i="8"/>
  <c r="L116" i="8"/>
  <c r="D116" i="8"/>
  <c r="K116" i="8"/>
  <c r="C116" i="8"/>
  <c r="O117" i="8"/>
  <c r="G117" i="8"/>
  <c r="N117" i="8"/>
  <c r="F117" i="8"/>
  <c r="M117" i="8"/>
  <c r="E117" i="8"/>
  <c r="I118" i="8"/>
  <c r="H118" i="8"/>
  <c r="O118" i="8"/>
  <c r="G118" i="8"/>
  <c r="M118" i="8"/>
  <c r="G120" i="8"/>
  <c r="D121" i="8"/>
  <c r="D122" i="8"/>
  <c r="N128" i="8"/>
  <c r="F128" i="8"/>
  <c r="M128" i="8"/>
  <c r="E128" i="8"/>
  <c r="L128" i="8"/>
  <c r="D128" i="8"/>
  <c r="K128" i="8"/>
  <c r="C128" i="8"/>
  <c r="D129" i="8"/>
  <c r="H133" i="8"/>
  <c r="O133" i="8"/>
  <c r="G133" i="8"/>
  <c r="N133" i="8"/>
  <c r="F133" i="8"/>
  <c r="M133" i="8"/>
  <c r="E133" i="8"/>
  <c r="H140" i="8"/>
  <c r="D143" i="8"/>
  <c r="I145" i="8"/>
  <c r="C147" i="8"/>
  <c r="C151" i="8"/>
  <c r="M158" i="8"/>
  <c r="E160" i="8"/>
  <c r="D167" i="8"/>
  <c r="C71" i="8"/>
  <c r="C75" i="8"/>
  <c r="C79" i="8"/>
  <c r="C83" i="8"/>
  <c r="E84" i="8"/>
  <c r="C87" i="8"/>
  <c r="E88" i="8"/>
  <c r="C91" i="8"/>
  <c r="E92" i="8"/>
  <c r="C95" i="8"/>
  <c r="E96" i="8"/>
  <c r="C99" i="8"/>
  <c r="E100" i="8"/>
  <c r="C103" i="8"/>
  <c r="E104" i="8"/>
  <c r="C107" i="8"/>
  <c r="E108" i="8"/>
  <c r="N108" i="8"/>
  <c r="F116" i="8"/>
  <c r="C117" i="8"/>
  <c r="C118" i="8"/>
  <c r="N118" i="8"/>
  <c r="H120" i="8"/>
  <c r="H121" i="8"/>
  <c r="E122" i="8"/>
  <c r="G128" i="8"/>
  <c r="I129" i="8"/>
  <c r="C133" i="8"/>
  <c r="I140" i="8"/>
  <c r="J143" i="8"/>
  <c r="J145" i="8"/>
  <c r="D147" i="8"/>
  <c r="F151" i="8"/>
  <c r="N158" i="8"/>
  <c r="H160" i="8"/>
  <c r="K168" i="8"/>
  <c r="C168" i="8"/>
  <c r="I168" i="8"/>
  <c r="N168" i="8"/>
  <c r="E168" i="8"/>
  <c r="M168" i="8"/>
  <c r="D168" i="8"/>
  <c r="J168" i="8"/>
  <c r="O168" i="8"/>
  <c r="L168" i="8"/>
  <c r="H168" i="8"/>
  <c r="O186" i="8"/>
  <c r="G186" i="8"/>
  <c r="M186" i="8"/>
  <c r="D186" i="8"/>
  <c r="I186" i="8"/>
  <c r="H186" i="8"/>
  <c r="F186" i="8"/>
  <c r="N186" i="8"/>
  <c r="E186" i="8"/>
  <c r="O182" i="8"/>
  <c r="G182" i="8"/>
  <c r="N182" i="8"/>
  <c r="E182" i="8"/>
  <c r="J182" i="8"/>
  <c r="I182" i="8"/>
  <c r="H182" i="8"/>
  <c r="F182" i="8"/>
  <c r="C186" i="8"/>
  <c r="I171" i="8"/>
  <c r="M171" i="8"/>
  <c r="D171" i="8"/>
  <c r="H171" i="8"/>
  <c r="G171" i="8"/>
  <c r="N171" i="8"/>
  <c r="E171" i="8"/>
  <c r="M173" i="8"/>
  <c r="E173" i="8"/>
  <c r="L173" i="8"/>
  <c r="C173" i="8"/>
  <c r="H173" i="8"/>
  <c r="G173" i="8"/>
  <c r="N173" i="8"/>
  <c r="D173" i="8"/>
  <c r="C182" i="8"/>
  <c r="J186" i="8"/>
  <c r="C171" i="8"/>
  <c r="I175" i="8"/>
  <c r="L175" i="8"/>
  <c r="C175" i="8"/>
  <c r="G175" i="8"/>
  <c r="O175" i="8"/>
  <c r="F175" i="8"/>
  <c r="M175" i="8"/>
  <c r="D175" i="8"/>
  <c r="D182" i="8"/>
  <c r="K186" i="8"/>
  <c r="K188" i="8"/>
  <c r="C188" i="8"/>
  <c r="M188" i="8"/>
  <c r="D188" i="8"/>
  <c r="H188" i="8"/>
  <c r="G188" i="8"/>
  <c r="O188" i="8"/>
  <c r="F188" i="8"/>
  <c r="N188" i="8"/>
  <c r="E188" i="8"/>
  <c r="I111" i="8"/>
  <c r="I115" i="8"/>
  <c r="I119" i="8"/>
  <c r="I123" i="8"/>
  <c r="G126" i="8"/>
  <c r="O126" i="8"/>
  <c r="I127" i="8"/>
  <c r="G130" i="8"/>
  <c r="O130" i="8"/>
  <c r="I131" i="8"/>
  <c r="G134" i="8"/>
  <c r="O134" i="8"/>
  <c r="I135" i="8"/>
  <c r="G138" i="8"/>
  <c r="O138" i="8"/>
  <c r="I139" i="8"/>
  <c r="I144" i="8"/>
  <c r="K148" i="8"/>
  <c r="C148" i="8"/>
  <c r="J148" i="8"/>
  <c r="M148" i="8"/>
  <c r="J149" i="8"/>
  <c r="H150" i="8"/>
  <c r="M153" i="8"/>
  <c r="E153" i="8"/>
  <c r="N153" i="8"/>
  <c r="D153" i="8"/>
  <c r="L153" i="8"/>
  <c r="C153" i="8"/>
  <c r="O154" i="8"/>
  <c r="G154" i="8"/>
  <c r="I154" i="8"/>
  <c r="H154" i="8"/>
  <c r="M154" i="8"/>
  <c r="K155" i="8"/>
  <c r="J156" i="8"/>
  <c r="K164" i="8"/>
  <c r="C164" i="8"/>
  <c r="J164" i="8"/>
  <c r="O164" i="8"/>
  <c r="F164" i="8"/>
  <c r="N164" i="8"/>
  <c r="E164" i="8"/>
  <c r="O170" i="8"/>
  <c r="G170" i="8"/>
  <c r="I170" i="8"/>
  <c r="M170" i="8"/>
  <c r="D170" i="8"/>
  <c r="L170" i="8"/>
  <c r="C170" i="8"/>
  <c r="J170" i="8"/>
  <c r="F171" i="8"/>
  <c r="I173" i="8"/>
  <c r="E175" i="8"/>
  <c r="K182" i="8"/>
  <c r="L186" i="8"/>
  <c r="I188" i="8"/>
  <c r="J111" i="8"/>
  <c r="H126" i="8"/>
  <c r="H130" i="8"/>
  <c r="H134" i="8"/>
  <c r="H138" i="8"/>
  <c r="O142" i="8"/>
  <c r="G142" i="8"/>
  <c r="K142" i="8"/>
  <c r="D148" i="8"/>
  <c r="N148" i="8"/>
  <c r="K149" i="8"/>
  <c r="K150" i="8"/>
  <c r="F153" i="8"/>
  <c r="C154" i="8"/>
  <c r="N154" i="8"/>
  <c r="L156" i="8"/>
  <c r="J171" i="8"/>
  <c r="J173" i="8"/>
  <c r="H175" i="8"/>
  <c r="K180" i="8"/>
  <c r="C180" i="8"/>
  <c r="O180" i="8"/>
  <c r="F180" i="8"/>
  <c r="J180" i="8"/>
  <c r="I180" i="8"/>
  <c r="H180" i="8"/>
  <c r="G180" i="8"/>
  <c r="L182" i="8"/>
  <c r="J188" i="8"/>
  <c r="I126" i="8"/>
  <c r="I130" i="8"/>
  <c r="I134" i="8"/>
  <c r="I138" i="8"/>
  <c r="K144" i="8"/>
  <c r="C144" i="8"/>
  <c r="L144" i="8"/>
  <c r="E148" i="8"/>
  <c r="O148" i="8"/>
  <c r="G153" i="8"/>
  <c r="I155" i="8"/>
  <c r="M155" i="8"/>
  <c r="D155" i="8"/>
  <c r="L155" i="8"/>
  <c r="C155" i="8"/>
  <c r="O155" i="8"/>
  <c r="G164" i="8"/>
  <c r="M169" i="8"/>
  <c r="E169" i="8"/>
  <c r="N169" i="8"/>
  <c r="D169" i="8"/>
  <c r="I169" i="8"/>
  <c r="H169" i="8"/>
  <c r="O169" i="8"/>
  <c r="F169" i="8"/>
  <c r="F170" i="8"/>
  <c r="K171" i="8"/>
  <c r="K173" i="8"/>
  <c r="J175" i="8"/>
  <c r="D180" i="8"/>
  <c r="M182" i="8"/>
  <c r="K184" i="8"/>
  <c r="C184" i="8"/>
  <c r="N184" i="8"/>
  <c r="E184" i="8"/>
  <c r="I184" i="8"/>
  <c r="H184" i="8"/>
  <c r="G184" i="8"/>
  <c r="O184" i="8"/>
  <c r="F184" i="8"/>
  <c r="L188" i="8"/>
  <c r="M149" i="8"/>
  <c r="E149" i="8"/>
  <c r="O149" i="8"/>
  <c r="F149" i="8"/>
  <c r="N149" i="8"/>
  <c r="D149" i="8"/>
  <c r="O150" i="8"/>
  <c r="G150" i="8"/>
  <c r="J150" i="8"/>
  <c r="I150" i="8"/>
  <c r="M150" i="8"/>
  <c r="K156" i="8"/>
  <c r="C156" i="8"/>
  <c r="H156" i="8"/>
  <c r="G156" i="8"/>
  <c r="N156" i="8"/>
  <c r="L171" i="8"/>
  <c r="O173" i="8"/>
  <c r="K175" i="8"/>
  <c r="E180" i="8"/>
  <c r="O194" i="8"/>
  <c r="G194" i="8"/>
  <c r="N194" i="8"/>
  <c r="F194" i="8"/>
  <c r="E194" i="8"/>
  <c r="D194" i="8"/>
  <c r="K194" i="8"/>
  <c r="J194" i="8"/>
  <c r="I194" i="8"/>
  <c r="H194" i="8"/>
  <c r="O166" i="8"/>
  <c r="G166" i="8"/>
  <c r="K166" i="8"/>
  <c r="M181" i="8"/>
  <c r="E181" i="8"/>
  <c r="K181" i="8"/>
  <c r="K183" i="8"/>
  <c r="J187" i="8"/>
  <c r="D190" i="8"/>
  <c r="M190" i="8"/>
  <c r="G197" i="8"/>
  <c r="M201" i="8"/>
  <c r="E201" i="8"/>
  <c r="L201" i="8"/>
  <c r="D201" i="8"/>
  <c r="N201" i="8"/>
  <c r="F203" i="8"/>
  <c r="I224" i="8"/>
  <c r="O224" i="8"/>
  <c r="G224" i="8"/>
  <c r="N224" i="8"/>
  <c r="D224" i="8"/>
  <c r="M224" i="8"/>
  <c r="C224" i="8"/>
  <c r="F224" i="8"/>
  <c r="E224" i="8"/>
  <c r="M185" i="8"/>
  <c r="E185" i="8"/>
  <c r="K185" i="8"/>
  <c r="K187" i="8"/>
  <c r="E190" i="8"/>
  <c r="N190" i="8"/>
  <c r="H197" i="8"/>
  <c r="I199" i="8"/>
  <c r="H199" i="8"/>
  <c r="L199" i="8"/>
  <c r="G203" i="8"/>
  <c r="M210" i="8"/>
  <c r="G210" i="8"/>
  <c r="O210" i="8"/>
  <c r="F210" i="8"/>
  <c r="L210" i="8"/>
  <c r="O233" i="8"/>
  <c r="G233" i="8"/>
  <c r="M233" i="8"/>
  <c r="E233" i="8"/>
  <c r="I233" i="8"/>
  <c r="F233" i="8"/>
  <c r="H233" i="8"/>
  <c r="D233" i="8"/>
  <c r="C233" i="8"/>
  <c r="L233" i="8"/>
  <c r="K233" i="8"/>
  <c r="J233" i="8"/>
  <c r="M157" i="8"/>
  <c r="E157" i="8"/>
  <c r="K157" i="8"/>
  <c r="K159" i="8"/>
  <c r="E162" i="8"/>
  <c r="N162" i="8"/>
  <c r="D166" i="8"/>
  <c r="M166" i="8"/>
  <c r="K172" i="8"/>
  <c r="C172" i="8"/>
  <c r="L172" i="8"/>
  <c r="O174" i="8"/>
  <c r="G174" i="8"/>
  <c r="K174" i="8"/>
  <c r="F177" i="8"/>
  <c r="O177" i="8"/>
  <c r="E179" i="8"/>
  <c r="N179" i="8"/>
  <c r="D181" i="8"/>
  <c r="N181" i="8"/>
  <c r="D183" i="8"/>
  <c r="M183" i="8"/>
  <c r="C185" i="8"/>
  <c r="L185" i="8"/>
  <c r="C187" i="8"/>
  <c r="L187" i="8"/>
  <c r="M189" i="8"/>
  <c r="E189" i="8"/>
  <c r="K189" i="8"/>
  <c r="F190" i="8"/>
  <c r="K191" i="8"/>
  <c r="M193" i="8"/>
  <c r="E193" i="8"/>
  <c r="L193" i="8"/>
  <c r="D193" i="8"/>
  <c r="N193" i="8"/>
  <c r="I197" i="8"/>
  <c r="E198" i="8"/>
  <c r="C199" i="8"/>
  <c r="M199" i="8"/>
  <c r="F201" i="8"/>
  <c r="O202" i="8"/>
  <c r="G202" i="8"/>
  <c r="N202" i="8"/>
  <c r="F202" i="8"/>
  <c r="L202" i="8"/>
  <c r="J203" i="8"/>
  <c r="I206" i="8"/>
  <c r="E207" i="8"/>
  <c r="O207" i="8"/>
  <c r="G209" i="8"/>
  <c r="C210" i="8"/>
  <c r="N210" i="8"/>
  <c r="J212" i="8"/>
  <c r="I214" i="8"/>
  <c r="F216" i="8"/>
  <c r="O223" i="8"/>
  <c r="G223" i="8"/>
  <c r="M223" i="8"/>
  <c r="E223" i="8"/>
  <c r="H223" i="8"/>
  <c r="F223" i="8"/>
  <c r="J223" i="8"/>
  <c r="I223" i="8"/>
  <c r="J224" i="8"/>
  <c r="N233" i="8"/>
  <c r="O146" i="8"/>
  <c r="G146" i="8"/>
  <c r="K146" i="8"/>
  <c r="C157" i="8"/>
  <c r="L157" i="8"/>
  <c r="M161" i="8"/>
  <c r="E161" i="8"/>
  <c r="K161" i="8"/>
  <c r="E166" i="8"/>
  <c r="N166" i="8"/>
  <c r="D172" i="8"/>
  <c r="M172" i="8"/>
  <c r="K176" i="8"/>
  <c r="C176" i="8"/>
  <c r="L176" i="8"/>
  <c r="O178" i="8"/>
  <c r="G178" i="8"/>
  <c r="K178" i="8"/>
  <c r="F179" i="8"/>
  <c r="O179" i="8"/>
  <c r="F181" i="8"/>
  <c r="O181" i="8"/>
  <c r="E183" i="8"/>
  <c r="N183" i="8"/>
  <c r="D185" i="8"/>
  <c r="N185" i="8"/>
  <c r="D187" i="8"/>
  <c r="M187" i="8"/>
  <c r="C189" i="8"/>
  <c r="L189" i="8"/>
  <c r="H198" i="8"/>
  <c r="D199" i="8"/>
  <c r="N199" i="8"/>
  <c r="G201" i="8"/>
  <c r="M205" i="8"/>
  <c r="E205" i="8"/>
  <c r="L205" i="8"/>
  <c r="D205" i="8"/>
  <c r="N205" i="8"/>
  <c r="J206" i="8"/>
  <c r="F207" i="8"/>
  <c r="D210" i="8"/>
  <c r="K224" i="8"/>
  <c r="M226" i="8"/>
  <c r="E226" i="8"/>
  <c r="K226" i="8"/>
  <c r="C226" i="8"/>
  <c r="H226" i="8"/>
  <c r="G226" i="8"/>
  <c r="J226" i="8"/>
  <c r="I226" i="8"/>
  <c r="I230" i="8"/>
  <c r="O230" i="8"/>
  <c r="G230" i="8"/>
  <c r="H230" i="8"/>
  <c r="E230" i="8"/>
  <c r="J230" i="8"/>
  <c r="F230" i="8"/>
  <c r="D230" i="8"/>
  <c r="L230" i="8"/>
  <c r="K230" i="8"/>
  <c r="I234" i="8"/>
  <c r="O234" i="8"/>
  <c r="G234" i="8"/>
  <c r="E234" i="8"/>
  <c r="M234" i="8"/>
  <c r="C234" i="8"/>
  <c r="H234" i="8"/>
  <c r="F234" i="8"/>
  <c r="D234" i="8"/>
  <c r="L234" i="8"/>
  <c r="K234" i="8"/>
  <c r="J234" i="8"/>
  <c r="I203" i="8"/>
  <c r="H203" i="8"/>
  <c r="L203" i="8"/>
  <c r="C205" i="8"/>
  <c r="O205" i="8"/>
  <c r="G207" i="8"/>
  <c r="I209" i="8"/>
  <c r="E210" i="8"/>
  <c r="L214" i="8"/>
  <c r="M216" i="8"/>
  <c r="I220" i="8"/>
  <c r="O220" i="8"/>
  <c r="G220" i="8"/>
  <c r="F220" i="8"/>
  <c r="E220" i="8"/>
  <c r="J220" i="8"/>
  <c r="H220" i="8"/>
  <c r="D223" i="8"/>
  <c r="L224" i="8"/>
  <c r="D226" i="8"/>
  <c r="C230" i="8"/>
  <c r="N234" i="8"/>
  <c r="M197" i="8"/>
  <c r="E197" i="8"/>
  <c r="L197" i="8"/>
  <c r="D197" i="8"/>
  <c r="N197" i="8"/>
  <c r="J198" i="8"/>
  <c r="F199" i="8"/>
  <c r="I201" i="8"/>
  <c r="C203" i="8"/>
  <c r="M203" i="8"/>
  <c r="F205" i="8"/>
  <c r="O206" i="8"/>
  <c r="G206" i="8"/>
  <c r="N206" i="8"/>
  <c r="F206" i="8"/>
  <c r="L206" i="8"/>
  <c r="J207" i="8"/>
  <c r="J209" i="8"/>
  <c r="H210" i="8"/>
  <c r="I212" i="8"/>
  <c r="O212" i="8"/>
  <c r="F212" i="8"/>
  <c r="N212" i="8"/>
  <c r="E212" i="8"/>
  <c r="M212" i="8"/>
  <c r="F226" i="8"/>
  <c r="M230" i="8"/>
  <c r="I238" i="8"/>
  <c r="O238" i="8"/>
  <c r="G238" i="8"/>
  <c r="M238" i="8"/>
  <c r="C238" i="8"/>
  <c r="K238" i="8"/>
  <c r="F238" i="8"/>
  <c r="E238" i="8"/>
  <c r="D238" i="8"/>
  <c r="L238" i="8"/>
  <c r="J238" i="8"/>
  <c r="H238" i="8"/>
  <c r="I242" i="8"/>
  <c r="O242" i="8"/>
  <c r="G242" i="8"/>
  <c r="K242" i="8"/>
  <c r="H242" i="8"/>
  <c r="F242" i="8"/>
  <c r="E242" i="8"/>
  <c r="D242" i="8"/>
  <c r="C242" i="8"/>
  <c r="M242" i="8"/>
  <c r="L242" i="8"/>
  <c r="J242" i="8"/>
  <c r="O190" i="8"/>
  <c r="G190" i="8"/>
  <c r="K190" i="8"/>
  <c r="F191" i="8"/>
  <c r="O191" i="8"/>
  <c r="H193" i="8"/>
  <c r="I195" i="8"/>
  <c r="H195" i="8"/>
  <c r="L195" i="8"/>
  <c r="C197" i="8"/>
  <c r="O197" i="8"/>
  <c r="G199" i="8"/>
  <c r="J201" i="8"/>
  <c r="H202" i="8"/>
  <c r="D203" i="8"/>
  <c r="N203" i="8"/>
  <c r="G205" i="8"/>
  <c r="C206" i="8"/>
  <c r="M206" i="8"/>
  <c r="I210" i="8"/>
  <c r="C212" i="8"/>
  <c r="I216" i="8"/>
  <c r="O216" i="8"/>
  <c r="G216" i="8"/>
  <c r="J216" i="8"/>
  <c r="H216" i="8"/>
  <c r="K216" i="8"/>
  <c r="K217" i="8"/>
  <c r="C217" i="8"/>
  <c r="I217" i="8"/>
  <c r="F217" i="8"/>
  <c r="O217" i="8"/>
  <c r="E217" i="8"/>
  <c r="G217" i="8"/>
  <c r="D220" i="8"/>
  <c r="L223" i="8"/>
  <c r="L226" i="8"/>
  <c r="N230" i="8"/>
  <c r="N238" i="8"/>
  <c r="N242" i="8"/>
  <c r="O162" i="8"/>
  <c r="G162" i="8"/>
  <c r="K162" i="8"/>
  <c r="J166" i="8"/>
  <c r="M177" i="8"/>
  <c r="E177" i="8"/>
  <c r="K177" i="8"/>
  <c r="K179" i="8"/>
  <c r="J181" i="8"/>
  <c r="J183" i="8"/>
  <c r="I185" i="8"/>
  <c r="H187" i="8"/>
  <c r="H189" i="8"/>
  <c r="C190" i="8"/>
  <c r="L190" i="8"/>
  <c r="F197" i="8"/>
  <c r="O198" i="8"/>
  <c r="G198" i="8"/>
  <c r="N198" i="8"/>
  <c r="F198" i="8"/>
  <c r="L198" i="8"/>
  <c r="J199" i="8"/>
  <c r="K201" i="8"/>
  <c r="E203" i="8"/>
  <c r="O203" i="8"/>
  <c r="H205" i="8"/>
  <c r="I207" i="8"/>
  <c r="H207" i="8"/>
  <c r="L207" i="8"/>
  <c r="M209" i="8"/>
  <c r="E209" i="8"/>
  <c r="L209" i="8"/>
  <c r="D209" i="8"/>
  <c r="N209" i="8"/>
  <c r="J210" i="8"/>
  <c r="D212" i="8"/>
  <c r="M214" i="8"/>
  <c r="E214" i="8"/>
  <c r="K214" i="8"/>
  <c r="F214" i="8"/>
  <c r="O214" i="8"/>
  <c r="D214" i="8"/>
  <c r="G214" i="8"/>
  <c r="C216" i="8"/>
  <c r="N223" i="8"/>
  <c r="N226" i="8"/>
  <c r="O229" i="8"/>
  <c r="M229" i="8"/>
  <c r="K229" i="8"/>
  <c r="C229" i="8"/>
  <c r="I229" i="8"/>
  <c r="H229" i="8"/>
  <c r="G229" i="8"/>
  <c r="F229" i="8"/>
  <c r="L229" i="8"/>
  <c r="J229" i="8"/>
  <c r="M232" i="8"/>
  <c r="E232" i="8"/>
  <c r="K232" i="8"/>
  <c r="C232" i="8"/>
  <c r="L232" i="8"/>
  <c r="I232" i="8"/>
  <c r="G232" i="8"/>
  <c r="F232" i="8"/>
  <c r="D232" i="8"/>
  <c r="N232" i="8"/>
  <c r="J232" i="8"/>
  <c r="H232" i="8"/>
  <c r="K213" i="8"/>
  <c r="C213" i="8"/>
  <c r="L213" i="8"/>
  <c r="K225" i="8"/>
  <c r="C225" i="8"/>
  <c r="I225" i="8"/>
  <c r="M225" i="8"/>
  <c r="F227" i="8"/>
  <c r="H236" i="8"/>
  <c r="I237" i="8"/>
  <c r="H239" i="8"/>
  <c r="I240" i="8"/>
  <c r="I241" i="8"/>
  <c r="J243" i="8"/>
  <c r="I244" i="8"/>
  <c r="J245" i="8"/>
  <c r="K246" i="8"/>
  <c r="H248" i="8"/>
  <c r="M258" i="8"/>
  <c r="O219" i="8"/>
  <c r="G219" i="8"/>
  <c r="M219" i="8"/>
  <c r="E219" i="8"/>
  <c r="L219" i="8"/>
  <c r="M222" i="8"/>
  <c r="E222" i="8"/>
  <c r="K222" i="8"/>
  <c r="C222" i="8"/>
  <c r="N222" i="8"/>
  <c r="D225" i="8"/>
  <c r="N225" i="8"/>
  <c r="L239" i="8"/>
  <c r="J241" i="8"/>
  <c r="L245" i="8"/>
  <c r="I258" i="8"/>
  <c r="O258" i="8"/>
  <c r="G258" i="8"/>
  <c r="K258" i="8"/>
  <c r="J258" i="8"/>
  <c r="H258" i="8"/>
  <c r="I262" i="8"/>
  <c r="O262" i="8"/>
  <c r="G262" i="8"/>
  <c r="H262" i="8"/>
  <c r="F262" i="8"/>
  <c r="E262" i="8"/>
  <c r="N262" i="8"/>
  <c r="D262" i="8"/>
  <c r="M262" i="8"/>
  <c r="C262" i="8"/>
  <c r="O245" i="8"/>
  <c r="G245" i="8"/>
  <c r="M245" i="8"/>
  <c r="E245" i="8"/>
  <c r="K245" i="8"/>
  <c r="I245" i="8"/>
  <c r="I246" i="8"/>
  <c r="O246" i="8"/>
  <c r="G246" i="8"/>
  <c r="H246" i="8"/>
  <c r="E246" i="8"/>
  <c r="N246" i="8"/>
  <c r="C258" i="8"/>
  <c r="J262" i="8"/>
  <c r="O265" i="8"/>
  <c r="G265" i="8"/>
  <c r="M265" i="8"/>
  <c r="E265" i="8"/>
  <c r="I265" i="8"/>
  <c r="H265" i="8"/>
  <c r="F265" i="8"/>
  <c r="D265" i="8"/>
  <c r="N265" i="8"/>
  <c r="C265" i="8"/>
  <c r="K239" i="8"/>
  <c r="C239" i="8"/>
  <c r="I239" i="8"/>
  <c r="J239" i="8"/>
  <c r="G239" i="8"/>
  <c r="O239" i="8"/>
  <c r="O241" i="8"/>
  <c r="G241" i="8"/>
  <c r="M241" i="8"/>
  <c r="E241" i="8"/>
  <c r="N241" i="8"/>
  <c r="C241" i="8"/>
  <c r="K241" i="8"/>
  <c r="K243" i="8"/>
  <c r="C243" i="8"/>
  <c r="I243" i="8"/>
  <c r="G243" i="8"/>
  <c r="O243" i="8"/>
  <c r="E243" i="8"/>
  <c r="M244" i="8"/>
  <c r="E244" i="8"/>
  <c r="K244" i="8"/>
  <c r="C244" i="8"/>
  <c r="O244" i="8"/>
  <c r="D244" i="8"/>
  <c r="L244" i="8"/>
  <c r="C245" i="8"/>
  <c r="C246" i="8"/>
  <c r="M248" i="8"/>
  <c r="E248" i="8"/>
  <c r="K248" i="8"/>
  <c r="C248" i="8"/>
  <c r="L248" i="8"/>
  <c r="I248" i="8"/>
  <c r="O249" i="8"/>
  <c r="G249" i="8"/>
  <c r="M249" i="8"/>
  <c r="E249" i="8"/>
  <c r="I249" i="8"/>
  <c r="F249" i="8"/>
  <c r="I250" i="8"/>
  <c r="O250" i="8"/>
  <c r="G250" i="8"/>
  <c r="E250" i="8"/>
  <c r="M250" i="8"/>
  <c r="C250" i="8"/>
  <c r="I254" i="8"/>
  <c r="O254" i="8"/>
  <c r="G254" i="8"/>
  <c r="M254" i="8"/>
  <c r="C254" i="8"/>
  <c r="K254" i="8"/>
  <c r="K255" i="8"/>
  <c r="C255" i="8"/>
  <c r="I255" i="8"/>
  <c r="J255" i="8"/>
  <c r="G255" i="8"/>
  <c r="O255" i="8"/>
  <c r="D258" i="8"/>
  <c r="K262" i="8"/>
  <c r="J265" i="8"/>
  <c r="O227" i="8"/>
  <c r="G227" i="8"/>
  <c r="M227" i="8"/>
  <c r="E227" i="8"/>
  <c r="L227" i="8"/>
  <c r="M236" i="8"/>
  <c r="E236" i="8"/>
  <c r="K236" i="8"/>
  <c r="C236" i="8"/>
  <c r="I236" i="8"/>
  <c r="G236" i="8"/>
  <c r="O237" i="8"/>
  <c r="G237" i="8"/>
  <c r="M237" i="8"/>
  <c r="E237" i="8"/>
  <c r="F237" i="8"/>
  <c r="N237" i="8"/>
  <c r="C237" i="8"/>
  <c r="D239" i="8"/>
  <c r="M240" i="8"/>
  <c r="E240" i="8"/>
  <c r="K240" i="8"/>
  <c r="C240" i="8"/>
  <c r="G240" i="8"/>
  <c r="O240" i="8"/>
  <c r="D240" i="8"/>
  <c r="D241" i="8"/>
  <c r="D243" i="8"/>
  <c r="F244" i="8"/>
  <c r="D245" i="8"/>
  <c r="D246" i="8"/>
  <c r="D248" i="8"/>
  <c r="M252" i="8"/>
  <c r="E252" i="8"/>
  <c r="K252" i="8"/>
  <c r="C252" i="8"/>
  <c r="I252" i="8"/>
  <c r="G252" i="8"/>
  <c r="O253" i="8"/>
  <c r="G253" i="8"/>
  <c r="M253" i="8"/>
  <c r="E253" i="8"/>
  <c r="F253" i="8"/>
  <c r="N253" i="8"/>
  <c r="C253" i="8"/>
  <c r="M256" i="8"/>
  <c r="E256" i="8"/>
  <c r="K256" i="8"/>
  <c r="C256" i="8"/>
  <c r="G256" i="8"/>
  <c r="O256" i="8"/>
  <c r="D256" i="8"/>
  <c r="E258" i="8"/>
  <c r="O261" i="8"/>
  <c r="G261" i="8"/>
  <c r="M261" i="8"/>
  <c r="E261" i="8"/>
  <c r="K261" i="8"/>
  <c r="J261" i="8"/>
  <c r="I261" i="8"/>
  <c r="H261" i="8"/>
  <c r="F261" i="8"/>
  <c r="L262" i="8"/>
  <c r="K265" i="8"/>
  <c r="J192" i="8"/>
  <c r="J196" i="8"/>
  <c r="J200" i="8"/>
  <c r="J204" i="8"/>
  <c r="J208" i="8"/>
  <c r="I213" i="8"/>
  <c r="I219" i="8"/>
  <c r="K221" i="8"/>
  <c r="C221" i="8"/>
  <c r="I221" i="8"/>
  <c r="M221" i="8"/>
  <c r="I222" i="8"/>
  <c r="J225" i="8"/>
  <c r="C227" i="8"/>
  <c r="N227" i="8"/>
  <c r="D236" i="8"/>
  <c r="D237" i="8"/>
  <c r="E239" i="8"/>
  <c r="F240" i="8"/>
  <c r="F241" i="8"/>
  <c r="F243" i="8"/>
  <c r="G244" i="8"/>
  <c r="F245" i="8"/>
  <c r="F246" i="8"/>
  <c r="F248" i="8"/>
  <c r="D249" i="8"/>
  <c r="F250" i="8"/>
  <c r="D252" i="8"/>
  <c r="D253" i="8"/>
  <c r="E254" i="8"/>
  <c r="F256" i="8"/>
  <c r="F258" i="8"/>
  <c r="M264" i="8"/>
  <c r="E264" i="8"/>
  <c r="K264" i="8"/>
  <c r="C264" i="8"/>
  <c r="L264" i="8"/>
  <c r="J264" i="8"/>
  <c r="I264" i="8"/>
  <c r="H264" i="8"/>
  <c r="G264" i="8"/>
  <c r="L265" i="8"/>
  <c r="C192" i="8"/>
  <c r="C196" i="8"/>
  <c r="C200" i="8"/>
  <c r="C204" i="8"/>
  <c r="O211" i="8"/>
  <c r="G211" i="8"/>
  <c r="K211" i="8"/>
  <c r="J213" i="8"/>
  <c r="O215" i="8"/>
  <c r="G215" i="8"/>
  <c r="M215" i="8"/>
  <c r="E215" i="8"/>
  <c r="L215" i="8"/>
  <c r="M218" i="8"/>
  <c r="E218" i="8"/>
  <c r="K218" i="8"/>
  <c r="C218" i="8"/>
  <c r="N218" i="8"/>
  <c r="J219" i="8"/>
  <c r="D221" i="8"/>
  <c r="N221" i="8"/>
  <c r="J222" i="8"/>
  <c r="L225" i="8"/>
  <c r="D227" i="8"/>
  <c r="I228" i="8"/>
  <c r="O228" i="8"/>
  <c r="G228" i="8"/>
  <c r="L228" i="8"/>
  <c r="F236" i="8"/>
  <c r="H237" i="8"/>
  <c r="F239" i="8"/>
  <c r="H240" i="8"/>
  <c r="H241" i="8"/>
  <c r="H243" i="8"/>
  <c r="H244" i="8"/>
  <c r="H245" i="8"/>
  <c r="J246" i="8"/>
  <c r="G248" i="8"/>
  <c r="H249" i="8"/>
  <c r="H250" i="8"/>
  <c r="F252" i="8"/>
  <c r="H253" i="8"/>
  <c r="F254" i="8"/>
  <c r="F255" i="8"/>
  <c r="H256" i="8"/>
  <c r="L258" i="8"/>
  <c r="D261" i="8"/>
  <c r="D264" i="8"/>
  <c r="I274" i="8"/>
  <c r="O274" i="8"/>
  <c r="G274" i="8"/>
  <c r="L274" i="8"/>
  <c r="K271" i="8"/>
  <c r="C271" i="8"/>
  <c r="I271" i="8"/>
  <c r="M271" i="8"/>
  <c r="C274" i="8"/>
  <c r="M274" i="8"/>
  <c r="M268" i="8"/>
  <c r="E268" i="8"/>
  <c r="K268" i="8"/>
  <c r="C268" i="8"/>
  <c r="N268" i="8"/>
  <c r="J269" i="8"/>
  <c r="D271" i="8"/>
  <c r="N271" i="8"/>
  <c r="D274" i="8"/>
  <c r="N274" i="8"/>
  <c r="K259" i="8"/>
  <c r="C259" i="8"/>
  <c r="I259" i="8"/>
  <c r="M259" i="8"/>
  <c r="I260" i="8"/>
  <c r="D268" i="8"/>
  <c r="O268" i="8"/>
  <c r="E271" i="8"/>
  <c r="O271" i="8"/>
  <c r="E274" i="8"/>
  <c r="I266" i="8"/>
  <c r="O266" i="8"/>
  <c r="G266" i="8"/>
  <c r="L266" i="8"/>
  <c r="F268" i="8"/>
  <c r="O269" i="8"/>
  <c r="G269" i="8"/>
  <c r="M269" i="8"/>
  <c r="E269" i="8"/>
  <c r="L269" i="8"/>
  <c r="F271" i="8"/>
  <c r="M272" i="8"/>
  <c r="E272" i="8"/>
  <c r="K272" i="8"/>
  <c r="C272" i="8"/>
  <c r="N272" i="8"/>
  <c r="J273" i="8"/>
  <c r="F274" i="8"/>
  <c r="O277" i="8"/>
  <c r="G277" i="8"/>
  <c r="N277" i="8"/>
  <c r="F277" i="8"/>
  <c r="M277" i="8"/>
  <c r="E277" i="8"/>
  <c r="L277" i="8"/>
  <c r="D277" i="8"/>
  <c r="K277" i="8"/>
  <c r="J277" i="8"/>
  <c r="K231" i="8"/>
  <c r="C231" i="8"/>
  <c r="I231" i="8"/>
  <c r="M231" i="8"/>
  <c r="K247" i="8"/>
  <c r="C247" i="8"/>
  <c r="I247" i="8"/>
  <c r="M247" i="8"/>
  <c r="E259" i="8"/>
  <c r="O259" i="8"/>
  <c r="K263" i="8"/>
  <c r="C263" i="8"/>
  <c r="I263" i="8"/>
  <c r="M263" i="8"/>
  <c r="C266" i="8"/>
  <c r="M266" i="8"/>
  <c r="G268" i="8"/>
  <c r="C269" i="8"/>
  <c r="N269" i="8"/>
  <c r="G271" i="8"/>
  <c r="D272" i="8"/>
  <c r="O272" i="8"/>
  <c r="H274" i="8"/>
  <c r="C277" i="8"/>
  <c r="O257" i="8"/>
  <c r="G257" i="8"/>
  <c r="M257" i="8"/>
  <c r="E257" i="8"/>
  <c r="L257" i="8"/>
  <c r="F259" i="8"/>
  <c r="M260" i="8"/>
  <c r="E260" i="8"/>
  <c r="K260" i="8"/>
  <c r="C260" i="8"/>
  <c r="N260" i="8"/>
  <c r="D266" i="8"/>
  <c r="N266" i="8"/>
  <c r="H268" i="8"/>
  <c r="D269" i="8"/>
  <c r="I270" i="8"/>
  <c r="O270" i="8"/>
  <c r="G270" i="8"/>
  <c r="L270" i="8"/>
  <c r="H271" i="8"/>
  <c r="F272" i="8"/>
  <c r="O273" i="8"/>
  <c r="G273" i="8"/>
  <c r="M273" i="8"/>
  <c r="E273" i="8"/>
  <c r="L273" i="8"/>
  <c r="J274" i="8"/>
  <c r="H277" i="8"/>
  <c r="E231" i="8"/>
  <c r="O231" i="8"/>
  <c r="K235" i="8"/>
  <c r="C235" i="8"/>
  <c r="I235" i="8"/>
  <c r="M235" i="8"/>
  <c r="E247" i="8"/>
  <c r="O247" i="8"/>
  <c r="K251" i="8"/>
  <c r="C251" i="8"/>
  <c r="I251" i="8"/>
  <c r="M251" i="8"/>
  <c r="C257" i="8"/>
  <c r="N257" i="8"/>
  <c r="G259" i="8"/>
  <c r="D260" i="8"/>
  <c r="O260" i="8"/>
  <c r="E263" i="8"/>
  <c r="O263" i="8"/>
  <c r="E266" i="8"/>
  <c r="K267" i="8"/>
  <c r="C267" i="8"/>
  <c r="I267" i="8"/>
  <c r="M267" i="8"/>
  <c r="I268" i="8"/>
  <c r="F269" i="8"/>
  <c r="C270" i="8"/>
  <c r="M270" i="8"/>
  <c r="J271" i="8"/>
  <c r="G272" i="8"/>
  <c r="C273" i="8"/>
  <c r="N273" i="8"/>
  <c r="K274" i="8"/>
  <c r="I277" i="8"/>
  <c r="J276" i="8"/>
  <c r="I275" i="8"/>
  <c r="C276" i="8"/>
  <c r="K276" i="8"/>
  <c r="J275" i="8"/>
  <c r="D276" i="8"/>
  <c r="L276" i="8"/>
  <c r="C275" i="8"/>
  <c r="E276" i="8"/>
  <c r="L74" i="6"/>
  <c r="D74" i="6"/>
  <c r="I74" i="6"/>
  <c r="M74" i="6"/>
  <c r="M112" i="6"/>
  <c r="E112" i="6"/>
  <c r="G112" i="6"/>
  <c r="N112" i="6"/>
  <c r="D112" i="6"/>
  <c r="L112" i="6"/>
  <c r="C112" i="6"/>
  <c r="O129" i="6"/>
  <c r="G129" i="6"/>
  <c r="F129" i="6"/>
  <c r="M129" i="6"/>
  <c r="D129" i="6"/>
  <c r="L129" i="6"/>
  <c r="C129" i="6"/>
  <c r="H60" i="6"/>
  <c r="M60" i="6"/>
  <c r="E60" i="6"/>
  <c r="L60" i="6"/>
  <c r="L62" i="6"/>
  <c r="D62" i="6"/>
  <c r="I62" i="6"/>
  <c r="M62" i="6"/>
  <c r="N67" i="6"/>
  <c r="F67" i="6"/>
  <c r="K67" i="6"/>
  <c r="C67" i="6"/>
  <c r="M67" i="6"/>
  <c r="C72" i="6"/>
  <c r="N72" i="6"/>
  <c r="C74" i="6"/>
  <c r="N74" i="6"/>
  <c r="F112" i="6"/>
  <c r="K115" i="6"/>
  <c r="C115" i="6"/>
  <c r="J115" i="6"/>
  <c r="H115" i="6"/>
  <c r="G115" i="6"/>
  <c r="O115" i="6"/>
  <c r="E129" i="6"/>
  <c r="I114" i="6"/>
  <c r="O114" i="6"/>
  <c r="F114" i="6"/>
  <c r="M114" i="6"/>
  <c r="D114" i="6"/>
  <c r="L114" i="6"/>
  <c r="C114" i="6"/>
  <c r="D115" i="6"/>
  <c r="H129" i="6"/>
  <c r="J36" i="6"/>
  <c r="J48" i="6"/>
  <c r="L72" i="6"/>
  <c r="C32" i="6"/>
  <c r="D36" i="6"/>
  <c r="N55" i="6"/>
  <c r="K55" i="6"/>
  <c r="O72" i="6"/>
  <c r="I30" i="6"/>
  <c r="C31" i="6"/>
  <c r="K31" i="6"/>
  <c r="E32" i="6"/>
  <c r="M32" i="6"/>
  <c r="I34" i="6"/>
  <c r="C35" i="6"/>
  <c r="K35" i="6"/>
  <c r="E36" i="6"/>
  <c r="M36" i="6"/>
  <c r="I38" i="6"/>
  <c r="C39" i="6"/>
  <c r="K39" i="6"/>
  <c r="E40" i="6"/>
  <c r="M40" i="6"/>
  <c r="I42" i="6"/>
  <c r="C43" i="6"/>
  <c r="K43" i="6"/>
  <c r="E44" i="6"/>
  <c r="M44" i="6"/>
  <c r="I46" i="6"/>
  <c r="C47" i="6"/>
  <c r="K47" i="6"/>
  <c r="E48" i="6"/>
  <c r="M48" i="6"/>
  <c r="I50" i="6"/>
  <c r="C51" i="6"/>
  <c r="K51" i="6"/>
  <c r="E52" i="6"/>
  <c r="M52" i="6"/>
  <c r="I54" i="6"/>
  <c r="C55" i="6"/>
  <c r="L55" i="6"/>
  <c r="D60" i="6"/>
  <c r="O60" i="6"/>
  <c r="E62" i="6"/>
  <c r="O62" i="6"/>
  <c r="E67" i="6"/>
  <c r="H68" i="6"/>
  <c r="M68" i="6"/>
  <c r="E68" i="6"/>
  <c r="L68" i="6"/>
  <c r="L70" i="6"/>
  <c r="D70" i="6"/>
  <c r="I70" i="6"/>
  <c r="M70" i="6"/>
  <c r="F72" i="6"/>
  <c r="F74" i="6"/>
  <c r="N75" i="6"/>
  <c r="F75" i="6"/>
  <c r="K75" i="6"/>
  <c r="C75" i="6"/>
  <c r="M75" i="6"/>
  <c r="M100" i="6"/>
  <c r="E100" i="6"/>
  <c r="J100" i="6"/>
  <c r="H100" i="6"/>
  <c r="G100" i="6"/>
  <c r="O100" i="6"/>
  <c r="I112" i="6"/>
  <c r="E114" i="6"/>
  <c r="E115" i="6"/>
  <c r="O117" i="6"/>
  <c r="G117" i="6"/>
  <c r="J117" i="6"/>
  <c r="H117" i="6"/>
  <c r="F117" i="6"/>
  <c r="N117" i="6"/>
  <c r="I129" i="6"/>
  <c r="J32" i="6"/>
  <c r="J52" i="6"/>
  <c r="C36" i="6"/>
  <c r="K44" i="6"/>
  <c r="C52" i="6"/>
  <c r="D32" i="6"/>
  <c r="J35" i="6"/>
  <c r="J39" i="6"/>
  <c r="D44" i="6"/>
  <c r="D72" i="6"/>
  <c r="J30" i="6"/>
  <c r="D31" i="6"/>
  <c r="L31" i="6"/>
  <c r="F32" i="6"/>
  <c r="N32" i="6"/>
  <c r="J34" i="6"/>
  <c r="D35" i="6"/>
  <c r="L35" i="6"/>
  <c r="F36" i="6"/>
  <c r="N36" i="6"/>
  <c r="J38" i="6"/>
  <c r="D39" i="6"/>
  <c r="L39" i="6"/>
  <c r="F40" i="6"/>
  <c r="N40" i="6"/>
  <c r="J42" i="6"/>
  <c r="D43" i="6"/>
  <c r="L43" i="6"/>
  <c r="F44" i="6"/>
  <c r="N44" i="6"/>
  <c r="J46" i="6"/>
  <c r="D47" i="6"/>
  <c r="L47" i="6"/>
  <c r="F48" i="6"/>
  <c r="N48" i="6"/>
  <c r="J50" i="6"/>
  <c r="D51" i="6"/>
  <c r="L51" i="6"/>
  <c r="F52" i="6"/>
  <c r="N52" i="6"/>
  <c r="J54" i="6"/>
  <c r="D55" i="6"/>
  <c r="M55" i="6"/>
  <c r="L58" i="6"/>
  <c r="D58" i="6"/>
  <c r="I58" i="6"/>
  <c r="M58" i="6"/>
  <c r="F60" i="6"/>
  <c r="F62" i="6"/>
  <c r="N63" i="6"/>
  <c r="F63" i="6"/>
  <c r="K63" i="6"/>
  <c r="C63" i="6"/>
  <c r="M63" i="6"/>
  <c r="G67" i="6"/>
  <c r="C68" i="6"/>
  <c r="N68" i="6"/>
  <c r="C70" i="6"/>
  <c r="N70" i="6"/>
  <c r="G72" i="6"/>
  <c r="G74" i="6"/>
  <c r="D75" i="6"/>
  <c r="O75" i="6"/>
  <c r="I94" i="6"/>
  <c r="L94" i="6"/>
  <c r="C94" i="6"/>
  <c r="J94" i="6"/>
  <c r="H94" i="6"/>
  <c r="O94" i="6"/>
  <c r="J112" i="6"/>
  <c r="G114" i="6"/>
  <c r="F115" i="6"/>
  <c r="J129" i="6"/>
  <c r="M132" i="6"/>
  <c r="E132" i="6"/>
  <c r="J132" i="6"/>
  <c r="H132" i="6"/>
  <c r="G132" i="6"/>
  <c r="O132" i="6"/>
  <c r="O149" i="6"/>
  <c r="G149" i="6"/>
  <c r="J149" i="6"/>
  <c r="I149" i="6"/>
  <c r="H149" i="6"/>
  <c r="F149" i="6"/>
  <c r="N149" i="6"/>
  <c r="E149" i="6"/>
  <c r="M149" i="6"/>
  <c r="D149" i="6"/>
  <c r="K149" i="6"/>
  <c r="J44" i="6"/>
  <c r="C48" i="6"/>
  <c r="K48" i="6"/>
  <c r="K52" i="6"/>
  <c r="L32" i="6"/>
  <c r="D40" i="6"/>
  <c r="J43" i="6"/>
  <c r="J47" i="6"/>
  <c r="L48" i="6"/>
  <c r="D52" i="6"/>
  <c r="L52" i="6"/>
  <c r="J55" i="6"/>
  <c r="I29" i="6"/>
  <c r="C30" i="6"/>
  <c r="K30" i="6"/>
  <c r="E31" i="6"/>
  <c r="M31" i="6"/>
  <c r="G32" i="6"/>
  <c r="O32" i="6"/>
  <c r="I33" i="6"/>
  <c r="C34" i="6"/>
  <c r="K34" i="6"/>
  <c r="E35" i="6"/>
  <c r="M35" i="6"/>
  <c r="G36" i="6"/>
  <c r="O36" i="6"/>
  <c r="I37" i="6"/>
  <c r="C38" i="6"/>
  <c r="K38" i="6"/>
  <c r="E39" i="6"/>
  <c r="M39" i="6"/>
  <c r="G40" i="6"/>
  <c r="O40" i="6"/>
  <c r="I41" i="6"/>
  <c r="C42" i="6"/>
  <c r="K42" i="6"/>
  <c r="E43" i="6"/>
  <c r="M43" i="6"/>
  <c r="G44" i="6"/>
  <c r="O44" i="6"/>
  <c r="I45" i="6"/>
  <c r="C46" i="6"/>
  <c r="K46" i="6"/>
  <c r="E47" i="6"/>
  <c r="M47" i="6"/>
  <c r="G48" i="6"/>
  <c r="O48" i="6"/>
  <c r="I49" i="6"/>
  <c r="C50" i="6"/>
  <c r="K50" i="6"/>
  <c r="E51" i="6"/>
  <c r="M51" i="6"/>
  <c r="G52" i="6"/>
  <c r="O52" i="6"/>
  <c r="I53" i="6"/>
  <c r="C54" i="6"/>
  <c r="K54" i="6"/>
  <c r="E55" i="6"/>
  <c r="O55" i="6"/>
  <c r="C58" i="6"/>
  <c r="N58" i="6"/>
  <c r="J59" i="6"/>
  <c r="G60" i="6"/>
  <c r="G62" i="6"/>
  <c r="D63" i="6"/>
  <c r="O63" i="6"/>
  <c r="H67" i="6"/>
  <c r="D68" i="6"/>
  <c r="O68" i="6"/>
  <c r="E70" i="6"/>
  <c r="O70" i="6"/>
  <c r="H74" i="6"/>
  <c r="E75" i="6"/>
  <c r="H76" i="6"/>
  <c r="M76" i="6"/>
  <c r="E76" i="6"/>
  <c r="L76" i="6"/>
  <c r="M79" i="6"/>
  <c r="K80" i="6"/>
  <c r="M83" i="6"/>
  <c r="K84" i="6"/>
  <c r="M87" i="6"/>
  <c r="K88" i="6"/>
  <c r="M92" i="6"/>
  <c r="E92" i="6"/>
  <c r="L92" i="6"/>
  <c r="C92" i="6"/>
  <c r="J92" i="6"/>
  <c r="I92" i="6"/>
  <c r="O93" i="6"/>
  <c r="G93" i="6"/>
  <c r="H93" i="6"/>
  <c r="N93" i="6"/>
  <c r="E93" i="6"/>
  <c r="M93" i="6"/>
  <c r="D93" i="6"/>
  <c r="D94" i="6"/>
  <c r="K95" i="6"/>
  <c r="C95" i="6"/>
  <c r="G95" i="6"/>
  <c r="N95" i="6"/>
  <c r="E95" i="6"/>
  <c r="M95" i="6"/>
  <c r="D95" i="6"/>
  <c r="D100" i="6"/>
  <c r="I102" i="6"/>
  <c r="J102" i="6"/>
  <c r="G102" i="6"/>
  <c r="O102" i="6"/>
  <c r="F102" i="6"/>
  <c r="N102" i="6"/>
  <c r="O109" i="6"/>
  <c r="G109" i="6"/>
  <c r="L109" i="6"/>
  <c r="C109" i="6"/>
  <c r="J109" i="6"/>
  <c r="I109" i="6"/>
  <c r="I110" i="6"/>
  <c r="G110" i="6"/>
  <c r="N110" i="6"/>
  <c r="E110" i="6"/>
  <c r="M110" i="6"/>
  <c r="D110" i="6"/>
  <c r="K112" i="6"/>
  <c r="H114" i="6"/>
  <c r="I115" i="6"/>
  <c r="D117" i="6"/>
  <c r="I126" i="6"/>
  <c r="L126" i="6"/>
  <c r="C126" i="6"/>
  <c r="J126" i="6"/>
  <c r="H126" i="6"/>
  <c r="O126" i="6"/>
  <c r="K129" i="6"/>
  <c r="C132" i="6"/>
  <c r="L136" i="6"/>
  <c r="L138" i="6"/>
  <c r="N139" i="6"/>
  <c r="C149" i="6"/>
  <c r="H72" i="6"/>
  <c r="M72" i="6"/>
  <c r="E72" i="6"/>
  <c r="K32" i="6"/>
  <c r="K36" i="6"/>
  <c r="C40" i="6"/>
  <c r="J31" i="6"/>
  <c r="L40" i="6"/>
  <c r="D48" i="6"/>
  <c r="J51" i="6"/>
  <c r="N60" i="6"/>
  <c r="E74" i="6"/>
  <c r="D30" i="6"/>
  <c r="L30" i="6"/>
  <c r="F31" i="6"/>
  <c r="N31" i="6"/>
  <c r="H32" i="6"/>
  <c r="D34" i="6"/>
  <c r="L34" i="6"/>
  <c r="F35" i="6"/>
  <c r="N35" i="6"/>
  <c r="H36" i="6"/>
  <c r="D38" i="6"/>
  <c r="L38" i="6"/>
  <c r="F39" i="6"/>
  <c r="N39" i="6"/>
  <c r="H40" i="6"/>
  <c r="D42" i="6"/>
  <c r="L42" i="6"/>
  <c r="F43" i="6"/>
  <c r="N43" i="6"/>
  <c r="H44" i="6"/>
  <c r="D46" i="6"/>
  <c r="L46" i="6"/>
  <c r="F47" i="6"/>
  <c r="N47" i="6"/>
  <c r="H48" i="6"/>
  <c r="D50" i="6"/>
  <c r="L50" i="6"/>
  <c r="F51" i="6"/>
  <c r="N51" i="6"/>
  <c r="H52" i="6"/>
  <c r="D54" i="6"/>
  <c r="L54" i="6"/>
  <c r="F55" i="6"/>
  <c r="H56" i="6"/>
  <c r="M56" i="6"/>
  <c r="E56" i="6"/>
  <c r="L56" i="6"/>
  <c r="E58" i="6"/>
  <c r="O58" i="6"/>
  <c r="I60" i="6"/>
  <c r="H62" i="6"/>
  <c r="E63" i="6"/>
  <c r="H64" i="6"/>
  <c r="M64" i="6"/>
  <c r="E64" i="6"/>
  <c r="L64" i="6"/>
  <c r="L66" i="6"/>
  <c r="D66" i="6"/>
  <c r="I66" i="6"/>
  <c r="M66" i="6"/>
  <c r="I67" i="6"/>
  <c r="F68" i="6"/>
  <c r="F70" i="6"/>
  <c r="N71" i="6"/>
  <c r="F71" i="6"/>
  <c r="K71" i="6"/>
  <c r="C71" i="6"/>
  <c r="M71" i="6"/>
  <c r="J72" i="6"/>
  <c r="J74" i="6"/>
  <c r="G75" i="6"/>
  <c r="K91" i="6"/>
  <c r="C91" i="6"/>
  <c r="H91" i="6"/>
  <c r="O91" i="6"/>
  <c r="F91" i="6"/>
  <c r="N91" i="6"/>
  <c r="E91" i="6"/>
  <c r="E94" i="6"/>
  <c r="F100" i="6"/>
  <c r="M104" i="6"/>
  <c r="E104" i="6"/>
  <c r="I104" i="6"/>
  <c r="G104" i="6"/>
  <c r="O104" i="6"/>
  <c r="F104" i="6"/>
  <c r="I106" i="6"/>
  <c r="H106" i="6"/>
  <c r="O106" i="6"/>
  <c r="F106" i="6"/>
  <c r="N106" i="6"/>
  <c r="E106" i="6"/>
  <c r="K107" i="6"/>
  <c r="C107" i="6"/>
  <c r="M107" i="6"/>
  <c r="D107" i="6"/>
  <c r="J107" i="6"/>
  <c r="I107" i="6"/>
  <c r="M108" i="6"/>
  <c r="E108" i="6"/>
  <c r="H108" i="6"/>
  <c r="O108" i="6"/>
  <c r="F108" i="6"/>
  <c r="N108" i="6"/>
  <c r="D108" i="6"/>
  <c r="O112" i="6"/>
  <c r="J114" i="6"/>
  <c r="L115" i="6"/>
  <c r="E117" i="6"/>
  <c r="K119" i="6"/>
  <c r="C119" i="6"/>
  <c r="I119" i="6"/>
  <c r="G119" i="6"/>
  <c r="O119" i="6"/>
  <c r="F119" i="6"/>
  <c r="O121" i="6"/>
  <c r="G121" i="6"/>
  <c r="I121" i="6"/>
  <c r="F121" i="6"/>
  <c r="N121" i="6"/>
  <c r="E121" i="6"/>
  <c r="M124" i="6"/>
  <c r="E124" i="6"/>
  <c r="L124" i="6"/>
  <c r="C124" i="6"/>
  <c r="J124" i="6"/>
  <c r="I124" i="6"/>
  <c r="O125" i="6"/>
  <c r="G125" i="6"/>
  <c r="H125" i="6"/>
  <c r="N125" i="6"/>
  <c r="E125" i="6"/>
  <c r="M125" i="6"/>
  <c r="D125" i="6"/>
  <c r="K127" i="6"/>
  <c r="C127" i="6"/>
  <c r="G127" i="6"/>
  <c r="N127" i="6"/>
  <c r="E127" i="6"/>
  <c r="M127" i="6"/>
  <c r="D127" i="6"/>
  <c r="N129" i="6"/>
  <c r="D132" i="6"/>
  <c r="I134" i="6"/>
  <c r="J134" i="6"/>
  <c r="G134" i="6"/>
  <c r="O134" i="6"/>
  <c r="F134" i="6"/>
  <c r="N134" i="6"/>
  <c r="L149" i="6"/>
  <c r="J40" i="6"/>
  <c r="K60" i="6"/>
  <c r="K40" i="6"/>
  <c r="C44" i="6"/>
  <c r="L36" i="6"/>
  <c r="L44" i="6"/>
  <c r="C60" i="6"/>
  <c r="O74" i="6"/>
  <c r="E30" i="6"/>
  <c r="G31" i="6"/>
  <c r="E34" i="6"/>
  <c r="G35" i="6"/>
  <c r="E38" i="6"/>
  <c r="G39" i="6"/>
  <c r="E42" i="6"/>
  <c r="G43" i="6"/>
  <c r="E46" i="6"/>
  <c r="G47" i="6"/>
  <c r="E50" i="6"/>
  <c r="G51" i="6"/>
  <c r="E54" i="6"/>
  <c r="G55" i="6"/>
  <c r="F58" i="6"/>
  <c r="N59" i="6"/>
  <c r="F59" i="6"/>
  <c r="K59" i="6"/>
  <c r="C59" i="6"/>
  <c r="M59" i="6"/>
  <c r="J60" i="6"/>
  <c r="J62" i="6"/>
  <c r="G63" i="6"/>
  <c r="J67" i="6"/>
  <c r="G68" i="6"/>
  <c r="G70" i="6"/>
  <c r="K72" i="6"/>
  <c r="K74" i="6"/>
  <c r="H75" i="6"/>
  <c r="N79" i="6"/>
  <c r="F79" i="6"/>
  <c r="L79" i="6"/>
  <c r="D79" i="6"/>
  <c r="K79" i="6"/>
  <c r="C79" i="6"/>
  <c r="H80" i="6"/>
  <c r="N80" i="6"/>
  <c r="F80" i="6"/>
  <c r="M80" i="6"/>
  <c r="E80" i="6"/>
  <c r="O80" i="6"/>
  <c r="N83" i="6"/>
  <c r="F83" i="6"/>
  <c r="L83" i="6"/>
  <c r="D83" i="6"/>
  <c r="K83" i="6"/>
  <c r="C83" i="6"/>
  <c r="H84" i="6"/>
  <c r="N84" i="6"/>
  <c r="F84" i="6"/>
  <c r="M84" i="6"/>
  <c r="E84" i="6"/>
  <c r="O84" i="6"/>
  <c r="N87" i="6"/>
  <c r="F87" i="6"/>
  <c r="L87" i="6"/>
  <c r="D87" i="6"/>
  <c r="K87" i="6"/>
  <c r="C87" i="6"/>
  <c r="H88" i="6"/>
  <c r="N88" i="6"/>
  <c r="F88" i="6"/>
  <c r="M88" i="6"/>
  <c r="E88" i="6"/>
  <c r="O88" i="6"/>
  <c r="F94" i="6"/>
  <c r="O97" i="6"/>
  <c r="G97" i="6"/>
  <c r="F97" i="6"/>
  <c r="M97" i="6"/>
  <c r="D97" i="6"/>
  <c r="L97" i="6"/>
  <c r="C97" i="6"/>
  <c r="I100" i="6"/>
  <c r="K114" i="6"/>
  <c r="M115" i="6"/>
  <c r="I117" i="6"/>
  <c r="K123" i="6"/>
  <c r="C123" i="6"/>
  <c r="H123" i="6"/>
  <c r="O123" i="6"/>
  <c r="F123" i="6"/>
  <c r="N123" i="6"/>
  <c r="E123" i="6"/>
  <c r="F132" i="6"/>
  <c r="M136" i="6"/>
  <c r="E136" i="6"/>
  <c r="I136" i="6"/>
  <c r="G136" i="6"/>
  <c r="O136" i="6"/>
  <c r="F136" i="6"/>
  <c r="I138" i="6"/>
  <c r="H138" i="6"/>
  <c r="O138" i="6"/>
  <c r="F138" i="6"/>
  <c r="N138" i="6"/>
  <c r="E138" i="6"/>
  <c r="K139" i="6"/>
  <c r="C139" i="6"/>
  <c r="M139" i="6"/>
  <c r="D139" i="6"/>
  <c r="J139" i="6"/>
  <c r="I139" i="6"/>
  <c r="M140" i="6"/>
  <c r="E140" i="6"/>
  <c r="H140" i="6"/>
  <c r="O140" i="6"/>
  <c r="F140" i="6"/>
  <c r="N140" i="6"/>
  <c r="D140" i="6"/>
  <c r="K147" i="6"/>
  <c r="C147" i="6"/>
  <c r="J147" i="6"/>
  <c r="I147" i="6"/>
  <c r="H147" i="6"/>
  <c r="G147" i="6"/>
  <c r="O147" i="6"/>
  <c r="F147" i="6"/>
  <c r="N147" i="6"/>
  <c r="E147" i="6"/>
  <c r="M164" i="6"/>
  <c r="E164" i="6"/>
  <c r="K164" i="6"/>
  <c r="K166" i="6"/>
  <c r="K151" i="6"/>
  <c r="C151" i="6"/>
  <c r="L151" i="6"/>
  <c r="O153" i="6"/>
  <c r="G153" i="6"/>
  <c r="K153" i="6"/>
  <c r="C164" i="6"/>
  <c r="L164" i="6"/>
  <c r="I168" i="6"/>
  <c r="O168" i="6"/>
  <c r="G168" i="6"/>
  <c r="E168" i="6"/>
  <c r="M168" i="6"/>
  <c r="K142" i="6"/>
  <c r="D151" i="6"/>
  <c r="M151" i="6"/>
  <c r="C153" i="6"/>
  <c r="L153" i="6"/>
  <c r="K155" i="6"/>
  <c r="C155" i="6"/>
  <c r="L155" i="6"/>
  <c r="O157" i="6"/>
  <c r="G157" i="6"/>
  <c r="K157" i="6"/>
  <c r="D164" i="6"/>
  <c r="N164" i="6"/>
  <c r="D166" i="6"/>
  <c r="M166" i="6"/>
  <c r="C168" i="6"/>
  <c r="N168" i="6"/>
  <c r="M186" i="6"/>
  <c r="E186" i="6"/>
  <c r="L186" i="6"/>
  <c r="D186" i="6"/>
  <c r="K186" i="6"/>
  <c r="C186" i="6"/>
  <c r="O186" i="6"/>
  <c r="N186" i="6"/>
  <c r="J186" i="6"/>
  <c r="I186" i="6"/>
  <c r="G186" i="6"/>
  <c r="F186" i="6"/>
  <c r="M144" i="6"/>
  <c r="E144" i="6"/>
  <c r="K144" i="6"/>
  <c r="K146" i="6"/>
  <c r="E151" i="6"/>
  <c r="N151" i="6"/>
  <c r="D153" i="6"/>
  <c r="M153" i="6"/>
  <c r="D155" i="6"/>
  <c r="M155" i="6"/>
  <c r="C157" i="6"/>
  <c r="L157" i="6"/>
  <c r="K159" i="6"/>
  <c r="C159" i="6"/>
  <c r="L159" i="6"/>
  <c r="O161" i="6"/>
  <c r="G161" i="6"/>
  <c r="K161" i="6"/>
  <c r="F164" i="6"/>
  <c r="O164" i="6"/>
  <c r="E166" i="6"/>
  <c r="N166" i="6"/>
  <c r="I167" i="6"/>
  <c r="D168" i="6"/>
  <c r="L171" i="6"/>
  <c r="H186" i="6"/>
  <c r="G57" i="6"/>
  <c r="O57" i="6"/>
  <c r="I78" i="6"/>
  <c r="I82" i="6"/>
  <c r="I86" i="6"/>
  <c r="J90" i="6"/>
  <c r="K99" i="6"/>
  <c r="C99" i="6"/>
  <c r="L99" i="6"/>
  <c r="O101" i="6"/>
  <c r="G101" i="6"/>
  <c r="K101" i="6"/>
  <c r="M116" i="6"/>
  <c r="E116" i="6"/>
  <c r="K116" i="6"/>
  <c r="K118" i="6"/>
  <c r="J122" i="6"/>
  <c r="K131" i="6"/>
  <c r="C131" i="6"/>
  <c r="L131" i="6"/>
  <c r="O133" i="6"/>
  <c r="G133" i="6"/>
  <c r="K133" i="6"/>
  <c r="I141" i="6"/>
  <c r="D142" i="6"/>
  <c r="M142" i="6"/>
  <c r="C144" i="6"/>
  <c r="L144" i="6"/>
  <c r="C146" i="6"/>
  <c r="L146" i="6"/>
  <c r="M148" i="6"/>
  <c r="E148" i="6"/>
  <c r="K148" i="6"/>
  <c r="K150" i="6"/>
  <c r="F151" i="6"/>
  <c r="O151" i="6"/>
  <c r="E153" i="6"/>
  <c r="N153" i="6"/>
  <c r="J154" i="6"/>
  <c r="E155" i="6"/>
  <c r="N155" i="6"/>
  <c r="I156" i="6"/>
  <c r="D157" i="6"/>
  <c r="M157" i="6"/>
  <c r="H158" i="6"/>
  <c r="D159" i="6"/>
  <c r="M159" i="6"/>
  <c r="C161" i="6"/>
  <c r="L161" i="6"/>
  <c r="K163" i="6"/>
  <c r="C163" i="6"/>
  <c r="L163" i="6"/>
  <c r="G164" i="6"/>
  <c r="O165" i="6"/>
  <c r="G165" i="6"/>
  <c r="K165" i="6"/>
  <c r="F166" i="6"/>
  <c r="O166" i="6"/>
  <c r="F168" i="6"/>
  <c r="J78" i="6"/>
  <c r="J82" i="6"/>
  <c r="J86" i="6"/>
  <c r="K90" i="6"/>
  <c r="K103" i="6"/>
  <c r="C103" i="6"/>
  <c r="L103" i="6"/>
  <c r="O105" i="6"/>
  <c r="G105" i="6"/>
  <c r="K105" i="6"/>
  <c r="M120" i="6"/>
  <c r="E120" i="6"/>
  <c r="K120" i="6"/>
  <c r="K122" i="6"/>
  <c r="K135" i="6"/>
  <c r="C135" i="6"/>
  <c r="L135" i="6"/>
  <c r="O137" i="6"/>
  <c r="G137" i="6"/>
  <c r="K137" i="6"/>
  <c r="E142" i="6"/>
  <c r="N142" i="6"/>
  <c r="D144" i="6"/>
  <c r="N144" i="6"/>
  <c r="D146" i="6"/>
  <c r="M146" i="6"/>
  <c r="G151" i="6"/>
  <c r="M152" i="6"/>
  <c r="E152" i="6"/>
  <c r="K152" i="6"/>
  <c r="F153" i="6"/>
  <c r="K154" i="6"/>
  <c r="F155" i="6"/>
  <c r="O155" i="6"/>
  <c r="E157" i="6"/>
  <c r="N157" i="6"/>
  <c r="E159" i="6"/>
  <c r="N159" i="6"/>
  <c r="D161" i="6"/>
  <c r="M161" i="6"/>
  <c r="H164" i="6"/>
  <c r="G166" i="6"/>
  <c r="K167" i="6"/>
  <c r="C167" i="6"/>
  <c r="L167" i="6"/>
  <c r="H168" i="6"/>
  <c r="O171" i="6"/>
  <c r="G171" i="6"/>
  <c r="M171" i="6"/>
  <c r="E171" i="6"/>
  <c r="F171" i="6"/>
  <c r="J171" i="6"/>
  <c r="I172" i="6"/>
  <c r="O172" i="6"/>
  <c r="G172" i="6"/>
  <c r="M172" i="6"/>
  <c r="C172" i="6"/>
  <c r="F172" i="6"/>
  <c r="K173" i="6"/>
  <c r="C173" i="6"/>
  <c r="I173" i="6"/>
  <c r="J173" i="6"/>
  <c r="N173" i="6"/>
  <c r="D173" i="6"/>
  <c r="M174" i="6"/>
  <c r="E174" i="6"/>
  <c r="K174" i="6"/>
  <c r="C174" i="6"/>
  <c r="G174" i="6"/>
  <c r="J174" i="6"/>
  <c r="O175" i="6"/>
  <c r="G175" i="6"/>
  <c r="M175" i="6"/>
  <c r="E175" i="6"/>
  <c r="N175" i="6"/>
  <c r="C175" i="6"/>
  <c r="H175" i="6"/>
  <c r="I184" i="6"/>
  <c r="O184" i="6"/>
  <c r="G184" i="6"/>
  <c r="F184" i="6"/>
  <c r="E184" i="6"/>
  <c r="N184" i="6"/>
  <c r="D184" i="6"/>
  <c r="M184" i="6"/>
  <c r="C184" i="6"/>
  <c r="K184" i="6"/>
  <c r="J184" i="6"/>
  <c r="O141" i="6"/>
  <c r="G141" i="6"/>
  <c r="K141" i="6"/>
  <c r="F142" i="6"/>
  <c r="O142" i="6"/>
  <c r="F144" i="6"/>
  <c r="O144" i="6"/>
  <c r="E146" i="6"/>
  <c r="N146" i="6"/>
  <c r="H151" i="6"/>
  <c r="H153" i="6"/>
  <c r="G155" i="6"/>
  <c r="M156" i="6"/>
  <c r="E156" i="6"/>
  <c r="K156" i="6"/>
  <c r="F157" i="6"/>
  <c r="K158" i="6"/>
  <c r="F159" i="6"/>
  <c r="O159" i="6"/>
  <c r="E161" i="6"/>
  <c r="N161" i="6"/>
  <c r="J162" i="6"/>
  <c r="E163" i="6"/>
  <c r="N163" i="6"/>
  <c r="I164" i="6"/>
  <c r="D165" i="6"/>
  <c r="M165" i="6"/>
  <c r="H166" i="6"/>
  <c r="D167" i="6"/>
  <c r="M167" i="6"/>
  <c r="J168" i="6"/>
  <c r="C171" i="6"/>
  <c r="D172" i="6"/>
  <c r="E173" i="6"/>
  <c r="D174" i="6"/>
  <c r="D175" i="6"/>
  <c r="H184" i="6"/>
  <c r="D78" i="6"/>
  <c r="D82" i="6"/>
  <c r="D86" i="6"/>
  <c r="D90" i="6"/>
  <c r="M90" i="6"/>
  <c r="M96" i="6"/>
  <c r="E96" i="6"/>
  <c r="K96" i="6"/>
  <c r="K98" i="6"/>
  <c r="F99" i="6"/>
  <c r="O99" i="6"/>
  <c r="E101" i="6"/>
  <c r="N101" i="6"/>
  <c r="E103" i="6"/>
  <c r="N103" i="6"/>
  <c r="D105" i="6"/>
  <c r="M105" i="6"/>
  <c r="K111" i="6"/>
  <c r="C111" i="6"/>
  <c r="L111" i="6"/>
  <c r="O113" i="6"/>
  <c r="G113" i="6"/>
  <c r="K113" i="6"/>
  <c r="F116" i="6"/>
  <c r="O116" i="6"/>
  <c r="E118" i="6"/>
  <c r="N118" i="6"/>
  <c r="D120" i="6"/>
  <c r="N120" i="6"/>
  <c r="D122" i="6"/>
  <c r="M122" i="6"/>
  <c r="M128" i="6"/>
  <c r="E128" i="6"/>
  <c r="K128" i="6"/>
  <c r="K130" i="6"/>
  <c r="F131" i="6"/>
  <c r="O131" i="6"/>
  <c r="E133" i="6"/>
  <c r="N133" i="6"/>
  <c r="E135" i="6"/>
  <c r="N135" i="6"/>
  <c r="D137" i="6"/>
  <c r="M137" i="6"/>
  <c r="C141" i="6"/>
  <c r="L141" i="6"/>
  <c r="G142" i="6"/>
  <c r="K143" i="6"/>
  <c r="C143" i="6"/>
  <c r="L143" i="6"/>
  <c r="G144" i="6"/>
  <c r="O145" i="6"/>
  <c r="G145" i="6"/>
  <c r="K145" i="6"/>
  <c r="F146" i="6"/>
  <c r="O146" i="6"/>
  <c r="F148" i="6"/>
  <c r="O148" i="6"/>
  <c r="E150" i="6"/>
  <c r="N150" i="6"/>
  <c r="I151" i="6"/>
  <c r="D152" i="6"/>
  <c r="N152" i="6"/>
  <c r="I153" i="6"/>
  <c r="D154" i="6"/>
  <c r="M154" i="6"/>
  <c r="H155" i="6"/>
  <c r="C156" i="6"/>
  <c r="L156" i="6"/>
  <c r="H157" i="6"/>
  <c r="C158" i="6"/>
  <c r="L158" i="6"/>
  <c r="G159" i="6"/>
  <c r="M160" i="6"/>
  <c r="E160" i="6"/>
  <c r="K160" i="6"/>
  <c r="F161" i="6"/>
  <c r="K162" i="6"/>
  <c r="F163" i="6"/>
  <c r="O163" i="6"/>
  <c r="J164" i="6"/>
  <c r="E165" i="6"/>
  <c r="N165" i="6"/>
  <c r="J166" i="6"/>
  <c r="E167" i="6"/>
  <c r="N167" i="6"/>
  <c r="K168" i="6"/>
  <c r="D171" i="6"/>
  <c r="E172" i="6"/>
  <c r="F173" i="6"/>
  <c r="F174" i="6"/>
  <c r="F175" i="6"/>
  <c r="L184" i="6"/>
  <c r="O187" i="6"/>
  <c r="G187" i="6"/>
  <c r="N187" i="6"/>
  <c r="F187" i="6"/>
  <c r="M187" i="6"/>
  <c r="E187" i="6"/>
  <c r="I188" i="6"/>
  <c r="H188" i="6"/>
  <c r="O188" i="6"/>
  <c r="G188" i="6"/>
  <c r="M188" i="6"/>
  <c r="J194" i="6"/>
  <c r="J195" i="6"/>
  <c r="J196" i="6"/>
  <c r="H199" i="6"/>
  <c r="O199" i="6"/>
  <c r="G199" i="6"/>
  <c r="N199" i="6"/>
  <c r="F199" i="6"/>
  <c r="M199" i="6"/>
  <c r="E199" i="6"/>
  <c r="K203" i="6"/>
  <c r="O223" i="6"/>
  <c r="G223" i="6"/>
  <c r="M223" i="6"/>
  <c r="E223" i="6"/>
  <c r="K223" i="6"/>
  <c r="C223" i="6"/>
  <c r="L223" i="6"/>
  <c r="J223" i="6"/>
  <c r="I223" i="6"/>
  <c r="H223" i="6"/>
  <c r="F223" i="6"/>
  <c r="D223" i="6"/>
  <c r="N223" i="6"/>
  <c r="M170" i="6"/>
  <c r="E170" i="6"/>
  <c r="K170" i="6"/>
  <c r="C170" i="6"/>
  <c r="N170" i="6"/>
  <c r="D176" i="6"/>
  <c r="N176" i="6"/>
  <c r="H178" i="6"/>
  <c r="I180" i="6"/>
  <c r="O180" i="6"/>
  <c r="G180" i="6"/>
  <c r="L180" i="6"/>
  <c r="H181" i="6"/>
  <c r="O183" i="6"/>
  <c r="G183" i="6"/>
  <c r="M183" i="6"/>
  <c r="E183" i="6"/>
  <c r="L183" i="6"/>
  <c r="C187" i="6"/>
  <c r="C188" i="6"/>
  <c r="N188" i="6"/>
  <c r="N194" i="6"/>
  <c r="K195" i="6"/>
  <c r="K196" i="6"/>
  <c r="C199" i="6"/>
  <c r="K177" i="6"/>
  <c r="C177" i="6"/>
  <c r="I177" i="6"/>
  <c r="M177" i="6"/>
  <c r="D187" i="6"/>
  <c r="D188" i="6"/>
  <c r="N198" i="6"/>
  <c r="F198" i="6"/>
  <c r="M198" i="6"/>
  <c r="E198" i="6"/>
  <c r="L198" i="6"/>
  <c r="D198" i="6"/>
  <c r="K198" i="6"/>
  <c r="C198" i="6"/>
  <c r="D199" i="6"/>
  <c r="M206" i="6"/>
  <c r="E206" i="6"/>
  <c r="K206" i="6"/>
  <c r="C206" i="6"/>
  <c r="L206" i="6"/>
  <c r="J206" i="6"/>
  <c r="I206" i="6"/>
  <c r="H206" i="6"/>
  <c r="M194" i="6"/>
  <c r="E194" i="6"/>
  <c r="L194" i="6"/>
  <c r="D194" i="6"/>
  <c r="K194" i="6"/>
  <c r="C194" i="6"/>
  <c r="O195" i="6"/>
  <c r="G195" i="6"/>
  <c r="N195" i="6"/>
  <c r="F195" i="6"/>
  <c r="M195" i="6"/>
  <c r="E195" i="6"/>
  <c r="I196" i="6"/>
  <c r="H196" i="6"/>
  <c r="O196" i="6"/>
  <c r="G196" i="6"/>
  <c r="M196" i="6"/>
  <c r="G198" i="6"/>
  <c r="I199" i="6"/>
  <c r="H203" i="6"/>
  <c r="O203" i="6"/>
  <c r="G203" i="6"/>
  <c r="N203" i="6"/>
  <c r="F203" i="6"/>
  <c r="M203" i="6"/>
  <c r="E203" i="6"/>
  <c r="D206" i="6"/>
  <c r="K181" i="6"/>
  <c r="C181" i="6"/>
  <c r="I181" i="6"/>
  <c r="M181" i="6"/>
  <c r="F183" i="6"/>
  <c r="I187" i="6"/>
  <c r="F188" i="6"/>
  <c r="M190" i="6"/>
  <c r="E190" i="6"/>
  <c r="L190" i="6"/>
  <c r="D190" i="6"/>
  <c r="K190" i="6"/>
  <c r="C190" i="6"/>
  <c r="O191" i="6"/>
  <c r="G191" i="6"/>
  <c r="N191" i="6"/>
  <c r="F191" i="6"/>
  <c r="M191" i="6"/>
  <c r="E191" i="6"/>
  <c r="I192" i="6"/>
  <c r="H192" i="6"/>
  <c r="O192" i="6"/>
  <c r="G192" i="6"/>
  <c r="M192" i="6"/>
  <c r="F194" i="6"/>
  <c r="C195" i="6"/>
  <c r="C196" i="6"/>
  <c r="N196" i="6"/>
  <c r="H198" i="6"/>
  <c r="J199" i="6"/>
  <c r="C203" i="6"/>
  <c r="F206" i="6"/>
  <c r="K213" i="6"/>
  <c r="C213" i="6"/>
  <c r="I213" i="6"/>
  <c r="O213" i="6"/>
  <c r="G213" i="6"/>
  <c r="L213" i="6"/>
  <c r="J213" i="6"/>
  <c r="H213" i="6"/>
  <c r="F213" i="6"/>
  <c r="D213" i="6"/>
  <c r="M213" i="6"/>
  <c r="M178" i="6"/>
  <c r="E178" i="6"/>
  <c r="K178" i="6"/>
  <c r="C178" i="6"/>
  <c r="N178" i="6"/>
  <c r="J179" i="6"/>
  <c r="F180" i="6"/>
  <c r="D181" i="6"/>
  <c r="N181" i="6"/>
  <c r="H183" i="6"/>
  <c r="J187" i="6"/>
  <c r="J188" i="6"/>
  <c r="F190" i="6"/>
  <c r="C191" i="6"/>
  <c r="C192" i="6"/>
  <c r="N192" i="6"/>
  <c r="G194" i="6"/>
  <c r="D195" i="6"/>
  <c r="D196" i="6"/>
  <c r="I198" i="6"/>
  <c r="K199" i="6"/>
  <c r="N202" i="6"/>
  <c r="F202" i="6"/>
  <c r="M202" i="6"/>
  <c r="E202" i="6"/>
  <c r="L202" i="6"/>
  <c r="D202" i="6"/>
  <c r="K202" i="6"/>
  <c r="C202" i="6"/>
  <c r="D203" i="6"/>
  <c r="G206" i="6"/>
  <c r="E213" i="6"/>
  <c r="K169" i="6"/>
  <c r="C169" i="6"/>
  <c r="I169" i="6"/>
  <c r="M169" i="6"/>
  <c r="I170" i="6"/>
  <c r="G177" i="6"/>
  <c r="D178" i="6"/>
  <c r="O178" i="6"/>
  <c r="H180" i="6"/>
  <c r="E181" i="6"/>
  <c r="O181" i="6"/>
  <c r="I183" i="6"/>
  <c r="K187" i="6"/>
  <c r="K188" i="6"/>
  <c r="G190" i="6"/>
  <c r="D191" i="6"/>
  <c r="D192" i="6"/>
  <c r="H194" i="6"/>
  <c r="H195" i="6"/>
  <c r="E196" i="6"/>
  <c r="J198" i="6"/>
  <c r="L199" i="6"/>
  <c r="I203" i="6"/>
  <c r="N206" i="6"/>
  <c r="O211" i="6"/>
  <c r="G211" i="6"/>
  <c r="M211" i="6"/>
  <c r="E211" i="6"/>
  <c r="K211" i="6"/>
  <c r="C211" i="6"/>
  <c r="N211" i="6"/>
  <c r="L211" i="6"/>
  <c r="J211" i="6"/>
  <c r="I211" i="6"/>
  <c r="F211" i="6"/>
  <c r="N213" i="6"/>
  <c r="I176" i="6"/>
  <c r="O176" i="6"/>
  <c r="G176" i="6"/>
  <c r="L176" i="6"/>
  <c r="H177" i="6"/>
  <c r="F178" i="6"/>
  <c r="O179" i="6"/>
  <c r="G179" i="6"/>
  <c r="M179" i="6"/>
  <c r="E179" i="6"/>
  <c r="L179" i="6"/>
  <c r="J180" i="6"/>
  <c r="F181" i="6"/>
  <c r="M182" i="6"/>
  <c r="E182" i="6"/>
  <c r="K182" i="6"/>
  <c r="C182" i="6"/>
  <c r="N182" i="6"/>
  <c r="J183" i="6"/>
  <c r="L187" i="6"/>
  <c r="L188" i="6"/>
  <c r="H190" i="6"/>
  <c r="H191" i="6"/>
  <c r="E192" i="6"/>
  <c r="I194" i="6"/>
  <c r="I195" i="6"/>
  <c r="F196" i="6"/>
  <c r="O198" i="6"/>
  <c r="H202" i="6"/>
  <c r="J203" i="6"/>
  <c r="O206" i="6"/>
  <c r="D211" i="6"/>
  <c r="I212" i="6"/>
  <c r="O212" i="6"/>
  <c r="G212" i="6"/>
  <c r="M212" i="6"/>
  <c r="E212" i="6"/>
  <c r="N212" i="6"/>
  <c r="J215" i="6"/>
  <c r="J216" i="6"/>
  <c r="M222" i="6"/>
  <c r="E222" i="6"/>
  <c r="K222" i="6"/>
  <c r="C222" i="6"/>
  <c r="I222" i="6"/>
  <c r="O222" i="6"/>
  <c r="I224" i="6"/>
  <c r="O224" i="6"/>
  <c r="G224" i="6"/>
  <c r="M224" i="6"/>
  <c r="E224" i="6"/>
  <c r="N224" i="6"/>
  <c r="O227" i="6"/>
  <c r="G227" i="6"/>
  <c r="N227" i="6"/>
  <c r="F227" i="6"/>
  <c r="M227" i="6"/>
  <c r="E227" i="6"/>
  <c r="K227" i="6"/>
  <c r="C227" i="6"/>
  <c r="O207" i="6"/>
  <c r="G207" i="6"/>
  <c r="M207" i="6"/>
  <c r="E207" i="6"/>
  <c r="L207" i="6"/>
  <c r="D212" i="6"/>
  <c r="M214" i="6"/>
  <c r="E214" i="6"/>
  <c r="K214" i="6"/>
  <c r="C214" i="6"/>
  <c r="I214" i="6"/>
  <c r="O214" i="6"/>
  <c r="F222" i="6"/>
  <c r="C224" i="6"/>
  <c r="M226" i="6"/>
  <c r="E226" i="6"/>
  <c r="L226" i="6"/>
  <c r="D226" i="6"/>
  <c r="K226" i="6"/>
  <c r="C226" i="6"/>
  <c r="I226" i="6"/>
  <c r="D227" i="6"/>
  <c r="O215" i="6"/>
  <c r="G215" i="6"/>
  <c r="M215" i="6"/>
  <c r="E215" i="6"/>
  <c r="K215" i="6"/>
  <c r="C215" i="6"/>
  <c r="I216" i="6"/>
  <c r="O216" i="6"/>
  <c r="G216" i="6"/>
  <c r="M216" i="6"/>
  <c r="E216" i="6"/>
  <c r="N216" i="6"/>
  <c r="G222" i="6"/>
  <c r="D224" i="6"/>
  <c r="H227" i="6"/>
  <c r="K237" i="6"/>
  <c r="C237" i="6"/>
  <c r="I237" i="6"/>
  <c r="O237" i="6"/>
  <c r="G237" i="6"/>
  <c r="M237" i="6"/>
  <c r="L237" i="6"/>
  <c r="J237" i="6"/>
  <c r="H237" i="6"/>
  <c r="F237" i="6"/>
  <c r="E237" i="6"/>
  <c r="I185" i="6"/>
  <c r="I189" i="6"/>
  <c r="G200" i="6"/>
  <c r="O200" i="6"/>
  <c r="G204" i="6"/>
  <c r="K205" i="6"/>
  <c r="I205" i="6"/>
  <c r="L205" i="6"/>
  <c r="D207" i="6"/>
  <c r="I208" i="6"/>
  <c r="O208" i="6"/>
  <c r="G208" i="6"/>
  <c r="M208" i="6"/>
  <c r="L208" i="6"/>
  <c r="L209" i="6"/>
  <c r="J210" i="6"/>
  <c r="H212" i="6"/>
  <c r="F214" i="6"/>
  <c r="D215" i="6"/>
  <c r="C216" i="6"/>
  <c r="K217" i="6"/>
  <c r="C217" i="6"/>
  <c r="I217" i="6"/>
  <c r="O217" i="6"/>
  <c r="G217" i="6"/>
  <c r="N217" i="6"/>
  <c r="L219" i="6"/>
  <c r="K220" i="6"/>
  <c r="J221" i="6"/>
  <c r="H222" i="6"/>
  <c r="F224" i="6"/>
  <c r="G226" i="6"/>
  <c r="I227" i="6"/>
  <c r="K228" i="6"/>
  <c r="O231" i="6"/>
  <c r="M231" i="6"/>
  <c r="K231" i="6"/>
  <c r="H231" i="6"/>
  <c r="G231" i="6"/>
  <c r="F231" i="6"/>
  <c r="E231" i="6"/>
  <c r="N231" i="6"/>
  <c r="D231" i="6"/>
  <c r="L231" i="6"/>
  <c r="C231" i="6"/>
  <c r="D237" i="6"/>
  <c r="J185" i="6"/>
  <c r="J189" i="6"/>
  <c r="H200" i="6"/>
  <c r="H204" i="6"/>
  <c r="C205" i="6"/>
  <c r="M205" i="6"/>
  <c r="F207" i="6"/>
  <c r="C208" i="6"/>
  <c r="N208" i="6"/>
  <c r="L210" i="6"/>
  <c r="J212" i="6"/>
  <c r="G214" i="6"/>
  <c r="F215" i="6"/>
  <c r="D216" i="6"/>
  <c r="D217" i="6"/>
  <c r="M218" i="6"/>
  <c r="E218" i="6"/>
  <c r="K218" i="6"/>
  <c r="C218" i="6"/>
  <c r="I218" i="6"/>
  <c r="O218" i="6"/>
  <c r="L221" i="6"/>
  <c r="J222" i="6"/>
  <c r="H224" i="6"/>
  <c r="H226" i="6"/>
  <c r="J227" i="6"/>
  <c r="L228" i="6"/>
  <c r="I231" i="6"/>
  <c r="N237" i="6"/>
  <c r="C185" i="6"/>
  <c r="C189" i="6"/>
  <c r="I200" i="6"/>
  <c r="I204" i="6"/>
  <c r="H207" i="6"/>
  <c r="K209" i="6"/>
  <c r="C209" i="6"/>
  <c r="I209" i="6"/>
  <c r="O209" i="6"/>
  <c r="G209" i="6"/>
  <c r="N209" i="6"/>
  <c r="K212" i="6"/>
  <c r="H214" i="6"/>
  <c r="H215" i="6"/>
  <c r="F216" i="6"/>
  <c r="O219" i="6"/>
  <c r="G219" i="6"/>
  <c r="M219" i="6"/>
  <c r="E219" i="6"/>
  <c r="K219" i="6"/>
  <c r="C219" i="6"/>
  <c r="I220" i="6"/>
  <c r="O220" i="6"/>
  <c r="G220" i="6"/>
  <c r="M220" i="6"/>
  <c r="E220" i="6"/>
  <c r="N220" i="6"/>
  <c r="L222" i="6"/>
  <c r="J224" i="6"/>
  <c r="J226" i="6"/>
  <c r="L227" i="6"/>
  <c r="M238" i="6"/>
  <c r="E238" i="6"/>
  <c r="K238" i="6"/>
  <c r="C238" i="6"/>
  <c r="I238" i="6"/>
  <c r="L238" i="6"/>
  <c r="J238" i="6"/>
  <c r="H238" i="6"/>
  <c r="G238" i="6"/>
  <c r="F238" i="6"/>
  <c r="D238" i="6"/>
  <c r="J204" i="6"/>
  <c r="E205" i="6"/>
  <c r="O205" i="6"/>
  <c r="I207" i="6"/>
  <c r="D209" i="6"/>
  <c r="M210" i="6"/>
  <c r="E210" i="6"/>
  <c r="K210" i="6"/>
  <c r="C210" i="6"/>
  <c r="I210" i="6"/>
  <c r="O210" i="6"/>
  <c r="L212" i="6"/>
  <c r="J214" i="6"/>
  <c r="I215" i="6"/>
  <c r="H216" i="6"/>
  <c r="D219" i="6"/>
  <c r="K221" i="6"/>
  <c r="C221" i="6"/>
  <c r="I221" i="6"/>
  <c r="O221" i="6"/>
  <c r="G221" i="6"/>
  <c r="N221" i="6"/>
  <c r="N222" i="6"/>
  <c r="K224" i="6"/>
  <c r="N226" i="6"/>
  <c r="I228" i="6"/>
  <c r="H228" i="6"/>
  <c r="O228" i="6"/>
  <c r="G228" i="6"/>
  <c r="M228" i="6"/>
  <c r="E228" i="6"/>
  <c r="N238" i="6"/>
  <c r="O247" i="6"/>
  <c r="G247" i="6"/>
  <c r="M247" i="6"/>
  <c r="E247" i="6"/>
  <c r="K247" i="6"/>
  <c r="C247" i="6"/>
  <c r="N247" i="6"/>
  <c r="L247" i="6"/>
  <c r="J247" i="6"/>
  <c r="I247" i="6"/>
  <c r="H247" i="6"/>
  <c r="F247" i="6"/>
  <c r="I248" i="6"/>
  <c r="O248" i="6"/>
  <c r="G248" i="6"/>
  <c r="M248" i="6"/>
  <c r="E248" i="6"/>
  <c r="N248" i="6"/>
  <c r="M258" i="6"/>
  <c r="E258" i="6"/>
  <c r="K258" i="6"/>
  <c r="C258" i="6"/>
  <c r="I258" i="6"/>
  <c r="O258" i="6"/>
  <c r="K269" i="6"/>
  <c r="C269" i="6"/>
  <c r="I269" i="6"/>
  <c r="O269" i="6"/>
  <c r="G269" i="6"/>
  <c r="N269" i="6"/>
  <c r="O271" i="6"/>
  <c r="G271" i="6"/>
  <c r="M271" i="6"/>
  <c r="E271" i="6"/>
  <c r="K271" i="6"/>
  <c r="C271" i="6"/>
  <c r="I271" i="6"/>
  <c r="K249" i="6"/>
  <c r="C249" i="6"/>
  <c r="I249" i="6"/>
  <c r="O249" i="6"/>
  <c r="G249" i="6"/>
  <c r="N249" i="6"/>
  <c r="D258" i="6"/>
  <c r="O259" i="6"/>
  <c r="G259" i="6"/>
  <c r="M259" i="6"/>
  <c r="E259" i="6"/>
  <c r="K259" i="6"/>
  <c r="C259" i="6"/>
  <c r="I260" i="6"/>
  <c r="O260" i="6"/>
  <c r="G260" i="6"/>
  <c r="M260" i="6"/>
  <c r="E260" i="6"/>
  <c r="N260" i="6"/>
  <c r="D269" i="6"/>
  <c r="M270" i="6"/>
  <c r="E270" i="6"/>
  <c r="K270" i="6"/>
  <c r="C270" i="6"/>
  <c r="I270" i="6"/>
  <c r="O270" i="6"/>
  <c r="G270" i="6"/>
  <c r="D271" i="6"/>
  <c r="G225" i="6"/>
  <c r="O225" i="6"/>
  <c r="G229" i="6"/>
  <c r="O229" i="6"/>
  <c r="I230" i="6"/>
  <c r="H235" i="6"/>
  <c r="O239" i="6"/>
  <c r="G239" i="6"/>
  <c r="M239" i="6"/>
  <c r="E239" i="6"/>
  <c r="K239" i="6"/>
  <c r="C239" i="6"/>
  <c r="I240" i="6"/>
  <c r="O240" i="6"/>
  <c r="G240" i="6"/>
  <c r="M240" i="6"/>
  <c r="E240" i="6"/>
  <c r="N240" i="6"/>
  <c r="J243" i="6"/>
  <c r="H245" i="6"/>
  <c r="G246" i="6"/>
  <c r="D248" i="6"/>
  <c r="D249" i="6"/>
  <c r="M250" i="6"/>
  <c r="E250" i="6"/>
  <c r="K250" i="6"/>
  <c r="C250" i="6"/>
  <c r="I250" i="6"/>
  <c r="O250" i="6"/>
  <c r="L253" i="6"/>
  <c r="I255" i="6"/>
  <c r="F257" i="6"/>
  <c r="F258" i="6"/>
  <c r="D259" i="6"/>
  <c r="C260" i="6"/>
  <c r="K261" i="6"/>
  <c r="C261" i="6"/>
  <c r="I261" i="6"/>
  <c r="O261" i="6"/>
  <c r="G261" i="6"/>
  <c r="N261" i="6"/>
  <c r="L263" i="6"/>
  <c r="K264" i="6"/>
  <c r="J265" i="6"/>
  <c r="H266" i="6"/>
  <c r="H267" i="6"/>
  <c r="F268" i="6"/>
  <c r="E269" i="6"/>
  <c r="D270" i="6"/>
  <c r="F271" i="6"/>
  <c r="J230" i="6"/>
  <c r="I235" i="6"/>
  <c r="K241" i="6"/>
  <c r="C241" i="6"/>
  <c r="I241" i="6"/>
  <c r="O241" i="6"/>
  <c r="G241" i="6"/>
  <c r="N241" i="6"/>
  <c r="F248" i="6"/>
  <c r="E249" i="6"/>
  <c r="O251" i="6"/>
  <c r="G251" i="6"/>
  <c r="M251" i="6"/>
  <c r="E251" i="6"/>
  <c r="K251" i="6"/>
  <c r="C251" i="6"/>
  <c r="I252" i="6"/>
  <c r="O252" i="6"/>
  <c r="G252" i="6"/>
  <c r="M252" i="6"/>
  <c r="E252" i="6"/>
  <c r="N252" i="6"/>
  <c r="J255" i="6"/>
  <c r="H257" i="6"/>
  <c r="G258" i="6"/>
  <c r="F259" i="6"/>
  <c r="D260" i="6"/>
  <c r="M262" i="6"/>
  <c r="E262" i="6"/>
  <c r="K262" i="6"/>
  <c r="C262" i="6"/>
  <c r="I262" i="6"/>
  <c r="O262" i="6"/>
  <c r="L265" i="6"/>
  <c r="J266" i="6"/>
  <c r="I267" i="6"/>
  <c r="H268" i="6"/>
  <c r="F269" i="6"/>
  <c r="F270" i="6"/>
  <c r="H271" i="6"/>
  <c r="I225" i="6"/>
  <c r="I229" i="6"/>
  <c r="C230" i="6"/>
  <c r="K230" i="6"/>
  <c r="I232" i="6"/>
  <c r="O232" i="6"/>
  <c r="G232" i="6"/>
  <c r="M232" i="6"/>
  <c r="E232" i="6"/>
  <c r="N232" i="6"/>
  <c r="L234" i="6"/>
  <c r="J235" i="6"/>
  <c r="J236" i="6"/>
  <c r="F239" i="6"/>
  <c r="D240" i="6"/>
  <c r="D241" i="6"/>
  <c r="M242" i="6"/>
  <c r="E242" i="6"/>
  <c r="K242" i="6"/>
  <c r="C242" i="6"/>
  <c r="I242" i="6"/>
  <c r="O242" i="6"/>
  <c r="L245" i="6"/>
  <c r="J246" i="6"/>
  <c r="H248" i="6"/>
  <c r="F249" i="6"/>
  <c r="F250" i="6"/>
  <c r="D251" i="6"/>
  <c r="C252" i="6"/>
  <c r="K253" i="6"/>
  <c r="C253" i="6"/>
  <c r="I253" i="6"/>
  <c r="O253" i="6"/>
  <c r="G253" i="6"/>
  <c r="N253" i="6"/>
  <c r="L255" i="6"/>
  <c r="J257" i="6"/>
  <c r="H258" i="6"/>
  <c r="H259" i="6"/>
  <c r="F260" i="6"/>
  <c r="E261" i="6"/>
  <c r="D262" i="6"/>
  <c r="O263" i="6"/>
  <c r="G263" i="6"/>
  <c r="M263" i="6"/>
  <c r="E263" i="6"/>
  <c r="K263" i="6"/>
  <c r="C263" i="6"/>
  <c r="I264" i="6"/>
  <c r="O264" i="6"/>
  <c r="G264" i="6"/>
  <c r="M264" i="6"/>
  <c r="E264" i="6"/>
  <c r="N264" i="6"/>
  <c r="L266" i="6"/>
  <c r="J267" i="6"/>
  <c r="J268" i="6"/>
  <c r="H269" i="6"/>
  <c r="H270" i="6"/>
  <c r="J271" i="6"/>
  <c r="O275" i="6"/>
  <c r="G275" i="6"/>
  <c r="M275" i="6"/>
  <c r="E275" i="6"/>
  <c r="K275" i="6"/>
  <c r="C275" i="6"/>
  <c r="I275" i="6"/>
  <c r="J225" i="6"/>
  <c r="J229" i="6"/>
  <c r="D230" i="6"/>
  <c r="L230" i="6"/>
  <c r="C232" i="6"/>
  <c r="K233" i="6"/>
  <c r="C233" i="6"/>
  <c r="I233" i="6"/>
  <c r="O233" i="6"/>
  <c r="G233" i="6"/>
  <c r="N233" i="6"/>
  <c r="L235" i="6"/>
  <c r="K236" i="6"/>
  <c r="H239" i="6"/>
  <c r="F240" i="6"/>
  <c r="E241" i="6"/>
  <c r="D242" i="6"/>
  <c r="O243" i="6"/>
  <c r="G243" i="6"/>
  <c r="M243" i="6"/>
  <c r="E243" i="6"/>
  <c r="K243" i="6"/>
  <c r="C243" i="6"/>
  <c r="I244" i="6"/>
  <c r="O244" i="6"/>
  <c r="G244" i="6"/>
  <c r="M244" i="6"/>
  <c r="E244" i="6"/>
  <c r="N244" i="6"/>
  <c r="L246" i="6"/>
  <c r="J248" i="6"/>
  <c r="H249" i="6"/>
  <c r="G250" i="6"/>
  <c r="F251" i="6"/>
  <c r="D252" i="6"/>
  <c r="D253" i="6"/>
  <c r="M254" i="6"/>
  <c r="E254" i="6"/>
  <c r="K254" i="6"/>
  <c r="C254" i="6"/>
  <c r="I254" i="6"/>
  <c r="O254" i="6"/>
  <c r="L257" i="6"/>
  <c r="J258" i="6"/>
  <c r="I259" i="6"/>
  <c r="H260" i="6"/>
  <c r="F261" i="6"/>
  <c r="F262" i="6"/>
  <c r="D263" i="6"/>
  <c r="K265" i="6"/>
  <c r="C265" i="6"/>
  <c r="I265" i="6"/>
  <c r="O265" i="6"/>
  <c r="G265" i="6"/>
  <c r="N265" i="6"/>
  <c r="L267" i="6"/>
  <c r="K268" i="6"/>
  <c r="J269" i="6"/>
  <c r="J270" i="6"/>
  <c r="L271" i="6"/>
  <c r="M274" i="6"/>
  <c r="E274" i="6"/>
  <c r="K274" i="6"/>
  <c r="C274" i="6"/>
  <c r="I274" i="6"/>
  <c r="O274" i="6"/>
  <c r="G274" i="6"/>
  <c r="D275" i="6"/>
  <c r="C225" i="6"/>
  <c r="C229" i="6"/>
  <c r="E230" i="6"/>
  <c r="M230" i="6"/>
  <c r="M234" i="6"/>
  <c r="E234" i="6"/>
  <c r="K234" i="6"/>
  <c r="C234" i="6"/>
  <c r="I234" i="6"/>
  <c r="O234" i="6"/>
  <c r="I239" i="6"/>
  <c r="H240" i="6"/>
  <c r="F241" i="6"/>
  <c r="F242" i="6"/>
  <c r="D243" i="6"/>
  <c r="K245" i="6"/>
  <c r="C245" i="6"/>
  <c r="I245" i="6"/>
  <c r="O245" i="6"/>
  <c r="G245" i="6"/>
  <c r="N245" i="6"/>
  <c r="K248" i="6"/>
  <c r="J249" i="6"/>
  <c r="H250" i="6"/>
  <c r="H251" i="6"/>
  <c r="F252" i="6"/>
  <c r="E253" i="6"/>
  <c r="O255" i="6"/>
  <c r="G255" i="6"/>
  <c r="M255" i="6"/>
  <c r="E255" i="6"/>
  <c r="K255" i="6"/>
  <c r="C255" i="6"/>
  <c r="I256" i="6"/>
  <c r="O256" i="6"/>
  <c r="G256" i="6"/>
  <c r="M256" i="6"/>
  <c r="E256" i="6"/>
  <c r="N256" i="6"/>
  <c r="L258" i="6"/>
  <c r="J259" i="6"/>
  <c r="J260" i="6"/>
  <c r="H261" i="6"/>
  <c r="G262" i="6"/>
  <c r="F263" i="6"/>
  <c r="D264" i="6"/>
  <c r="D265" i="6"/>
  <c r="M266" i="6"/>
  <c r="E266" i="6"/>
  <c r="K266" i="6"/>
  <c r="C266" i="6"/>
  <c r="I266" i="6"/>
  <c r="O266" i="6"/>
  <c r="L269" i="6"/>
  <c r="L270" i="6"/>
  <c r="N271" i="6"/>
  <c r="K273" i="6"/>
  <c r="C273" i="6"/>
  <c r="I273" i="6"/>
  <c r="O273" i="6"/>
  <c r="G273" i="6"/>
  <c r="M273" i="6"/>
  <c r="E273" i="6"/>
  <c r="D274" i="6"/>
  <c r="F275" i="6"/>
  <c r="O235" i="6"/>
  <c r="G235" i="6"/>
  <c r="M235" i="6"/>
  <c r="E235" i="6"/>
  <c r="K235" i="6"/>
  <c r="C235" i="6"/>
  <c r="I236" i="6"/>
  <c r="O236" i="6"/>
  <c r="G236" i="6"/>
  <c r="M236" i="6"/>
  <c r="E236" i="6"/>
  <c r="N236" i="6"/>
  <c r="J239" i="6"/>
  <c r="J240" i="6"/>
  <c r="H241" i="6"/>
  <c r="M246" i="6"/>
  <c r="E246" i="6"/>
  <c r="K246" i="6"/>
  <c r="C246" i="6"/>
  <c r="I246" i="6"/>
  <c r="O246" i="6"/>
  <c r="L248" i="6"/>
  <c r="L249" i="6"/>
  <c r="J250" i="6"/>
  <c r="I251" i="6"/>
  <c r="H252" i="6"/>
  <c r="K257" i="6"/>
  <c r="C257" i="6"/>
  <c r="I257" i="6"/>
  <c r="O257" i="6"/>
  <c r="G257" i="6"/>
  <c r="N257" i="6"/>
  <c r="N258" i="6"/>
  <c r="L259" i="6"/>
  <c r="K260" i="6"/>
  <c r="J261" i="6"/>
  <c r="H262" i="6"/>
  <c r="O267" i="6"/>
  <c r="G267" i="6"/>
  <c r="M267" i="6"/>
  <c r="E267" i="6"/>
  <c r="K267" i="6"/>
  <c r="C267" i="6"/>
  <c r="I268" i="6"/>
  <c r="O268" i="6"/>
  <c r="G268" i="6"/>
  <c r="M268" i="6"/>
  <c r="E268" i="6"/>
  <c r="N268" i="6"/>
  <c r="M269" i="6"/>
  <c r="N270" i="6"/>
  <c r="I272" i="6"/>
  <c r="O272" i="6"/>
  <c r="G272" i="6"/>
  <c r="M272" i="6"/>
  <c r="E272" i="6"/>
  <c r="K272" i="6"/>
  <c r="C272" i="6"/>
  <c r="D273" i="6"/>
  <c r="F274" i="6"/>
  <c r="H275" i="6"/>
  <c r="J276" i="6"/>
  <c r="D277" i="6"/>
  <c r="L277" i="6"/>
  <c r="F278" i="6"/>
  <c r="N278" i="6"/>
  <c r="H279" i="6"/>
  <c r="C276" i="6"/>
  <c r="K276" i="6"/>
  <c r="E277" i="6"/>
  <c r="M277" i="6"/>
  <c r="G278" i="6"/>
  <c r="O278" i="6"/>
  <c r="I279" i="6"/>
  <c r="J279" i="6"/>
  <c r="E276" i="6"/>
  <c r="M276" i="6"/>
  <c r="G277" i="6"/>
  <c r="O277" i="6"/>
  <c r="I278" i="6"/>
  <c r="C279" i="6"/>
  <c r="K279" i="6"/>
  <c r="J278" i="6"/>
  <c r="D279" i="6"/>
  <c r="L279" i="6"/>
  <c r="G276" i="6"/>
  <c r="O276" i="6"/>
  <c r="I277" i="6"/>
  <c r="C278" i="6"/>
  <c r="K278" i="6"/>
  <c r="E279" i="6"/>
  <c r="M279" i="6"/>
  <c r="J277" i="6"/>
  <c r="D278" i="6"/>
  <c r="L278" i="6"/>
  <c r="F279" i="6"/>
  <c r="N279" i="6"/>
  <c r="C277" i="6"/>
  <c r="E278" i="6"/>
  <c r="G279" i="6"/>
  <c r="H76" i="2"/>
  <c r="N76" i="2"/>
  <c r="F76" i="2"/>
  <c r="J76" i="2"/>
  <c r="M76" i="2"/>
  <c r="E76" i="2"/>
  <c r="O76" i="2"/>
  <c r="G76" i="2"/>
  <c r="L76" i="2"/>
  <c r="D76" i="2"/>
  <c r="I76" i="2"/>
  <c r="K76" i="2"/>
</calcChain>
</file>

<file path=xl/sharedStrings.xml><?xml version="1.0" encoding="utf-8"?>
<sst xmlns="http://schemas.openxmlformats.org/spreadsheetml/2006/main" count="8441" uniqueCount="2365">
  <si>
    <t>A. QUY TRÌNH XÉT TỐT NGHIỆP NHƯ SAU:</t>
  </si>
  <si>
    <t>THỜI HẠN HOÀN THÀNH</t>
  </si>
  <si>
    <t>B1: TLĐT THÔNG BÁO NHẬN ĐƠN XÉT TN CỦA SINH VIÊN (KHOÁ 59 TRỞ VỀ TRƯỚC)</t>
  </si>
  <si>
    <t>15/5/2023</t>
  </si>
  <si>
    <t>B2: KIỂM TRA THÔNG TIN HỒ SƠ XÉT TN VÀ YÊU CẦU SINH VIÊN CẬP NHẬT CÁC THÔNG TIN/ĐIỀU KIỆN CÒN THIẾU</t>
  </si>
  <si>
    <t xml:space="preserve">B3. CẬP NHẬT THÔNG TIN ĐÚNG CỦA SINH VIÊN LÊN HỆ THỐNG XÉT TN CỦA KHOA VÀ HOÀN THIỆN HỒ SƠ </t>
  </si>
  <si>
    <t>B4. TIẾN HÀNH XÉT TỐT NGHIỆP CẤP KHOA CHO SV TOÀN KHOA</t>
  </si>
  <si>
    <t>B5. RA QUYẾT ĐỊNH VÀ GỬI HỒ SƠ (2BẢN CỨNG VỀ VĂN PHÒNG TRƯỜNG SƯ PHẠM (NỘP CHO Đ/C ĐẠM)</t>
  </si>
  <si>
    <t>CHÚ Ý: TLĐT ĐỌC KĨ THÔNG BÁO SỐ 534/ĐHV-ĐT BÊN CẠNH ĐỂ HIỂU RÕ VÀ THỰC HIỆN CÁC NỘI DUNG CÔNG VIỆC</t>
  </si>
  <si>
    <t>B. CÁCH CẬP NHẬT THÔNG TIN LÊN BẢNG TÍNH CỦA KHOA NHƯ SAU</t>
  </si>
  <si>
    <t>BƯỚC 1</t>
  </si>
  <si>
    <t>CẬP NHẬT THÔNG TIN CỦA SV TỐT NGHIỆP MUỘN (K59 TRỞ VỀ TRƯỚC) VÀO BẢNG TÍNH CỦA KHOA MÌNH</t>
  </si>
  <si>
    <t xml:space="preserve">Cách nhập thông tin: </t>
  </si>
  <si>
    <t>TLĐT nhập MÃ SỐ SINH VIÊN CỦA SV XÉT TN VÀO CỘT TƯƠNG ỨNG các thông tin liên quan ở cột vàng sẽ tự động hiển thị</t>
  </si>
  <si>
    <t>TLĐT kiểm tra tính chính xác và nhập thông tin đúng vào các cột màu xanh (nếu thông tin bị sai)</t>
  </si>
  <si>
    <t>BƯỚC 2</t>
  </si>
  <si>
    <t>CẬP NHẬT THÔNG TIN SV K60 ĐỦ ĐK XÉT TỐT NGHIỆP VÀO PHẦN TIẾP THEO TRONG BẢNG TÍNH CỦA KHOA MÌNH</t>
  </si>
  <si>
    <t>(Dũng sẽ cập nhật dữ liệu xét TN K60 trong tuần tới và báo cho các TLĐT khi đó chúng ta mới làm phần này)</t>
  </si>
  <si>
    <r>
      <t>TLĐT kiểm tra số thứ tự của SV khoa mình trong bảng tính "</t>
    </r>
    <r>
      <rPr>
        <b/>
        <sz val="14"/>
        <color rgb="FF000000"/>
        <rFont val="Arial"/>
        <family val="2"/>
      </rPr>
      <t>DS TN K60" sau đó điền vào cột thứ tự (Cột màu cam đầu tiên)</t>
    </r>
  </si>
  <si>
    <t>C. CÁCH SỬ DỤNG FILE THÔNG TIN TỔNG HỢP NÀY</t>
  </si>
  <si>
    <t xml:space="preserve">CẤP KHOA: </t>
  </si>
  <si>
    <t>Sau khi cập nhật xong DS xét TN của Khoa mình, các TLĐT copy dữ liệu TN vào một file riêng của khoa để thực hiện B4-B5 ở phần A.</t>
  </si>
  <si>
    <t>Cũng như sử dụng cho công việc của Khoa.</t>
  </si>
  <si>
    <t>CẤP TRƯỜNG SP</t>
  </si>
  <si>
    <t>TLĐT CT sẽ căn cứ vào dữ liệu chung được cung cấp ở đây để rà soát, đối chiếu và hỗ trợ các khoa trong việc xét TN</t>
  </si>
  <si>
    <t>Sử dụng file này để làm DS xét tốt nghiệp tổng hợp toàn trường</t>
  </si>
  <si>
    <t>Làm minh chứng cho các hoạt động xét thi đua hàng tháng</t>
  </si>
  <si>
    <t>TRƯỜNG SƯ PHẠM</t>
  </si>
  <si>
    <t>CỘNG HÒA XÃ HỘI CHỦ NGHĨA VIỆT NAM</t>
  </si>
  <si>
    <t>KHOA …....</t>
  </si>
  <si>
    <t>Độc lập - Tự do - Hạnh phúc</t>
  </si>
  <si>
    <t xml:space="preserve">DANH SÁCH SINH VIÊN ĐỦ ĐIỀU KIỆN XÉT TỐT NGHIỆP KHOA </t>
  </si>
  <si>
    <t>Đợt xét: TN_2023_Đợt 2_T5 - 2023</t>
  </si>
  <si>
    <r>
      <t>BẢNG DÀNH CHO K59 TRỞ VỀ TRƯỚC (</t>
    </r>
    <r>
      <rPr>
        <b/>
        <sz val="14"/>
        <color rgb="FFFF0000"/>
        <rFont val="Times New Roman"/>
        <family val="1"/>
      </rPr>
      <t>Nhập đúng MSSV vào cột "Mã sinh viên",</t>
    </r>
    <r>
      <rPr>
        <b/>
        <sz val="14"/>
        <color rgb="FF000000"/>
        <rFont val="Times New Roman"/>
        <family val="1"/>
      </rPr>
      <t xml:space="preserve"> phần chữ cái của MSSV viết hoa, ví dụ: 155D1402051027)</t>
    </r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</si>
  <si>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</si>
  <si>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</si>
  <si>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</si>
  <si>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</si>
  <si>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</si>
  <si>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</si>
  <si>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</si>
  <si>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</si>
  <si>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</si>
  <si>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</si>
  <si>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</si>
  <si>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>Điểm XLTN</t>
  </si>
  <si>
    <t xml:space="preserve">Ðiểm hệ 4 </t>
  </si>
  <si>
    <t>Xếp loại TN</t>
  </si>
  <si>
    <t>Ngành/Chuyên ngành</t>
  </si>
  <si>
    <t>Ghi chú</t>
  </si>
  <si>
    <t>Xét duyệt</t>
  </si>
  <si>
    <t>155D1402051027</t>
  </si>
  <si>
    <t>Vi dụ</t>
  </si>
  <si>
    <t>BẢNG DÀNH CHO K60 (ĐIỀN VÀO PHÍA DƯỚI) (cập nhật số TT trong bảng tính "DS TN K60" vào cột màu cam)</t>
  </si>
  <si>
    <t>Bảng này sẽ cập nhật khi có dữ liệu TN của K60 (ví dụ hàng màu xanh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</si>
  <si>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</si>
  <si>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</si>
  <si>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</si>
  <si>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</si>
  <si>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</si>
  <si>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</si>
  <si>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</si>
  <si>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</si>
  <si>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</si>
  <si>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</si>
  <si>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</si>
  <si>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</si>
  <si>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</si>
  <si>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</si>
  <si>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</si>
  <si>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</si>
  <si>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</si>
  <si>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</si>
  <si>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</si>
  <si>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</si>
  <si>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</si>
  <si>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</si>
  <si>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BỔ SUNG</t>
  </si>
  <si>
    <t>BS1</t>
  </si>
  <si>
    <t>Trần Khánh</t>
  </si>
  <si>
    <t>Chi</t>
  </si>
  <si>
    <t>Phường nghi hương thị xã cửa lò nghệ an</t>
  </si>
  <si>
    <t>Nữ</t>
  </si>
  <si>
    <t>Kinh</t>
  </si>
  <si>
    <t xml:space="preserve">Việt Nam                      </t>
  </si>
  <si>
    <t>K60A - SP Toán học_CLC</t>
  </si>
  <si>
    <t>7.65</t>
  </si>
  <si>
    <t>3.14</t>
  </si>
  <si>
    <t>Sư phạm Toán học_CLC</t>
  </si>
  <si>
    <t>ĐÃ BỔ SUNG CC B2</t>
  </si>
  <si>
    <t>BS2</t>
  </si>
  <si>
    <t>Nguyễn Phương</t>
  </si>
  <si>
    <t>Hà</t>
  </si>
  <si>
    <t xml:space="preserve">Quỳnh Lưu - Nghệ An </t>
  </si>
  <si>
    <t>9.03</t>
  </si>
  <si>
    <t>3.93</t>
  </si>
  <si>
    <t>BS3</t>
  </si>
  <si>
    <t>Dương Lê Ngọc</t>
  </si>
  <si>
    <t>Nam</t>
  </si>
  <si>
    <t>Tp Vinh, tỉnh Nghệ An</t>
  </si>
  <si>
    <t>8.95</t>
  </si>
  <si>
    <t>3.9</t>
  </si>
  <si>
    <t>BS4</t>
  </si>
  <si>
    <t>Phan Thị Thu</t>
  </si>
  <si>
    <t>Trang</t>
  </si>
  <si>
    <t>Vinh -Nghệ An</t>
  </si>
  <si>
    <t>7.39</t>
  </si>
  <si>
    <t>2.96</t>
  </si>
  <si>
    <t>BS5</t>
  </si>
  <si>
    <t>Dương Hoài</t>
  </si>
  <si>
    <t>Thương</t>
  </si>
  <si>
    <t>Vinh, Nghệ An</t>
  </si>
  <si>
    <t>7.99</t>
  </si>
  <si>
    <t>3.39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</si>
  <si>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</si>
  <si>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</si>
  <si>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</si>
  <si>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</si>
  <si>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</si>
  <si>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</si>
  <si>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</si>
  <si>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</si>
  <si>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</si>
  <si>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145D1402111093</t>
  </si>
  <si>
    <t>1</t>
  </si>
  <si>
    <t>DANH SÁCH SINH VIÊN ĐỦ ĐIỀU KIỆN XÉT TỐT NGHIỆP KHOA SINH HỌC</t>
  </si>
  <si>
    <r>
      <rPr>
        <b/>
        <sz val="14"/>
        <color rgb="FF000000"/>
        <rFont val="Times New Roman"/>
        <family val="1"/>
      </rPr>
      <t>BẢNG DÀNH CHO K59 TRỞ VỀ TRƯỚC (</t>
    </r>
    <r>
      <rPr>
        <b/>
        <sz val="14"/>
        <color rgb="FFFF0000"/>
        <rFont val="Times New Roman"/>
        <family val="1"/>
      </rPr>
      <t>Nhập đúng MSSV vào cột "Mã sinh viên",</t>
    </r>
    <r>
      <rPr>
        <b/>
        <sz val="14"/>
        <color rgb="FF000000"/>
        <rFont val="Times New Roman"/>
        <family val="1"/>
      </rPr>
      <t xml:space="preserve"> phần chữ cái của MSSV viết hoa, ví dụ: 155D1402051027)</t>
    </r>
  </si>
  <si>
    <t>264</t>
  </si>
  <si>
    <t>145D1402131002</t>
  </si>
  <si>
    <t>242</t>
  </si>
  <si>
    <t>Khá</t>
  </si>
  <si>
    <t>Quản lý giáo dục</t>
  </si>
  <si>
    <t>Falida</t>
  </si>
  <si>
    <t>Boualangsy</t>
  </si>
  <si>
    <t xml:space="preserve">Tỉnh viêng chăn, huyện keooudom, làng phonkham </t>
  </si>
  <si>
    <t> </t>
  </si>
  <si>
    <t>CHDCND Lào</t>
  </si>
  <si>
    <t>K60B - Quản lý giáo dục</t>
  </si>
  <si>
    <t>6.87</t>
  </si>
  <si>
    <t>2.56</t>
  </si>
  <si>
    <t>SV nước ngoài</t>
  </si>
  <si>
    <t>1755214020910062</t>
  </si>
  <si>
    <t>2</t>
  </si>
  <si>
    <t>18571402171009</t>
  </si>
  <si>
    <t>3</t>
  </si>
  <si>
    <t>18571402171004</t>
  </si>
  <si>
    <t>4</t>
  </si>
  <si>
    <t>18573403010232</t>
  </si>
  <si>
    <t>18571402011126</t>
  </si>
  <si>
    <t>18571402011038</t>
  </si>
  <si>
    <t>18571402011007</t>
  </si>
  <si>
    <t>18571402021172</t>
  </si>
  <si>
    <t>18571402021113</t>
  </si>
  <si>
    <t>18571402021024</t>
  </si>
  <si>
    <t>1755214020210108</t>
  </si>
  <si>
    <t>18571402021155</t>
  </si>
  <si>
    <t>Trần Út</t>
  </si>
  <si>
    <t>Thêm</t>
  </si>
  <si>
    <t>bản minh tiến, xã châu hạnh, huyện quỳ châu, nghệ an</t>
  </si>
  <si>
    <t>Thái</t>
  </si>
  <si>
    <t>K60A2 - Giáo dục tiểu học</t>
  </si>
  <si>
    <t>8.27</t>
  </si>
  <si>
    <t>3.59</t>
  </si>
  <si>
    <t>Giỏi</t>
  </si>
  <si>
    <t>Giáo dục Tiểu học</t>
  </si>
  <si>
    <t>bổ sung</t>
  </si>
  <si>
    <t>TRẦN THỊ HOÀI</t>
  </si>
  <si>
    <t>LINH</t>
  </si>
  <si>
    <t>6/24/1999</t>
  </si>
  <si>
    <t>Thôn 2-Sơn Trường- Hương Sơn- Hà Tĩnh</t>
  </si>
  <si>
    <t>Việt Nam</t>
  </si>
  <si>
    <t>58A2 Giáo dục Mầm non</t>
  </si>
  <si>
    <t>Giáo dục Mầm non</t>
  </si>
  <si>
    <t>LÊ THỊ QUỲNH</t>
  </si>
  <si>
    <t>TRANG</t>
  </si>
  <si>
    <t>5/19/2000</t>
  </si>
  <si>
    <t>xóm 6, xã Hưng Xá, Huyện Hưng Nguyên - Nghệ An</t>
  </si>
  <si>
    <t>59A1-Giáo dục Mầm non</t>
  </si>
  <si>
    <t>DOÃN TRÀ</t>
  </si>
  <si>
    <t>LY</t>
  </si>
  <si>
    <t>Xã lạng khê - huyện con cuông - tỉnh nghệ an</t>
  </si>
  <si>
    <t>59A2-Giáo dục Mầm non</t>
  </si>
  <si>
    <t>PHAN THỊ</t>
  </si>
  <si>
    <t>HƯƠNG</t>
  </si>
  <si>
    <t>4/25/2000</t>
  </si>
  <si>
    <t>xóm thường xuân xã nam cát nam đàn nghệ an</t>
  </si>
  <si>
    <t>59A3-Giáo dục Mầm non</t>
  </si>
  <si>
    <t>LÔ THỊ</t>
  </si>
  <si>
    <t>PHƯƠNG</t>
  </si>
  <si>
    <t>10/25/1999</t>
  </si>
  <si>
    <t>Căm muộn quế phong</t>
  </si>
  <si>
    <t>TRẦN NHƯ</t>
  </si>
  <si>
    <t>QUỲNH</t>
  </si>
  <si>
    <t>Thị xã Hoàng Mai</t>
  </si>
  <si>
    <t>HOÀNG THỊ THU</t>
  </si>
  <si>
    <t>HƯỜNG</t>
  </si>
  <si>
    <t>Bắc Sơn Đô Lương Nghệ An</t>
  </si>
  <si>
    <t>NGUYỄN THỊ TIỀN</t>
  </si>
  <si>
    <t>GIANG</t>
  </si>
  <si>
    <t>3/31/1999</t>
  </si>
  <si>
    <t>Xoms5, Hưng Yên Nam, Hưng Nguyên, Nghệ An</t>
  </si>
  <si>
    <t>Giáo dục Mầm Non</t>
  </si>
  <si>
    <t>6.18</t>
  </si>
  <si>
    <t>2.12</t>
  </si>
  <si>
    <t>Trung bình</t>
  </si>
  <si>
    <t>PHAN THỊ CHÂU</t>
  </si>
  <si>
    <t>LỆ</t>
  </si>
  <si>
    <t>Tam Quang ,Tương Dương ,Nghệ An</t>
  </si>
  <si>
    <t>Trần Thị</t>
  </si>
  <si>
    <t>Duyên</t>
  </si>
  <si>
    <t>6/27/2001</t>
  </si>
  <si>
    <t>Huyện Yên Thành, Tỉnh Nghệ An</t>
  </si>
  <si>
    <t>K60A1 - Giáo dục Mầm non</t>
  </si>
  <si>
    <t>3.4</t>
  </si>
  <si>
    <t>Hồ Thị</t>
  </si>
  <si>
    <t>Hồng</t>
  </si>
  <si>
    <t>8/30/2001</t>
  </si>
  <si>
    <t>Huyện Quỳnh Lưu - Tỉnh Nghệ An</t>
  </si>
  <si>
    <t>7.98</t>
  </si>
  <si>
    <t>3.38</t>
  </si>
  <si>
    <t>Lê Thị</t>
  </si>
  <si>
    <t>Linh</t>
  </si>
  <si>
    <t>Thị xã Hoàng Mai, Nghệ An.</t>
  </si>
  <si>
    <t>7.74</t>
  </si>
  <si>
    <t>3.2</t>
  </si>
  <si>
    <t>Nguyễn Thị</t>
  </si>
  <si>
    <t>5/14/2001</t>
  </si>
  <si>
    <t>Xóm 3 Xã Văn Sơn Huyện Đô Lương Tỉnh Nghệ An</t>
  </si>
  <si>
    <t>7.88</t>
  </si>
  <si>
    <t>3.25</t>
  </si>
  <si>
    <t>Nga</t>
  </si>
  <si>
    <t>5/15/2001</t>
  </si>
  <si>
    <t>Nghi Lộc - Nghệ An</t>
  </si>
  <si>
    <t>8.41</t>
  </si>
  <si>
    <t>3.63</t>
  </si>
  <si>
    <t>Xuất sắc</t>
  </si>
  <si>
    <t>Đặng Thị</t>
  </si>
  <si>
    <t>Ngân</t>
  </si>
  <si>
    <t>8/18/2001</t>
  </si>
  <si>
    <t>Đô Lương Nghệ An</t>
  </si>
  <si>
    <t>8.4</t>
  </si>
  <si>
    <t>3.65</t>
  </si>
  <si>
    <t>Vi Thị</t>
  </si>
  <si>
    <t>Nhi</t>
  </si>
  <si>
    <t>10/15/2001</t>
  </si>
  <si>
    <t>Xóm Bản Tiệng, Xã Châu Thái, Huyện Quỳ Hợp, Tỉnh Nghệ An</t>
  </si>
  <si>
    <t>7.44</t>
  </si>
  <si>
    <t>3.02</t>
  </si>
  <si>
    <t>Phạm Thị Hà</t>
  </si>
  <si>
    <t>Phương</t>
  </si>
  <si>
    <t>11/22/2001</t>
  </si>
  <si>
    <t>Nghi Lộc, Nghệ An</t>
  </si>
  <si>
    <t>8.16</t>
  </si>
  <si>
    <t>3.5</t>
  </si>
  <si>
    <t>Lê Thị Phương</t>
  </si>
  <si>
    <t>Thảo</t>
  </si>
  <si>
    <t>Thanh Chi- Thanh Chương- Nghệ An</t>
  </si>
  <si>
    <t>3.17</t>
  </si>
  <si>
    <t>Thùy</t>
  </si>
  <si>
    <t>11/27/2001</t>
  </si>
  <si>
    <t>Xóm liên hoa , Xã Diễn Xuân, Huyện Diễn Châu , Tỉnh Nghệ An</t>
  </si>
  <si>
    <t>7.91</t>
  </si>
  <si>
    <t>3.3</t>
  </si>
  <si>
    <t>Trần Thị Hoài</t>
  </si>
  <si>
    <t>9/18/2001</t>
  </si>
  <si>
    <t>Huyện Thanh Chương tỉnh Nghệ An</t>
  </si>
  <si>
    <t>7.47</t>
  </si>
  <si>
    <t>Phan Thị Thủy</t>
  </si>
  <si>
    <t>Tiên</t>
  </si>
  <si>
    <t>2/26/2001</t>
  </si>
  <si>
    <t>thôn Bắc Trung Sơn -Gia Hanh-Can Lộc-Hà Tĩnh</t>
  </si>
  <si>
    <t>7.51</t>
  </si>
  <si>
    <t>3.03</t>
  </si>
  <si>
    <t>Trinh</t>
  </si>
  <si>
    <t>10/22/2001</t>
  </si>
  <si>
    <t>Thị xã Hoàng Mai ,tỉnh Nghệ An</t>
  </si>
  <si>
    <t>7.7</t>
  </si>
  <si>
    <t>3.16</t>
  </si>
  <si>
    <t>Hoàng Thị</t>
  </si>
  <si>
    <t>Yến</t>
  </si>
  <si>
    <t>Quế Phong- Nghệ An</t>
  </si>
  <si>
    <t>7.05</t>
  </si>
  <si>
    <t>2.72</t>
  </si>
  <si>
    <t>Lê Thị Hải</t>
  </si>
  <si>
    <t>Vũ Quang Hà Tĩnh</t>
  </si>
  <si>
    <t>7.41</t>
  </si>
  <si>
    <t>2.94</t>
  </si>
  <si>
    <t>Hoàng Thị Kiều</t>
  </si>
  <si>
    <t>Anh</t>
  </si>
  <si>
    <t>Hương Khê , Hà Tĩnh</t>
  </si>
  <si>
    <t>K60A2 - Giáo dục Mầm non</t>
  </si>
  <si>
    <t>7.43</t>
  </si>
  <si>
    <t>2.97</t>
  </si>
  <si>
    <t>Phạm Thị</t>
  </si>
  <si>
    <t>Ánh</t>
  </si>
  <si>
    <t>8/21/2001</t>
  </si>
  <si>
    <t>Huyện nghi lộc -Tỉnh nghệ an</t>
  </si>
  <si>
    <t>6.94</t>
  </si>
  <si>
    <t>2.63</t>
  </si>
  <si>
    <t>Trạm y tế xã nghi trường</t>
  </si>
  <si>
    <t>7.33</t>
  </si>
  <si>
    <t>Hải</t>
  </si>
  <si>
    <t>Huyện Đô Lương - Tỉnh Nghệ An</t>
  </si>
  <si>
    <t>7.57</t>
  </si>
  <si>
    <t>3.07</t>
  </si>
  <si>
    <t>Hà Thị</t>
  </si>
  <si>
    <t>Hạnh</t>
  </si>
  <si>
    <t>9/14/2001</t>
  </si>
  <si>
    <t>Tân lễ-,Đức liên-Vũ Quang - Hà Tĩnh</t>
  </si>
  <si>
    <t>6.84</t>
  </si>
  <si>
    <t>2.62</t>
  </si>
  <si>
    <t>Thái Thị Thanh</t>
  </si>
  <si>
    <t>Huyền</t>
  </si>
  <si>
    <t>12/17/2001</t>
  </si>
  <si>
    <t>Huyện Đô Lương, Tỉnh Nghệ An</t>
  </si>
  <si>
    <t>8.17</t>
  </si>
  <si>
    <t>Võ Thị</t>
  </si>
  <si>
    <t>Hương</t>
  </si>
  <si>
    <t>Huyện Hưng Nguyên, tỉnh Nghệ An</t>
  </si>
  <si>
    <t>8.47</t>
  </si>
  <si>
    <t>3.62</t>
  </si>
  <si>
    <t>Lê Thị Diệu</t>
  </si>
  <si>
    <t>Châu Tiến- Qùy Châu - nghệ an</t>
  </si>
  <si>
    <t>7.45</t>
  </si>
  <si>
    <t>2.98</t>
  </si>
  <si>
    <t>Nguyễn Thị Mỹ</t>
  </si>
  <si>
    <t>8/23/2001</t>
  </si>
  <si>
    <t>Nam Đàn - Nghệ An</t>
  </si>
  <si>
    <t>6.99</t>
  </si>
  <si>
    <t>2.71</t>
  </si>
  <si>
    <t>Phạm Thị Khánh</t>
  </si>
  <si>
    <t>3/15/2001</t>
  </si>
  <si>
    <t>Huyện Nghi Lộc - Tỉnh Nghệ An</t>
  </si>
  <si>
    <t>7.78</t>
  </si>
  <si>
    <t>3.21</t>
  </si>
  <si>
    <t>Trần Hương</t>
  </si>
  <si>
    <t>Ly</t>
  </si>
  <si>
    <t>3/27/2001</t>
  </si>
  <si>
    <t>huyện Quỳnh Lưu - tỉnh Nghệ An</t>
  </si>
  <si>
    <t>7.68</t>
  </si>
  <si>
    <t>Hoa Thị</t>
  </si>
  <si>
    <t>Nghi</t>
  </si>
  <si>
    <t>11/20/2001</t>
  </si>
  <si>
    <t>Huyện Kỳ Sơn, Tỉnh Nghệ an</t>
  </si>
  <si>
    <t>Khơ-mú</t>
  </si>
  <si>
    <t>2.66</t>
  </si>
  <si>
    <t>Nguyễn Thị Hà</t>
  </si>
  <si>
    <t>Sương</t>
  </si>
  <si>
    <t>Huyện Nam Đàn, tỉnh Nghệ An</t>
  </si>
  <si>
    <t>2.74</t>
  </si>
  <si>
    <t>Tâm</t>
  </si>
  <si>
    <t>Huyện Nông Cống , tỉnh Thanh Hóa</t>
  </si>
  <si>
    <t>7.53</t>
  </si>
  <si>
    <t>3.06</t>
  </si>
  <si>
    <t>11/15/2001</t>
  </si>
  <si>
    <t>Đô Lương - Nghệ An</t>
  </si>
  <si>
    <t>3.46</t>
  </si>
  <si>
    <t>Đậu Thị Thu</t>
  </si>
  <si>
    <t>12/22/2001</t>
  </si>
  <si>
    <t>Quỳnh Lưu, Nghệ An.</t>
  </si>
  <si>
    <t>3.42</t>
  </si>
  <si>
    <t>Nguyễn Thị Thúy</t>
  </si>
  <si>
    <t>Huyện Đô Lương, Tỉnh Nghệ An</t>
  </si>
  <si>
    <t>3.31</t>
  </si>
  <si>
    <t>Thái Thị</t>
  </si>
  <si>
    <t>Hòa sơn đô lương nghệ an</t>
  </si>
  <si>
    <t>7.92</t>
  </si>
  <si>
    <t>3.34</t>
  </si>
  <si>
    <t>Uyên</t>
  </si>
  <si>
    <t>Anh Sơn- Nghệ An</t>
  </si>
  <si>
    <t>7.17</t>
  </si>
  <si>
    <t>2.81</t>
  </si>
  <si>
    <t>Hoàng Thị Phương</t>
  </si>
  <si>
    <t>Xóm Quyết Tiến - xã Tam Hợp - huyện Quỳ Hợp - tỉnh Nghệ An</t>
  </si>
  <si>
    <t>Thổ</t>
  </si>
  <si>
    <t>K60A3 - Giáo dục Mầm non</t>
  </si>
  <si>
    <t>2.69</t>
  </si>
  <si>
    <t>Nguyễn Thị Tú</t>
  </si>
  <si>
    <t>Xã Bắc Sơn - huyện Đô Lương - tỉnh Nghệ An</t>
  </si>
  <si>
    <t>8.9</t>
  </si>
  <si>
    <t>3.86</t>
  </si>
  <si>
    <t>Nguyễn Thị Ngọc</t>
  </si>
  <si>
    <t>5/19/2001</t>
  </si>
  <si>
    <t>Thị trấn Tân Kỳ, Nghệ An</t>
  </si>
  <si>
    <t>7.3</t>
  </si>
  <si>
    <t>2.89</t>
  </si>
  <si>
    <t>Nguyễn Thị Linh</t>
  </si>
  <si>
    <t>xóm 8, Xã Long Sơn, Huyện Anh Sơn,Nghệ An</t>
  </si>
  <si>
    <t>3.01</t>
  </si>
  <si>
    <t>7/29/2001</t>
  </si>
  <si>
    <t>Tam quang-tương dương-nghệ an</t>
  </si>
  <si>
    <t>Nguyễn Thị Trà</t>
  </si>
  <si>
    <t>Giang</t>
  </si>
  <si>
    <t>3/22/2001</t>
  </si>
  <si>
    <t>Xóm Na Án, xã Châu Thành, huyện Quỳ Hợp, tỉnh Nghệ An</t>
  </si>
  <si>
    <t>3.04</t>
  </si>
  <si>
    <t>Hiền</t>
  </si>
  <si>
    <t>xã Đại sơn huyện Đô Lương tỉnh Nghệ an</t>
  </si>
  <si>
    <t>7.24</t>
  </si>
  <si>
    <t>2.87</t>
  </si>
  <si>
    <t>Đặng Thị Thanh</t>
  </si>
  <si>
    <t>12/21/2001</t>
  </si>
  <si>
    <t>Xã Phúc sơn,Huyện Anh Sơn, Tỉnh Nghệ An</t>
  </si>
  <si>
    <t>2.91</t>
  </si>
  <si>
    <t>2/20/2001</t>
  </si>
  <si>
    <t>Xóm 5- Lam Sơn- Đô Lương- Nghệ An</t>
  </si>
  <si>
    <t>7.1</t>
  </si>
  <si>
    <t>2.77</t>
  </si>
  <si>
    <t>1/16/2001</t>
  </si>
  <si>
    <t>Trạm Y tế Hưng Phúc</t>
  </si>
  <si>
    <t>7.23</t>
  </si>
  <si>
    <t>Đặng Thị Hoài</t>
  </si>
  <si>
    <t>2/15/2001</t>
  </si>
  <si>
    <t>xã Đặng Sơn - Đô Lương - Nghệ An</t>
  </si>
  <si>
    <t>7.8</t>
  </si>
  <si>
    <t>3.18</t>
  </si>
  <si>
    <t>Thôn 3, xã Xuân Hồng, huyện Nghi Xuân, tỉnh Hà Tĩnh</t>
  </si>
  <si>
    <t>7.63</t>
  </si>
  <si>
    <t>3.1</t>
  </si>
  <si>
    <t>Trần Thị Khánh</t>
  </si>
  <si>
    <t>Thôn Yên Lập, Quang Lộc, Can Lộc, Hà Tĩnh</t>
  </si>
  <si>
    <t>7.52</t>
  </si>
  <si>
    <t>Nguyễn Thị Bích</t>
  </si>
  <si>
    <t>Ngọc</t>
  </si>
  <si>
    <t>6/16/2001</t>
  </si>
  <si>
    <t>Xóm 4,xã Khai Sơn , huyện Anh Sơn , Nghệ An</t>
  </si>
  <si>
    <t>7.71</t>
  </si>
  <si>
    <t>3.15</t>
  </si>
  <si>
    <t>Chu Hạnh</t>
  </si>
  <si>
    <t>Nguyên</t>
  </si>
  <si>
    <t>10/26/2000</t>
  </si>
  <si>
    <t>Khối Đông Sơn-Huyện Quế Phong- Nghệ An</t>
  </si>
  <si>
    <t>8.14</t>
  </si>
  <si>
    <t>3.47</t>
  </si>
  <si>
    <t>Oanh</t>
  </si>
  <si>
    <t>xóm Yên Bình, xã Quang Lộc, huyện Can Lộc, tỉnh Hà Tĩnh</t>
  </si>
  <si>
    <t>8.2</t>
  </si>
  <si>
    <t>3.51</t>
  </si>
  <si>
    <t>Xóm 7, Xã Quỳnh Tân, Huyện Quỳnh Lưu, Nghệ An</t>
  </si>
  <si>
    <t>8.02</t>
  </si>
  <si>
    <t>3.35</t>
  </si>
  <si>
    <t>Nguyễn Đoàn Thu</t>
  </si>
  <si>
    <t>Thôn Hồng thuỷ - xã Kim Hoa - Hương Sơn - Hà Tĩnh</t>
  </si>
  <si>
    <t>2.76</t>
  </si>
  <si>
    <t>Hồ Thị Yến</t>
  </si>
  <si>
    <t>Quỳnh</t>
  </si>
  <si>
    <t>11/30/2001</t>
  </si>
  <si>
    <t>Ích Hậu - Lộc Hà - Hà Tĩnh</t>
  </si>
  <si>
    <t>7.06</t>
  </si>
  <si>
    <t>2.73</t>
  </si>
  <si>
    <t>Phùng Thị Hương</t>
  </si>
  <si>
    <t>Thôn 4, xã Khai Sơn, huyện Anh Sơn, tỉnh Nghệ An</t>
  </si>
  <si>
    <t>Nguyễn Thị Thu</t>
  </si>
  <si>
    <t>Thủy</t>
  </si>
  <si>
    <t>10/19/2001</t>
  </si>
  <si>
    <t>TP Vinh - Nghệ An</t>
  </si>
  <si>
    <t>7.29</t>
  </si>
  <si>
    <t>2.88</t>
  </si>
  <si>
    <t>Lê Thị Thanh</t>
  </si>
  <si>
    <t>Trà</t>
  </si>
  <si>
    <t>2/14/2001</t>
  </si>
  <si>
    <t>Thị trấn Đồng Lộc huyện Can Lộc, tỉnh Hà Tĩnh</t>
  </si>
  <si>
    <t>7.97</t>
  </si>
  <si>
    <t>Trâm</t>
  </si>
  <si>
    <t>Tam Quang,Tương Dương, Nghệ An</t>
  </si>
  <si>
    <t>2.86</t>
  </si>
  <si>
    <t>1/29/2001</t>
  </si>
  <si>
    <t>7.35</t>
  </si>
  <si>
    <t>2.93</t>
  </si>
  <si>
    <t>KHOA NGỮ VĂN</t>
  </si>
  <si>
    <t>DANH SÁCH SINH VIÊN ĐỦ ĐIỀU KIỆN XÉT TỐT NGHIỆP KHOA NGỮ VĂN</t>
  </si>
  <si>
    <t>K59A - Sư phạm  Ngữ văn</t>
  </si>
  <si>
    <t>3.33</t>
  </si>
  <si>
    <t>Sư phạm Ngữ văn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</si>
  <si>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</si>
  <si>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</si>
  <si>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</si>
  <si>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</si>
  <si>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</si>
  <si>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</si>
  <si>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</si>
  <si>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</si>
  <si>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</si>
  <si>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</si>
  <si>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</si>
  <si>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</si>
  <si>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49</t>
  </si>
  <si>
    <t>50</t>
  </si>
  <si>
    <t>Sư phạm Địa lý</t>
  </si>
  <si>
    <t>Lương Thị</t>
  </si>
  <si>
    <t>Hằng</t>
  </si>
  <si>
    <t>3.28</t>
  </si>
  <si>
    <t>Dung</t>
  </si>
  <si>
    <t>Sư phạm Hóa học</t>
  </si>
  <si>
    <t>14</t>
  </si>
  <si>
    <t>Sư phạm Lịch sử</t>
  </si>
  <si>
    <t>Quỳnh Hồng, Quỳnh Lưu, Nghệ An</t>
  </si>
  <si>
    <t>7.66</t>
  </si>
  <si>
    <t>Nhung</t>
  </si>
  <si>
    <t>Nghệ An</t>
  </si>
  <si>
    <t>Đinh Thị</t>
  </si>
  <si>
    <t>Sư phạm Toán học</t>
  </si>
  <si>
    <t>Hoài</t>
  </si>
  <si>
    <t>Trần Thị Phương</t>
  </si>
  <si>
    <t>51</t>
  </si>
  <si>
    <t>52</t>
  </si>
  <si>
    <t>Vân</t>
  </si>
  <si>
    <t>7.31</t>
  </si>
  <si>
    <t>53</t>
  </si>
  <si>
    <t>54</t>
  </si>
  <si>
    <t>55</t>
  </si>
  <si>
    <t>56</t>
  </si>
  <si>
    <t>57</t>
  </si>
  <si>
    <t>Na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</si>
  <si>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</si>
  <si>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</si>
  <si>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</si>
  <si>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</si>
  <si>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</si>
  <si>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</si>
  <si>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</si>
  <si>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</si>
  <si>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</si>
  <si>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</si>
  <si>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</si>
  <si>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</si>
  <si>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</si>
  <si>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</si>
  <si>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</si>
  <si>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</si>
  <si>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</si>
  <si>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</si>
  <si>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</si>
  <si>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</si>
  <si>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</si>
  <si>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</si>
  <si>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</si>
  <si>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K60A1 - Giáo dục tiểu học</t>
  </si>
  <si>
    <t>81</t>
  </si>
  <si>
    <t>82</t>
  </si>
  <si>
    <t>7.72</t>
  </si>
  <si>
    <t>83</t>
  </si>
  <si>
    <t>2.92</t>
  </si>
  <si>
    <t>84</t>
  </si>
  <si>
    <t>85</t>
  </si>
  <si>
    <t>86</t>
  </si>
  <si>
    <t>Nguyễn Thị Thanh</t>
  </si>
  <si>
    <t>87</t>
  </si>
  <si>
    <t>3.11</t>
  </si>
  <si>
    <t>88</t>
  </si>
  <si>
    <t>89</t>
  </si>
  <si>
    <t>90</t>
  </si>
  <si>
    <t>Lam</t>
  </si>
  <si>
    <t>7.64</t>
  </si>
  <si>
    <t>91</t>
  </si>
  <si>
    <t>Lê</t>
  </si>
  <si>
    <t>92</t>
  </si>
  <si>
    <t>93</t>
  </si>
  <si>
    <t>94</t>
  </si>
  <si>
    <t>95</t>
  </si>
  <si>
    <t>96</t>
  </si>
  <si>
    <t>My</t>
  </si>
  <si>
    <t>97</t>
  </si>
  <si>
    <t>98</t>
  </si>
  <si>
    <t>Thành phố Vinh, Nghệ An</t>
  </si>
  <si>
    <t>99</t>
  </si>
  <si>
    <t>100</t>
  </si>
  <si>
    <t>3.22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</si>
  <si>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</si>
  <si>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</si>
  <si>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</si>
  <si>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</si>
  <si>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</si>
  <si>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</si>
  <si>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</si>
  <si>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</si>
  <si>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</si>
  <si>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</si>
  <si>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</si>
  <si>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</si>
  <si>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</si>
  <si>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</si>
  <si>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</si>
  <si>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</si>
  <si>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</si>
  <si>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</si>
  <si>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</si>
  <si>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</si>
  <si>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</si>
  <si>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</si>
  <si>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</si>
  <si>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</si>
  <si>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</si>
  <si>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</si>
  <si>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</si>
  <si>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</si>
  <si>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</si>
  <si>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</si>
  <si>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</si>
  <si>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</si>
  <si>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</si>
  <si>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</si>
  <si>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</si>
  <si>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</si>
  <si>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</si>
  <si>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</si>
  <si>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</si>
  <si>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</si>
  <si>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</si>
  <si>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</si>
  <si>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</si>
  <si>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</si>
  <si>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Lô Thị</t>
  </si>
  <si>
    <t>145</t>
  </si>
  <si>
    <t>146</t>
  </si>
  <si>
    <t>147</t>
  </si>
  <si>
    <t>148</t>
  </si>
  <si>
    <t>149</t>
  </si>
  <si>
    <t>150</t>
  </si>
  <si>
    <t>Dương Thị</t>
  </si>
  <si>
    <t>Hoa</t>
  </si>
  <si>
    <t>Xã Lĩnh Sơn , huyện Anh Sơn , tỉnh Nghệ An</t>
  </si>
  <si>
    <t>8.58</t>
  </si>
  <si>
    <t>3.69</t>
  </si>
  <si>
    <t>151</t>
  </si>
  <si>
    <t>Lương Văn</t>
  </si>
  <si>
    <t>Hoàn</t>
  </si>
  <si>
    <t>Tam hợp ,Tri lễ ,Quế phong ,Nghệ an</t>
  </si>
  <si>
    <t>8.01</t>
  </si>
  <si>
    <t>152</t>
  </si>
  <si>
    <t>153</t>
  </si>
  <si>
    <t>Nguyễn Thị Bảo</t>
  </si>
  <si>
    <t>Khánh</t>
  </si>
  <si>
    <t>Huyện Nam Đàn- Nghệ An</t>
  </si>
  <si>
    <t>7.55</t>
  </si>
  <si>
    <t>154</t>
  </si>
  <si>
    <t>155</t>
  </si>
  <si>
    <t>156</t>
  </si>
  <si>
    <t>157</t>
  </si>
  <si>
    <t>158</t>
  </si>
  <si>
    <t>Lương Thị Thảo</t>
  </si>
  <si>
    <t>Bản Phòng, thị trấn Thạch Giám, huyện Tương Dương, tỉnh Nghệ An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</si>
  <si>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</si>
  <si>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</si>
  <si>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</si>
  <si>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</si>
  <si>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</si>
  <si>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</si>
  <si>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</si>
  <si>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</si>
  <si>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</si>
  <si>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</si>
  <si>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</si>
  <si>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</si>
  <si>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</si>
  <si>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</si>
  <si>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</si>
  <si>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Thơ</t>
  </si>
  <si>
    <t>174</t>
  </si>
  <si>
    <t>175</t>
  </si>
  <si>
    <t>176</t>
  </si>
  <si>
    <t>Phan Thị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</si>
  <si>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</si>
  <si>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</si>
  <si>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</si>
  <si>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</si>
  <si>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</si>
  <si>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</si>
  <si>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</si>
  <si>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</si>
  <si>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</si>
  <si>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</si>
  <si>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</si>
  <si>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</si>
  <si>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</si>
  <si>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</si>
  <si>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</si>
  <si>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</si>
  <si>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</si>
  <si>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</si>
  <si>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</si>
  <si>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</si>
  <si>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</si>
  <si>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</si>
  <si>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</si>
  <si>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</si>
  <si>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</si>
  <si>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</si>
  <si>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</si>
  <si>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</si>
  <si>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</si>
  <si>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</si>
  <si>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</si>
  <si>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K60A3 - Giáo dục tiểu học</t>
  </si>
  <si>
    <t>208</t>
  </si>
  <si>
    <t>209</t>
  </si>
  <si>
    <t>210</t>
  </si>
  <si>
    <t>211</t>
  </si>
  <si>
    <t>212</t>
  </si>
  <si>
    <t>213</t>
  </si>
  <si>
    <t>3.44</t>
  </si>
  <si>
    <t>214</t>
  </si>
  <si>
    <t>215</t>
  </si>
  <si>
    <t>NGUYỄN THỊ</t>
  </si>
  <si>
    <t>216</t>
  </si>
  <si>
    <t>217</t>
  </si>
  <si>
    <t>218</t>
  </si>
  <si>
    <t>219</t>
  </si>
  <si>
    <t>Loan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</si>
  <si>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</si>
  <si>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</si>
  <si>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</si>
  <si>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</si>
  <si>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</si>
  <si>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</si>
  <si>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</si>
  <si>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</si>
  <si>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</si>
  <si>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</si>
  <si>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Nguyễn Thị Mai</t>
  </si>
  <si>
    <t>230</t>
  </si>
  <si>
    <t>231</t>
  </si>
  <si>
    <t>Trần Thị Nhật</t>
  </si>
  <si>
    <t>232</t>
  </si>
  <si>
    <t>233</t>
  </si>
  <si>
    <t>234</t>
  </si>
  <si>
    <t>Thúy</t>
  </si>
  <si>
    <t>235</t>
  </si>
  <si>
    <t>236</t>
  </si>
  <si>
    <t>237</t>
  </si>
  <si>
    <t>238</t>
  </si>
  <si>
    <t>239</t>
  </si>
  <si>
    <t>240</t>
  </si>
  <si>
    <t>241</t>
  </si>
  <si>
    <t>243</t>
  </si>
  <si>
    <t>K60A4 - Giáo dục tiểu học</t>
  </si>
  <si>
    <t>244</t>
  </si>
  <si>
    <t>245</t>
  </si>
  <si>
    <t>246</t>
  </si>
  <si>
    <t>247</t>
  </si>
  <si>
    <t>248</t>
  </si>
  <si>
    <t>249</t>
  </si>
  <si>
    <t>7.09</t>
  </si>
  <si>
    <t>250</t>
  </si>
  <si>
    <t>251</t>
  </si>
  <si>
    <t>252</t>
  </si>
  <si>
    <t>253</t>
  </si>
  <si>
    <t>Xóm bản choong,xã châu lý,huyện quỳ hợp,tỉnh Nghệ An</t>
  </si>
  <si>
    <t>254</t>
  </si>
  <si>
    <t>255</t>
  </si>
  <si>
    <t>256</t>
  </si>
  <si>
    <t>Trương Thị</t>
  </si>
  <si>
    <t>257</t>
  </si>
  <si>
    <t>258</t>
  </si>
  <si>
    <t>259</t>
  </si>
  <si>
    <t>260</t>
  </si>
  <si>
    <t>Hmông</t>
  </si>
  <si>
    <t>261</t>
  </si>
  <si>
    <t>262</t>
  </si>
  <si>
    <t>263</t>
  </si>
  <si>
    <t>265</t>
  </si>
  <si>
    <t>266</t>
  </si>
  <si>
    <t>267</t>
  </si>
  <si>
    <t>268</t>
  </si>
  <si>
    <t>269</t>
  </si>
  <si>
    <t>Nguyễn Thị Quý</t>
  </si>
  <si>
    <t>tp vinh, nghệ an</t>
  </si>
  <si>
    <t>270</t>
  </si>
  <si>
    <t>271</t>
  </si>
  <si>
    <t>272</t>
  </si>
  <si>
    <t xml:space="preserve">CHDCND Lào                     </t>
  </si>
  <si>
    <t>273</t>
  </si>
  <si>
    <t>274</t>
  </si>
  <si>
    <t>275</t>
  </si>
  <si>
    <t>276</t>
  </si>
  <si>
    <t>TRẦN HÀ</t>
  </si>
  <si>
    <t>ANH</t>
  </si>
  <si>
    <t>277</t>
  </si>
  <si>
    <t>278</t>
  </si>
  <si>
    <t>279</t>
  </si>
  <si>
    <t>280</t>
  </si>
  <si>
    <t>VI THỊ</t>
  </si>
  <si>
    <t>Bản lốc Thông thụ Quế Phong</t>
  </si>
  <si>
    <t>59A1-Giáo dục Tiểu học</t>
  </si>
  <si>
    <t>281</t>
  </si>
  <si>
    <t>NA</t>
  </si>
  <si>
    <t>282</t>
  </si>
  <si>
    <t>xớm 5, hưng yên nam, hưng  nguyên , nghệ an</t>
  </si>
  <si>
    <t>283</t>
  </si>
  <si>
    <t>284</t>
  </si>
  <si>
    <t>285</t>
  </si>
  <si>
    <t>286</t>
  </si>
  <si>
    <t>NGUYỄN AN</t>
  </si>
  <si>
    <t>Huyện Nghi Xuân ,Tỉnh Hà Tĩnh</t>
  </si>
  <si>
    <t>59A2-Giáo dục Tiểu học</t>
  </si>
  <si>
    <t>287</t>
  </si>
  <si>
    <t>288</t>
  </si>
  <si>
    <t>LẦU BÁ</t>
  </si>
  <si>
    <t>PHỀNH</t>
  </si>
  <si>
    <t>Nậm cắn, kì sơn, nghệ an</t>
  </si>
  <si>
    <t>59A3-Giáo dục Tiểu học</t>
  </si>
  <si>
    <t>Giáo dục tiểu học</t>
  </si>
  <si>
    <t>289</t>
  </si>
  <si>
    <t>nghệ an</t>
  </si>
  <si>
    <t>290</t>
  </si>
  <si>
    <t>291</t>
  </si>
  <si>
    <t>TRƯƠNG THỊ LINH</t>
  </si>
  <si>
    <t>CHI</t>
  </si>
  <si>
    <t>Xóm 3 hưng chính thành phố Vinh - Nghệ An</t>
  </si>
  <si>
    <t>292</t>
  </si>
  <si>
    <t>NGUYỄN THỊ NGỌC</t>
  </si>
  <si>
    <t>HUYỀN</t>
  </si>
  <si>
    <t>Đức Thuận- Thị xã Hồng Lĩnh- Hà Tĩnh</t>
  </si>
  <si>
    <t>293</t>
  </si>
  <si>
    <t>ĐẬU THỊ THÙY</t>
  </si>
  <si>
    <t>Thị xã Thái Hoà, tỉnh Nghệ an</t>
  </si>
  <si>
    <t>294</t>
  </si>
  <si>
    <t>NGUYỄN THỊ KIM</t>
  </si>
  <si>
    <t>OANH</t>
  </si>
  <si>
    <t>Huyện Nam Đàn - Nghệ An</t>
  </si>
  <si>
    <t>295</t>
  </si>
  <si>
    <t>296</t>
  </si>
  <si>
    <t>NGUYỄN THỊ KHÁNH</t>
  </si>
  <si>
    <t>58A2 Giáo dục tiểu học</t>
  </si>
  <si>
    <t>297</t>
  </si>
  <si>
    <t>KIỀU THỊ VÂN</t>
  </si>
  <si>
    <t>Diễn Trường,Diễn Châu,Nghệ An</t>
  </si>
  <si>
    <t>58A1 Giáo dục tiểu học</t>
  </si>
  <si>
    <t>298</t>
  </si>
  <si>
    <t>HOÀNG THỊ</t>
  </si>
  <si>
    <t>57A1 GDMN</t>
  </si>
  <si>
    <t>Giáo dục mầm non</t>
  </si>
  <si>
    <t>299</t>
  </si>
  <si>
    <t>Hoàng Văn</t>
  </si>
  <si>
    <t>Thể</t>
  </si>
  <si>
    <t xml:space="preserve">Hưng Tiến - Hưng Nguyên - Nghệ An </t>
  </si>
  <si>
    <t>K55A2 - SP Vật lý</t>
  </si>
  <si>
    <t>Sư phạm Vật lý</t>
  </si>
  <si>
    <t>300</t>
  </si>
  <si>
    <t>301</t>
  </si>
  <si>
    <t>302</t>
  </si>
  <si>
    <t>303</t>
  </si>
  <si>
    <t>304</t>
  </si>
  <si>
    <t>305</t>
  </si>
  <si>
    <t>306</t>
  </si>
  <si>
    <t>3.13</t>
  </si>
  <si>
    <t>307</t>
  </si>
  <si>
    <t>308</t>
  </si>
  <si>
    <t>309</t>
  </si>
  <si>
    <t>Đức</t>
  </si>
  <si>
    <t>310</t>
  </si>
  <si>
    <t>311</t>
  </si>
  <si>
    <t>312</t>
  </si>
  <si>
    <t>xóm Yên Trung-xã Thạch Hương-huyện Thạch Hà-tỉnh Hà Tĩnh</t>
  </si>
  <si>
    <t>8.03</t>
  </si>
  <si>
    <t>Trạm xá y tế</t>
  </si>
  <si>
    <t>2.95</t>
  </si>
  <si>
    <t>Lương Thị Phương</t>
  </si>
  <si>
    <t>Châu Kim, Quế Phong, Nghệ An</t>
  </si>
  <si>
    <t>Hồ Thị Phương</t>
  </si>
  <si>
    <t>Tào Sơn - Anh Sơn - Nghệ An</t>
  </si>
  <si>
    <t>Hoàng Thị Ngọc</t>
  </si>
  <si>
    <t xml:space="preserve">Xã Bài Sơn huyện Đô Lương tỉnh Nghệ An </t>
  </si>
  <si>
    <t>Mạc Thị Thùy</t>
  </si>
  <si>
    <t>xóm 6,xã phúc trạch,huyện hương khê,tỉnh hà tĩnh</t>
  </si>
  <si>
    <t>7.4</t>
  </si>
  <si>
    <t>Quán Thị</t>
  </si>
  <si>
    <t>Xóm Đồn Mộng, xã Châu Quang, huyện Quỳ Hợp,  tỉnh Nghệ An</t>
  </si>
  <si>
    <t>2.85</t>
  </si>
  <si>
    <t>Xóm 3, xã Nam Lĩnh ,huyện Nam Đàn , tỉnh Nghệ An</t>
  </si>
  <si>
    <t>Thôn Bình Tiến,Xã Tân Lâm Hương,Huyện Thạch Hà, Tỉnh Hà Tĩnh</t>
  </si>
  <si>
    <t>Hưng chính- thành phố vinh- nghệ an</t>
  </si>
  <si>
    <t>Kha Thị</t>
  </si>
  <si>
    <t>Bản lũng- tam thái - tương dương - nghệ an</t>
  </si>
  <si>
    <t>Lô Thị Thu</t>
  </si>
  <si>
    <t>Châu Thôn - Quế Phong - Nghệ An</t>
  </si>
  <si>
    <t>Vũ Thị Anh</t>
  </si>
  <si>
    <t>Số nhà 2-ngõ 664-Khối 4 - Thị trấn Con Cuông-Nghệ An</t>
  </si>
  <si>
    <t>Quỳ hợp</t>
  </si>
  <si>
    <t>Nguyễn Bá</t>
  </si>
  <si>
    <t>Đạt</t>
  </si>
  <si>
    <t>Châu Quang, Quỳ Hợp, Nghệ An</t>
  </si>
  <si>
    <t>Vi Thị Hồng</t>
  </si>
  <si>
    <t>Châu Đình Qùy Hợp Nghệ An</t>
  </si>
  <si>
    <t>CAO THỊ NGỌC</t>
  </si>
  <si>
    <t>ÁNH</t>
  </si>
  <si>
    <t>Trạm ý tế xã hưng thái, huyện hưng nguyên, nghệ an</t>
  </si>
  <si>
    <t>QUÁN THỊ</t>
  </si>
  <si>
    <t>HÀ</t>
  </si>
  <si>
    <t>xã Châu Quang, huyện Quỳ Hợp, tỉnh Nghệ An</t>
  </si>
  <si>
    <t>DUNG</t>
  </si>
  <si>
    <t>Bản Xàn xã Châu Thái huyện Quỳ Hợp tỉnh Nghệ An</t>
  </si>
  <si>
    <t>135D1402020087</t>
  </si>
  <si>
    <t xml:space="preserve">Nguyễn Thị Quỳnh </t>
  </si>
  <si>
    <t>Xã Yên Na - Huyện Tương Dương - Tỉnh Nghệ An</t>
  </si>
  <si>
    <t>K54D140202A3 - GDTH</t>
  </si>
  <si>
    <t xml:space="preserve">Ðiểm TBCTL </t>
  </si>
  <si>
    <t>Còn nợ phí; chứng chỉ TAB1 chưa đạt</t>
  </si>
  <si>
    <t>chứng chỉ TAB1 chưa đạt</t>
  </si>
  <si>
    <t>Lê Thu</t>
  </si>
  <si>
    <t>Đặng Xuân</t>
  </si>
  <si>
    <t>Cường</t>
  </si>
  <si>
    <t>Xóm 5b Xã Nam Sơn Huyện Đô Lương Tỉnh Nghệ An</t>
  </si>
  <si>
    <t>Kháng</t>
  </si>
  <si>
    <t>Ai cập</t>
  </si>
  <si>
    <t>Còn nợ phí</t>
  </si>
  <si>
    <t>Vi Thị Thu</t>
  </si>
  <si>
    <t>Nguyễn Thu</t>
  </si>
  <si>
    <t>HÙNG</t>
  </si>
  <si>
    <t>chứng chỉ CCGDQP chưa đạt; chứng chỉ TAB1 chưa đạt</t>
  </si>
  <si>
    <t>Vinh</t>
  </si>
  <si>
    <t>Nguyễn Văn</t>
  </si>
  <si>
    <t>Hiên</t>
  </si>
  <si>
    <t>Sầm Thị</t>
  </si>
  <si>
    <t>Lý</t>
  </si>
  <si>
    <t>Vinh nghệ an</t>
  </si>
  <si>
    <t>Nguyễn Thùy</t>
  </si>
  <si>
    <t>TRƯỜNG</t>
  </si>
  <si>
    <t>Nguyễn Thị Quỳnh</t>
  </si>
  <si>
    <t>Nguyễn Thị Diễm</t>
  </si>
  <si>
    <t>.</t>
  </si>
  <si>
    <t>Quỳ Châu</t>
  </si>
  <si>
    <t>Người nước ngoài</t>
  </si>
  <si>
    <t>Sư phạm Tin học</t>
  </si>
  <si>
    <t>VÕ THỊ</t>
  </si>
  <si>
    <t>HIỀN</t>
  </si>
  <si>
    <t>NGỌC</t>
  </si>
  <si>
    <t>NGUYỄN THỊ TỐ</t>
  </si>
  <si>
    <t>NHƯ</t>
  </si>
  <si>
    <t>Hưng nguyên- Nghệ An</t>
  </si>
  <si>
    <t>TRƯƠNG THỊ</t>
  </si>
  <si>
    <t>DIỆM</t>
  </si>
  <si>
    <t>Tân xuân,Tân Kỳ,Nghệ An</t>
  </si>
  <si>
    <t>HỒ THỊ THÙY</t>
  </si>
  <si>
    <t>DƯƠNG</t>
  </si>
  <si>
    <t>ĐINH NGUYỆT</t>
  </si>
  <si>
    <t>HẰNG</t>
  </si>
  <si>
    <t>Nghĩa yên nghĩa đàn nghệ an</t>
  </si>
  <si>
    <t>NGUYỄN THỊ BÍCH</t>
  </si>
  <si>
    <t>Nghệ an</t>
  </si>
  <si>
    <t>Bùi Lê Sơn</t>
  </si>
  <si>
    <t>Thành phố Vinh, Tỉnh Nghệ An</t>
  </si>
  <si>
    <t>THIỀU THỊ</t>
  </si>
  <si>
    <t>VÂN</t>
  </si>
  <si>
    <t>xã Thọ Hợp, huyện Quỳ Hợp, Nghệ An</t>
  </si>
  <si>
    <t>PHẠM THỊ NGÂN</t>
  </si>
  <si>
    <t>trạm y tế xã khánh sơn</t>
  </si>
  <si>
    <t>K59A - Sư phạm Địa lý</t>
  </si>
  <si>
    <t>Bùi Nguyễn Nhật</t>
  </si>
  <si>
    <t>Xóm Trung Long, xã Thanh Yên, huyện Thanh Chương, tỉnh Nghệ An</t>
  </si>
  <si>
    <t>K59A - Sư phạm Hóa học</t>
  </si>
  <si>
    <t>Chưa tích lũy đủ số TC bắt buộc (117/123)[KIẾN THỨC NGÀNH BẮT BUỘC(107/113: Vật lí đại cương-PHY20002 (chưa có điểm), Tâm lý học-EDU20003 (chưa có điểm))]; Còn nợ phí; chứng chỉ TAB1 chưa đạt</t>
  </si>
  <si>
    <t>ĐẬU THỊ SAO</t>
  </si>
  <si>
    <t>MAI</t>
  </si>
  <si>
    <t>xã Thanh Mai , Thanh Chương , Nghệ An</t>
  </si>
  <si>
    <t>K59A - Sư phạm Lịch sử</t>
  </si>
  <si>
    <t>VÕ KHÁNH</t>
  </si>
  <si>
    <t>Xóm tháp.xã nghĩa liên,huyện nghĩa đàn,tỉnh nghệ an</t>
  </si>
  <si>
    <t>K59A - Sư phạm Toán học</t>
  </si>
  <si>
    <t>xã thanh chi-huyện thanh chương -tỉnh nghệ an</t>
  </si>
  <si>
    <t>K59B - Quản lý giáo dục</t>
  </si>
  <si>
    <t>Võ Thị Linh</t>
  </si>
  <si>
    <t>Nghi Kiều - Nghi Lộc - Nghệ An</t>
  </si>
  <si>
    <t>Mai Thị Mai</t>
  </si>
  <si>
    <t>Khối Tân Hương Phường Quỳnh Thiện Thị Xã Hoàng Mai Nghệ An</t>
  </si>
  <si>
    <t>Nghi Phương-Nghi Lộc-Nghệ An</t>
  </si>
  <si>
    <t>LƯƠNG THỊ</t>
  </si>
  <si>
    <t>THÌN</t>
  </si>
  <si>
    <t>Bản tổm, luân mai, tương dương, nghệ an</t>
  </si>
  <si>
    <t>TRƯƠNG MẠNH</t>
  </si>
  <si>
    <t>QUYẾT</t>
  </si>
  <si>
    <t>Phường Quang Tiến, thị xã Thái Hoà, tỉnh Nghệ An</t>
  </si>
  <si>
    <t>59A Sư phạm Toán học_CLC</t>
  </si>
  <si>
    <t>NGUYỄN THỊ THU</t>
  </si>
  <si>
    <t>UYÊN</t>
  </si>
  <si>
    <t>Xã Nghi Thái,, Huyện Nghi Lộc - Nghệ An</t>
  </si>
  <si>
    <t>Chưa tích lũy đủ số TC bắt buộc (106/125)[KIẾN THỨC NGÀNH BẮT BUỘC(102/119: Phương pháp giáo dục thể chất cho trẻ-EDU30039 (3.60), Phương pháp giáo dục âm nhạc cho trẻ-EDU30050 (chưa có điểm), Quản lí trường mầm non-EDU30076 (0), Rèn luyện nghiệp vụ sư phạm thường xuyên 2-EDU30077 (0), Thực tập sư phạm-EDU30087 (chưa có điểm)),Tự chọn 2(0/2: Lập kế hoạch trong Giáo dục mầm non-EDU30065 (chưa có điểm), Tổ chức hoạt động vui chơi cho trẻ-EDU30081 (2.10), Xây dựng môi trường phát triển vận động cho trẻ-EDU30085 (chưa có điểm), Tổ chức môi trường hoạt động cho trẻ-EDU30082 (chưa có điểm))]; Còn nợ phí; chứng chỉ TAB1 chưa đạt</t>
  </si>
  <si>
    <t>NHA</t>
  </si>
  <si>
    <t>xóm Trung Độ- xã Tân Hợp- huyện Tân Kỳ- tỉnh Nghệ An</t>
  </si>
  <si>
    <t>PHẠM THỊ</t>
  </si>
  <si>
    <t>Xóm xuân mỹ,nghi đức, thành phố vinh,nghệ an</t>
  </si>
  <si>
    <t>NGUYỄN THỊ SƯƠNG</t>
  </si>
  <si>
    <t>SƯƠNG</t>
  </si>
  <si>
    <t xml:space="preserve">xã Châu Bình, huyện Quỳ Châu, tỉnh Nghệ An </t>
  </si>
  <si>
    <t>LÊ THỊ NGỌC</t>
  </si>
  <si>
    <t>THÚY</t>
  </si>
  <si>
    <t>xóm 7 - Giang Sơn Tây-Đô Lương - Nghệ An</t>
  </si>
  <si>
    <t>Chưa tích lũy đủ số TC bắt buộc (120/125)[KIẾN THỨC NGÀNH BẮT BUỘC(114/119: Phương pháp phát triển ngôn ngữ cho trẻ-EDU30041 (0))]; Còn nợ phí</t>
  </si>
  <si>
    <t>LÊ THỊ CẨM</t>
  </si>
  <si>
    <t>TÚ</t>
  </si>
  <si>
    <t>Xóm 6,Nghi Trung, Huyện Nghi Lộc, Nghệ An</t>
  </si>
  <si>
    <t>Chưa tích lũy đủ số TC bắt buộc (100/125)[KIẾN THỨC NGÀNH BẮT BUỘC(98/119: Phương pháp giáo dục âm nhạc cho trẻ-EDU30050 (0), Rèn luyện nghiệp vụ sư phạm thường xuyên 1-EDU30055 (0), Bệnh học trẻ em-EDU30058 (0), Quản lí trường mầm non-EDU30076 (0), Rèn luyện nghiệp vụ sư phạm thường xuyên 2-EDU30077 (0), Phát triển chương trình Giáo dục mầm non-EDU30067 (0), Thực tập sư phạm-EDU30087 (chưa có điểm)),Tự chọn 3(0/2: Kiểm định chất lượng Giáo dục mầm non-EDU30062 (chưa có điểm), Đánh giá trong Giáo dục mầm non-EDU30061 (chưa có điểm), Tham vấn trong Giáo dục mầm non-EDU30079 (chưa có điểm), Phát triển năng lực thực hiện chương trình Giáo dục mầm non-EDU30069 (chưa có điểm)),Tự chọn 2(0/2: Lập kế hoạch trong Giáo dục mầm non-EDU30065 (0), Tổ chức hoạt động vui chơi cho trẻ-EDU30081 (0), Xây dựng môi trường phát triển vận động cho trẻ-EDU30085 (chưa có điểm), Tổ chức môi trường hoạt động cho trẻ-EDU30082 (chưa có điểm))]; Còn nợ phí; chứng chỉ TAB1 chưa đạt</t>
  </si>
  <si>
    <t>Bản Kẻ Bọn - Xã Châu Hạnh - Huyện Quỳ Châu - Tỉnh Nghệ An</t>
  </si>
  <si>
    <t>Hoàng Việt</t>
  </si>
  <si>
    <t>Hậu lộc</t>
  </si>
  <si>
    <t>VI LONG</t>
  </si>
  <si>
    <t>NHẬT</t>
  </si>
  <si>
    <t>Xóm cúng châu đình quỳ hợp nghệ an</t>
  </si>
  <si>
    <t>xóm cáng - châu đình - quỳ hợp - nghệ an</t>
  </si>
  <si>
    <t>THÁI THỊ</t>
  </si>
  <si>
    <t>HUẾ</t>
  </si>
  <si>
    <t>xóm 14</t>
  </si>
  <si>
    <t>Chưa tích lũy đủ số TC bắt buộc (122/125)[KIẾN THỨC NGÀNH BẮT BUỘC(116/119: Tiếng Anh 1-ENG10001 (3.80))]</t>
  </si>
  <si>
    <t>NGÔ THỊ HOÀI</t>
  </si>
  <si>
    <t>Chưa tích lũy đủ số TC bắt buộc (109/125)[KIẾN THỨC NGÀNH BẮT BUỘC(107/119: Bệnh học trẻ em-EDU30058 (0), Quản lí trường mầm non-EDU30076 (0), Rèn luyện nghiệp vụ sư phạm thường xuyên 2-EDU30077 (0), Thực tập sư phạm-EDU30087 (chưa có điểm)),Tự chọn 3(0/2: Kiểm định chất lượng Giáo dục mầm non-EDU30062 (chưa có điểm), Đánh giá trong Giáo dục mầm non-EDU30061 (0), Tham vấn trong Giáo dục mầm non-EDU30079 (chưa có điểm), Phát triển năng lực thực hiện chương trình Giáo dục mầm non-EDU30069 (chưa có điểm)),Tự chọn 2(0/2: Lập kế hoạch trong Giáo dục mầm non-EDU30065 (chưa có điểm), Tổ chức hoạt động vui chơi cho trẻ-EDU30081 (chưa có điểm), Xây dựng môi trường phát triển vận động cho trẻ-EDU30085 (chưa có điểm), Tổ chức môi trường hoạt động cho trẻ-EDU30082 (chưa có điểm))]; chứng chỉ TAB1 chưa đạt</t>
  </si>
  <si>
    <t>TRẦN THỊ BÍCH</t>
  </si>
  <si>
    <t>LOAN</t>
  </si>
  <si>
    <t>NGUYỄN THỊ TRÀ</t>
  </si>
  <si>
    <t>MY</t>
  </si>
  <si>
    <t>Kẻ sùng ,mậu đức,con cuông,nghệ an</t>
  </si>
  <si>
    <t>Chưa tích lũy đủ số TC bắt buộc (109/125)[KIẾN THỨC NGÀNH BẮT BUỘC(105/119: Múa-EDU30021 (0), Quản lí trường mầm non-EDU30076 (0), Rèn luyện nghiệp vụ sư phạm thường xuyên 2-EDU30077 (0), Phát triển chương trình Giáo dục mầm non-EDU30067 (0), Thực tập sư phạm-EDU30087 (chưa có điểm)),Tự chọn 1(0/2: Ứng dụng công nghệ thông tin trong Giáo dục mầm non-EDU30028 (chưa có điểm), Chuẩn bị cho trẻ vào lớp Một-EDU30008 (chưa có điểm), Giải phẩu sinh lý trẻ-BIO30003 (0), Giao tiếp sư phạm ở trường mầm non-EDU30015 (chưa có điểm))]; chứng chỉ TAB1 chưa đạt</t>
  </si>
  <si>
    <t>TRẦN KIM</t>
  </si>
  <si>
    <t>Xóm I, xã Hưng Chính, thành phố Vinh, tỉnh Nghệ An</t>
  </si>
  <si>
    <t>TÂM</t>
  </si>
  <si>
    <t>Xóm 16-xã phúc thọ-nghi lộc-nghệ an</t>
  </si>
  <si>
    <t>Cơ Lao</t>
  </si>
  <si>
    <t>THẢO</t>
  </si>
  <si>
    <t>NGUYỄN THỊ HUYỀN</t>
  </si>
  <si>
    <t>hồng sơn đô lương Nghệ An</t>
  </si>
  <si>
    <t>HÀ TRỌNG</t>
  </si>
  <si>
    <t>PHÚC</t>
  </si>
  <si>
    <t>Bản Tân Thái - xã Tri Lễ - Huyện Quế Phong - Tỉnh nghệ An</t>
  </si>
  <si>
    <t>TRẦN PHƯƠNG</t>
  </si>
  <si>
    <t>Bản Phòng - Thị Trấn Thạch Giám -Huyện Tương Dương -Nghệ An</t>
  </si>
  <si>
    <t>LƯƠNG THỊ HIỀN</t>
  </si>
  <si>
    <t>DỊU</t>
  </si>
  <si>
    <t>Bản Xiêng Nứa Xã Yên Na Huyện Tương Dương Tỉnh nghệ An</t>
  </si>
  <si>
    <t>NGHIÊM THỊ ANH</t>
  </si>
  <si>
    <t>ĐÀO</t>
  </si>
  <si>
    <t>khối Vinh Mỹ - xã Vinh Tân - thành phố Vinh - tỉnh Nghệ An</t>
  </si>
  <si>
    <t>HẢI</t>
  </si>
  <si>
    <t xml:space="preserve">Xã  cẩm  quan huyện cẩm xuyên tỉnh hà tĩnh </t>
  </si>
  <si>
    <t>THÁI THỊ THANH</t>
  </si>
  <si>
    <t>kỳ sơn, tân kì, nghệ an</t>
  </si>
  <si>
    <t>NGUYỄN LÂM HÀ</t>
  </si>
  <si>
    <t>NGÂN</t>
  </si>
  <si>
    <t>Chưa tích lũy đủ số TC bắt buộc (116/125)[KIẾN THỨC NGÀNH BẮT BUỘC(110/119: Phương pháp giáo dục thể chất cho trẻ-EDU30039 (2.60), Quản lí trường mầm non-EDU30076 (3.60 0), Rèn luyện nghiệp vụ sư phạm thường xuyên 2-EDU30077 (2.40))]; ĐTK HE4 = 1.91; chứng chỉ TAB1 chưa đạt</t>
  </si>
  <si>
    <t>NGUYỄN THỊ CẨM</t>
  </si>
  <si>
    <t>Kỳ Trinh - Kỳ Anh -Hà Tĩnh</t>
  </si>
  <si>
    <t>Chưa tích lũy đủ số TC bắt buộc (121/125)[KIẾN THỨC NGÀNH BẮT BUỘC(115/119: Thực tập sư phạm-EDU30087 (chưa có điểm))]; Còn nợ phí</t>
  </si>
  <si>
    <t>BÌNH</t>
  </si>
  <si>
    <t>Bản Piêng Mựn, xã Mai Dơn, huyện Tương Dương, tỉnh Nghệ An</t>
  </si>
  <si>
    <t>Chưa tích lũy đủ số TC bắt buộc (96/125)[KIẾN THỨC NGÀNH BẮT BUỘC(88/117: Tổ chức hoạt động trải nghiệm sáng tạo-EDU30045 (0), Phương pháp dạy học Tiếng Việt-EDU30038 (0), Phương pháp dạy học Tự nhiên - Xã hội-EDU30049 (0), Âm nhạc và phương pháp dạy học Âm nhạc-EDU30046 (0), Thực hành phương pháp dạy học bộ môn-EDU30080 (0), Thực tập sư phạm-EDU30088 (chưa có điểm), Văn học thiếu nhi-EDU20009 (0))]; ĐTK HE4 = 1.91; Còn nợ phí; chứng chỉ TAB1 chưa đạt</t>
  </si>
  <si>
    <t>XỒNG Ý</t>
  </si>
  <si>
    <t>HOA</t>
  </si>
  <si>
    <t xml:space="preserve">Mường lống - tri lễ - quế phong - nghệ an </t>
  </si>
  <si>
    <t>MONG THỊ</t>
  </si>
  <si>
    <t>LƯƠNG</t>
  </si>
  <si>
    <t>Bản lin khưởng,nậm nhoóng,quế phong</t>
  </si>
  <si>
    <t>Gié-Triêng</t>
  </si>
  <si>
    <t>Chưa tích lũy đủ số TC bắt buộc (101/125)[KIẾN THỨC NGÀNH BẮT BUỘC(99/117: Phương pháp dạy học Toán-EDU30048 (3.10), Phương pháp dạy học Tự nhiên - Xã hội-EDU30049 (chưa có điểm), Thực hành phương pháp dạy học bộ môn-EDU30080 (0), Phát triển chương trình Giáo dục tiểu học-EDU30068 (0.90), Tiếng Anh 1-ENG10001 (3.90)),Tự chọn 3(0/4: Thực hành giải bài tập toán và tiếng Việt-EDU30026 (chưa có điểm), Bồi dưỡng năng lực cảm thụ văn học và tư duy toán học cho học sinh-EDU30007 (chưa có điểm), Kỹ thuật dạy học tích cực và ứng dụng công nghệ thông tin trong dạy học-EDU30020 (chưa có điểm), Phương pháp dạy học thể dục và tổ chức trò chơi vận động cho học sinh-SPO30006 (chưa có điểm), Đánh giá kết quả học tập các môn Toán, Tiếng Việt và Tự nhiên - Xã hội-EDU30011 (chưa có điểm), Công tác chủ nhiệm lớp và sinh hoạt chuyên môn ở trường tiểu học-EDU30009 (0)),Tự chọn 2(0/2: Hình học sơ cấp-EDU30035 (chưa có điểm), Cơ sở hình học và thống kê-EDU30030 (chưa có điểm), Đại số sơ cấp-EDU30031 (2.80))]; ĐTK HE4 = 1.93; Còn nợ phí; chứng chỉ TAB1 chưa đạt</t>
  </si>
  <si>
    <t>NGA</t>
  </si>
  <si>
    <t xml:space="preserve">Bản Na Hốc -Nậm Nhóong-Quế Phong -Nghệ An </t>
  </si>
  <si>
    <t>LƯƠNG THỊ THU</t>
  </si>
  <si>
    <t>Bản ngọn Yên hoà</t>
  </si>
  <si>
    <t>LƯƠNG NGUYỆT</t>
  </si>
  <si>
    <t>THU</t>
  </si>
  <si>
    <t>Quỳ Châu - NA</t>
  </si>
  <si>
    <t>THÒ A</t>
  </si>
  <si>
    <t>TRÌNH</t>
  </si>
  <si>
    <t>bản mường lống xã tri lễ huyện quế phong tỉnh nghệ an</t>
  </si>
  <si>
    <t>Quang Anh</t>
  </si>
  <si>
    <t>Tuấn</t>
  </si>
  <si>
    <t>Bản Mòng1 Xã Cắm Muộn Huyện Quế Phong Tỉnh Nghệ An</t>
  </si>
  <si>
    <t>LÔ THỊ HỒNG</t>
  </si>
  <si>
    <t>TUYẾN</t>
  </si>
  <si>
    <t xml:space="preserve">Quế Phong, Nghệ An </t>
  </si>
  <si>
    <t>Chưa tích lũy đủ số TC bắt buộc (39/125)[KIẾN THỨC NGÀNH BẮT BUỘC(37/117: Hoá học đại cương-CHE20003 (0), Tiếng Anh 2-ENG10002 (0), Sinh học đại cương-BIO20002 (0), Giải tích 2-MAT30002 (chưa có điểm), Xác suất và thống kê-MAT20009 (chưa có điểm), Hình học tuyến tính-MAT30003 (chưa có điểm), Hình học vi phân-MAT30008 (chưa có điểm), Cơ sở lý thuyết xác suất và thống kê-MAT30005 (chưa có điểm), Độ đo và tích phân-MAT30007 (chưa có điểm), Đại số đại cương-MAT30006 (chưa có điểm), Toán sơ cấp-MAT30009 (chưa có điểm), Số học-MAT30017 (chưa có điểm), Đường lối cách mạng của Đảng CSVN-POL10003 (0), Lý luận và Phương pháp dạy học môn Toán-MAT30011 (chưa có điểm), Hàm biến phức-MAT30010 (chưa có điểm), Phát triển chương trình môn Toán-MAT30013 (chưa có điểm), Thực hành dạy học môn Toán-MAT30023 (chưa có điểm), Giải tích hàm-MAT30020 (chưa có điểm), Cơ sở Đại số hiện đại-MAT30018 (chưa có điểm), Thực hành NCKH trong giáo dục Toán học-MAT30024 (chưa có điểm), Giải tích số-MAT30021 (chưa có điểm), Thực tập sư phạm-MAT30027 (chưa có điểm)),Tự chọn 2(0/3: Phương trình vi phân-MAT30015 (chưa có điểm), Nhập môn quá trình ngẫu nhiên-MAT30016 (chưa có điểm), Nhập môn phương pháp xác suất-MAT30012 (chưa có điểm), Phép tính vi phân trong không gian Banach-MAT30014 (chưa có điểm)),Tự chọn 3(0/3: Đánh giá kết quả học tập của học sinh trong dạy học môn toán-MAT30019 (chưa có điểm), Tiếp cận dạy học toán ở trường phổ thông bằng tiếng Anh-MAT30025 (chưa có điểm), Hình học phi Ơclit-MAT30022 (chưa có điểm), Tôpô đại cương-MAT30026 (chưa có điểm))]; ĐTK HE4 = 1.97; Còn nợ phí; chứng chỉ CCGDQP chưa đạt; chứng chỉ TAB1 chưa đạt; Chưa tốt nghiệp ngành chính</t>
  </si>
  <si>
    <t>Trần Thế</t>
  </si>
  <si>
    <t>Tài</t>
  </si>
  <si>
    <t>Chưa tích lũy đủ số TC bắt buộc (93/125)[KIẾN THỨC NGÀNH BẮT BUỘC(88/117: Hình học tuyến tính-MAT30003 (chưa có điểm), Toán sơ cấp-MAT30009 (chưa có điểm), Số học-MAT30017 (chưa có điểm), Phát triển chương trình môn Toán-MAT30013 (chưa có điểm), Giải tích hàm-MAT30020 (chưa có điểm), Cơ sở Đại số hiện đại-MAT30018 (chưa có điểm), Thực hành NCKH trong giáo dục Toán học-MAT30024 (chưa có điểm), Thực tập sư phạm-MAT30027 (chưa có điểm)),Tự chọn 2(0/3: Phương trình vi phân-MAT30015 (chưa có điểm), Nhập môn quá trình ngẫu nhiên-MAT30016 (chưa có điểm), Nhập môn phương pháp xác suất-MAT30012 (chưa có điểm), Phép tính vi phân trong không gian Banach-MAT30014 (chưa có điểm))]</t>
  </si>
  <si>
    <t>Chưa tích lũy đủ số TC bắt buộc (84/125)[KIẾN THỨC NGÀNH BẮT BUỘC(84/119: Cơ sở tự nhiên xã hội-EDU20002 (chưa có điểm), Tâm lý học-EDU20003 (chưa có điểm), Nhập môn ngành sư phạm-EDU20001 (chưa có điểm), Việt ngữ học cơ sở-EDU20005 (chưa có điểm), Âm nhạc-EDU30001 (chưa có điểm), Toán cơ sở-EDU20008 (chưa có điểm), Nghệ thuật tạo hình và thiết kế đồ dùng, đồ chơi cho trẻ-EDU30002 (chưa có điểm), Phương pháp NCKH giáo dục-EDU30023 (chưa có điểm), Quản lí trường mầm non-EDU30076 (chưa có điểm), Phát triển chương trình Giáo dục mầm non-EDU30067 (chưa có điểm), Thực tập sư phạm-EDU30087 (chưa có điểm)),Tự chọn 1(0/2: Ứng dụng công nghệ thông tin trong Giáo dục mầm non-EDU30028 (chưa có điểm), Chuẩn bị cho trẻ vào lớp Một-EDU30008 (chưa có điểm), Giải phẩu sinh lý trẻ-BIO30003 (chưa có điểm), Giao tiếp sư phạm ở trường mầm non-EDU30015 (chưa có điểm)),Tự chọn 3(0/2: Kiểm định chất lượng Giáo dục mầm non-EDU30062 (chưa có điểm), Đánh giá trong Giáo dục mầm non-EDU30061 (chưa có điểm), Tham vấn trong Giáo dục mầm non-EDU30079 (chưa có điểm), Phát triển năng lực thực hiện chương trình Giáo dục mầm non-EDU30069 (chưa có điểm)),Tự chọn 2(0/2: Lập kế hoạch trong Giáo dục mầm non-EDU30065 (chưa có điểm), Tổ chức hoạt động vui chơi cho trẻ-EDU30081 (chưa có điểm), Xây dựng môi trường phát triển vận động cho trẻ-EDU30085 (chưa có điểm), Tổ chức môi trường hoạt động cho trẻ-EDU30082 (chưa có điểm))]; chứng chỉ TAB1 chưa đạt; Chưa tốt nghiệp ngành chính</t>
  </si>
  <si>
    <t>LÊ THỊ PHƯƠNG</t>
  </si>
  <si>
    <t xml:space="preserve"> Kỳ Anh - Hà Tĩnh </t>
  </si>
  <si>
    <t>Chưa tích lũy đủ số TC bắt buộc (74/125)[KIẾN THỨC NGÀNH BẮT BUỘC(74/119: Cơ sở tự nhiên xã hội-EDU20002 (chưa có điểm), Tâm lý học-EDU20003 (chưa có điểm), Nhập môn ngành sư phạm-EDU20001 (chưa có điểm), Việt ngữ học cơ sở-EDU20005 (chưa có điểm), Âm nhạc-EDU30001 (chưa có điểm), Toán cơ sở-EDU20008 (chưa có điểm), Nghệ thuật tạo hình và thiết kế đồ dùng, đồ chơi cho trẻ-EDU30002 (chưa có điểm), Tâm lý học giáo dục trẻ em-EDU20007 (chưa có điểm), Phương pháp NCKH giáo dục-EDU30023 (chưa có điểm), Phương pháp phát triển ngôn ngữ cho trẻ-EDU30041 (chưa có điểm), Quản lí trường mầm non-EDU30076 (chưa có điểm), Phát triển chương trình Giáo dục mầm non-EDU30067 (chưa có điểm), Thực tập sư phạm-EDU30087 (chưa có điểm)),Tự chọn 1(0/2: Ứng dụng công nghệ thông tin trong Giáo dục mầm non-EDU30028 (chưa có điểm), Chuẩn bị cho trẻ vào lớp Một-EDU30008 (chưa có điểm), Giải phẩu sinh lý trẻ-BIO30003 (chưa có điểm), Giao tiếp sư phạm ở trường mầm non-EDU30015 (chưa có điểm)),Tự chọn 3(0/2: Kiểm định chất lượng Giáo dục mầm non-EDU30062 (chưa có điểm), Đánh giá trong Giáo dục mầm non-EDU30061 (chưa có điểm), Tham vấn trong Giáo dục mầm non-EDU30079 (chưa có điểm), Phát triển năng lực thực hiện chương trình Giáo dục mầm non-EDU30069 (chưa có điểm)),Tự chọn 2(0/2: Lập kế hoạch trong Giáo dục mầm non-EDU30065 (chưa có điểm), Tổ chức hoạt động vui chơi cho trẻ-EDU30081 (chưa có điểm), Xây dựng môi trường phát triển vận động cho trẻ-EDU30085 (chưa có điểm), Tổ chức môi trường hoạt động cho trẻ-EDU30082 (chưa có điểm))]; chứng chỉ TAB1 chưa đạt; Chưa tốt nghiệp ngành chính</t>
  </si>
  <si>
    <t>Khối 9, thị trấn tan kỳ, huyện tan kỳ, tỉnh nghệ an</t>
  </si>
  <si>
    <t>thành phố vinh-nghệ an</t>
  </si>
  <si>
    <t>ĐÀO NỮ HÀ</t>
  </si>
  <si>
    <t>bệnh viện Đô Lương, Nghệ An</t>
  </si>
  <si>
    <t>Hồ Thị Mai</t>
  </si>
  <si>
    <t>Xã Tiến Thủy,huyện Quỳnh Lưu,Nghệ An</t>
  </si>
  <si>
    <t>Chưa tích lũy đủ số TC bắt buộc (17/125)[KIẾN THỨC NGÀNH BẮT BUỘC(17/117: Việt ngữ học hiện đại-EDU30006 (chưa có điểm), Tâm lý học giáo dục trẻ em-EDU20007 (chưa có điểm), Rèn luyện nghiệp vụ sư phạm 1-EDU30024 (chưa có điểm), Toán chuyên ngành-EDU30027 (chưa có điểm), Văn học-EDU30029 (chưa có điểm), Phương pháp NCKH giáo dục-EDU30023 (chưa có điểm), Giáo dục học tiểu học-EDU30014 (chưa có điểm), Tổ chức hoạt động trải nghiệm sáng tạo-EDU30045 (chưa có điểm), Phương pháp dạy học Tiếng Việt-EDU30038 (chưa có điểm), Giáo dục sức khỏe-EDU30033 (chưa có điểm), Đạo đức và phương pháp dạy học đạo đức-EDU30032 (chưa có điểm), Phương pháp dạy học Toán-EDU30048 (chưa có điểm), Phương pháp dạy học Tự nhiên - Xã hội-EDU30049 (chưa có điểm), Rèn luyện nghiệp vụ sư phạm 2-EDU30054 (chưa có điểm), Âm nhạc và phương pháp dạy học Âm nhạc-EDU30046 (chưa có điểm), Thực hành phương pháp dạy học bộ môn-EDU30080 (chưa có điểm), Phát triển chương trình Giáo dục tiểu học-EDU30068 (chưa có điểm), Mỹ thuật và phương pháp dạy học Mỹ thuật-EDU30066 (chưa có điểm), Kỹ thuật và phương pháp dạy học kỹ thuật-EDU30064 (chưa có điểm), Thực tập sư phạm-EDU30088 (chưa có điểm), Cơ sở tự nhiên xã hội-EDU20002 (chưa có điểm), Nhập môn ngành sư phạm-EDU20001 (chưa có điểm), Tâm lý học-EDU20003 (chưa có điểm), Việt ngữ học cơ sở-EDU20005 (chưa có điểm), Tin học-INF20002 (chưa có điểm), Giáo dục học-EDU20006 (chưa có điểm), Toán cơ sở-EDU20008 (chưa có điểm), Văn học thiếu nhi-EDU20009 (chưa có điểm)),Tự chọn 1(0/2: Từ Hán Việt-EDU30005 (chưa có điểm), Ngữ dụng học-EDU30003 (chưa có điểm), Ngữ nghĩa học-EDU30004 (chưa có điểm)),Tự chọn 3(0/4: Thực hành giải bài tập toán và tiếng Việt-EDU30026 (chưa có điểm), Bồi dưỡng năng lực cảm thụ văn học và tư duy toán học cho học sinh-EDU30007 (chưa có điểm), Kỹ thuật dạy học tích cực và ứng dụng công nghệ thông tin trong dạy học-EDU30020 (chưa có điểm), Phương pháp dạy học thể dục và tổ chức trò chơi vận động cho học sinh-SPO30006 (chưa có điểm), Đánh giá kết quả học tập các môn Toán, Tiếng Việt và Tự nhiên - Xã hội-EDU30011 (chưa có điểm), Công tác chủ nhiệm lớp và sinh hoạt chuyên môn ở trường tiểu học-EDU30009 (chưa có điểm)),Tự chọn 2(0/2: Hình học sơ cấp-EDU30035 (chưa có điểm), Cơ sở hình học và thống kê-EDU30030 (chưa có điểm), Đại số sơ cấp-EDU30031 (chưa có điểm))]</t>
  </si>
  <si>
    <t>17552140201VL9012</t>
  </si>
  <si>
    <t>ĐẶNG NGỌC KIM</t>
  </si>
  <si>
    <t>LIÊN</t>
  </si>
  <si>
    <t>58A Giáo dục Mầm non_Vĩnh Long</t>
  </si>
  <si>
    <t>Chưa tích lũy đủ số TC bắt buộc (106/125)[KIẾN THỨC NGÀNH BẮT BUỘC(104/119: Quản lí trường mầm non-EDU30076 (0), Rèn luyện nghiệp vụ sư phạm thường xuyên 2-EDU30077 (chưa có điểm), Phát triển chương trình Giáo dục mầm non-EDU30067 (0), Bệnh học trẻ em-EDU30058 (0), Thực tập sư phạm-EDU30087 (0)),Tự chọn 3(0/2: Kiểm định chất lượng Giáo dục mầm non-EDU30062 (chưa có điểm), Đánh giá trong Giáo dục mầm non-EDU30061 (0), Tham vấn trong Giáo dục mầm non-EDU30079 (chưa có điểm), Phát triển năng lực thực hiện chương trình Giáo dục mầm non-EDU30069 (chưa có điểm)),Tự chọn 2(0/2: Xây dựng môi trường phát triển vận động cho trẻ-EDU30085 (chưa có điểm), Lập kế hoạch trong Giáo dục mầm non-EDU30065 (chưa có điểm), Tổ chức hoạt động vui chơi cho trẻ-EDU30081 (0), Tổ chức môi trường hoạt động cho trẻ-EDU30082 (chưa có điểm))]; chứng chỉ TAB1 chưa đạt</t>
  </si>
  <si>
    <t>165TDV600063</t>
  </si>
  <si>
    <t>NGUYỄN THỊ HÀ</t>
  </si>
  <si>
    <t>AN</t>
  </si>
  <si>
    <t>Tp vinh</t>
  </si>
  <si>
    <t>58A Sư phạm Địa lý</t>
  </si>
  <si>
    <t>Chưa tích lũy đủ số TC bắt buộc (22/125)[KIẾN THỨC NGÀNH BẮT BUỘC(20/120: Đánh giá trong giáo dục-EDU20010 (chưa có điểm), Địa lí tự nhiên Việt Nam-GEO30004 (chưa có điểm), Phương pháp nghiên cứu chuyên ngành Địa lí-GEO30005 (chưa có điểm), Địa lí kinh tế - xã hội đại cương-GEO30006 (chưa có điểm), Địa lí kinh tế - xã hội Việt Nam-GEO30008 (chưa có điểm), Phát triển chương trình giáo dục phổ thông-HIS20006 (chưa có điểm), Địa lí tự nhiên lục địa-GEO30003 (chưa có điểm), Địa lí kinh tế - xã hội thế giới 1-GEO30007 (chưa có điểm), Giao tiếp sư phạm-EDU20011 (chưa có điểm), Lý luận và phương pháp dạy học Địa lí-GEO30009 (chưa có điểm), Nhập môn ngành sư phạm-EDU20001 (chưa có điểm), Tâm lý học-EDU20003 (chưa có điểm), Những nguyên lý cơ bản của CN Mác-Lênin-POL10001 (chưa có điểm), Địa lí học đại cương-GEO20001 (chưa có điểm), Tiến trình lịch sử Việt Nam-HIS20004 (chưa có điểm), Văn học Việt Nam đại cương-LIT20002 (chưa có điểm), Tiếng Anh 1-ENG10001 (chưa có điểm), Giáo dục học-EDU20006 (chưa có điểm), Tư tưởng Hồ Chí Minh-POL10002 (chưa có điểm), Lịch sử văn minh thế giới-HIS20003 (chưa có điểm), Địa lí tự nhiên đại cương 1-GEO30001 (chưa có điểm), Địa lí tự nhiên đại cương 2-GEO30002 (chưa có điểm), Kiến tập sư phạm-EDU20012 (chưa có điểm), Ứng dụng ICT trong giáo dục-INF20010 (chưa có điểm), Phương pháp dạy học hiện đại-LIT20005 (chưa có điểm), Thực địa Địa lí tự nhiên-GEO30010 (chưa có điểm), Tiếng Anh 2-ENG10002 (chưa có điểm), Lịch sử triết học-POL20002 (chưa có điểm), Đường lối cách mạng của Đảng CSVN-POL10003 (chưa có điểm)),Tự chọn 1(0/3: Bản đồ giáo khoa-GEO20002 (chưa có điểm), Hoạt động trải nghiệm sáng tạo-POL20003 (chưa có điểm), Kĩ năng soạn thảo, xử lý văn bản-LIT20003 (chưa có điểm), Kĩ năng thuyết trình-LIT20004 (chưa có điểm))]; Còn nợ phí; chứng chỉ TAB1 chưa đạt</t>
  </si>
  <si>
    <t>ĐẶNG NGỌC THẢO</t>
  </si>
  <si>
    <t>VY</t>
  </si>
  <si>
    <t xml:space="preserve">Bệnh viện đa khoa tỉnh lam đồng </t>
  </si>
  <si>
    <t>HOÀNG HỒ</t>
  </si>
  <si>
    <t>LÝ</t>
  </si>
  <si>
    <t xml:space="preserve"> XÓM MINH TIẾN, Xã Châu Tiến - Huyện Quỳ Châu - Nghệ An</t>
  </si>
  <si>
    <t>58A Sư phạm Hóa học</t>
  </si>
  <si>
    <t>ĐẬU THỊ PHƯƠNG</t>
  </si>
  <si>
    <t>mậu đức- con cuông- nghệ an</t>
  </si>
  <si>
    <t>58A Sư phạm Lịch sử</t>
  </si>
  <si>
    <t>Hội sơn anh sơn nghệ an</t>
  </si>
  <si>
    <t>58A Sư phạm Ngữ văn</t>
  </si>
  <si>
    <t>Chưa tích lũy đủ số TC bắt buộc (122/125)[KIẾN THỨC NGÀNH BẮT BUỘC(117/120: Lịch sử triết học-POL20002 (0))]; chứng chỉ TAB1 chưa đạt</t>
  </si>
  <si>
    <t>PHAN THẢO</t>
  </si>
  <si>
    <t>Chưa tích lũy đủ số TC bắt buộc (29/125)[Tự chọn 1(0/3: Bản đồ giáo khoa-GEO20002 (chưa có điểm), Hoạt động trải nghiệm sáng tạo-POL20003 (chưa có điểm), Kĩ năng soạn thảo, xử lý văn bản-LIT20003 (chưa có điểm), Kĩ năng thuyết trình-LIT20004 (chưa có điểm)),Tự chọn 2(0/2: Dẫn luận ngôn ngữ và tiếng Việt-LIT30011 (chưa có điểm), Chương trình và sách giáo khoa Ngữ văn-LIT30010 (chưa có điểm), Phương pháp luận nghiên cứu khoa học-LIT30015 (chưa có điểm), Một số lý thuyết phê bình văn học hiện đại-LIT30012 (0)),KIẾN THỨC NGÀNH BẮT BUỘC(29/120: Tiếng Anh 1-ENG10001 (3), Lịch sử văn minh thế giới-HIS20003 (chưa có điểm), Đường lối cách mạng của Đảng CSVN-POL10003 (chưa có điểm), Tiếng Anh 2-ENG10002 (chưa có điểm), Lịch sử triết học-POL20002 (chưa có điểm), Phát triển chương trình giáo dục phổ thông-HIS20006 (chưa có điểm), Kiến tập sư phạm-EDU20012 (chưa có điểm), Hán Nôm-LIT30001 (chưa có điểm), Thi pháp văn học trung đại Việt Nam-LIT30003 (chưa có điểm), Văn học dân gian Việt Nam-LIT30005 (chưa có điểm), Lý luận văn học-LIT30007 (chưa có điểm), Ngữ pháp, ngữ dụng học và phong cách học tiếng Việt-LIT30008 (chưa có điểm), Phát triển năng lực học sinh qua dạy học Tiếng Việt và Làm văn-LIT30014 (0), Văn học Việt Nam từ 1945 đến nay-LIT30018 (3.40), Quá trình hiện đại hóa văn học Việt Nam nửa đầu thế kỷ XX-LIT30016 (0), Ứng dụng ICT trong giáo dục-INF20010 (chưa có điểm), Đánh giá trong giáo dục-EDU20010 (chưa có điểm), Phương pháp dạy học hiện đại-LIT20005 (chưa có điểm), Văn học châu Á-LIT30004 (chưa có điểm), Phát triển năng lực học sinh qua dạy học đọc hiểu văn bản-LIT30013 (0), Thực tập sư phạm-LIT30019 (chưa có điểm), Giao tiếp sư phạm-EDU20011 (0), Ngữ âm và từ vựng tiếng Việt-LIT30002 (chưa có điểm), Các tác giả lớn của văn học trung đại Việt Nam-LIT30006 (chưa có điểm), Văn học Âu - Mỹ-LIT30009 (chưa có điểm))]; ĐTK HE4 = 1.45; Còn nợ phí; chứng chỉ TAB1 chưa đạt</t>
  </si>
  <si>
    <t>HÀ THỊ ÁNH</t>
  </si>
  <si>
    <t>Kim Sơn - Huyện Quế Phong - Tỉnh Nghệ An</t>
  </si>
  <si>
    <t>Chưa tích lũy đủ số TC bắt buộc (30/125)[Tự chọn 1(0/3: Bản đồ giáo khoa-GEO20002 (chưa có điểm), Hoạt động trải nghiệm sáng tạo-POL20003 (chưa có điểm), Kĩ năng soạn thảo, xử lý văn bản-LIT20003 (chưa có điểm), Kĩ năng thuyết trình-LIT20004 (0)),Tự chọn 2(0/2: Dẫn luận ngôn ngữ và tiếng Việt-LIT30011 (chưa có điểm), Chương trình và sách giáo khoa Ngữ văn-LIT30010 (chưa có điểm), Phương pháp luận nghiên cứu khoa học-LIT30015 (chưa có điểm), Một số lý thuyết phê bình văn học hiện đại-LIT30012 (chưa có điểm)),KIẾN THỨC NGÀNH BẮT BUỘC(30/120: Lịch sử văn minh thế giới-HIS20003 (chưa có điểm), Đường lối cách mạng của Đảng CSVN-POL10003 (chưa có điểm), Tiếng Anh 2-ENG10002 (chưa có điểm), Lịch sử triết học-POL20002 (chưa có điểm), Phát triển chương trình giáo dục phổ thông-HIS20006 (0), Kiến tập sư phạm-EDU20012 (0), Hán Nôm-LIT30001 (0), Thi pháp văn học trung đại Việt Nam-LIT30003 (0), Văn học dân gian Việt Nam-LIT30005 (0), Lý luận văn học-LIT30007 (0), Ngữ pháp, ngữ dụng học và phong cách học tiếng Việt-LIT30008 (0), Phát triển năng lực học sinh qua dạy học Tiếng Việt và Làm văn-LIT30014 (chưa có điểm), Văn học Việt Nam từ 1945 đến nay-LIT30018 (chưa có điểm), Quá trình hiện đại hóa văn học Việt Nam nửa đầu thế kỷ XX-LIT30016 (chưa có điểm), Ứng dụng ICT trong giáo dục-INF20010 (chưa có điểm), Đánh giá trong giáo dục-EDU20010 (0), Phương pháp dạy học hiện đại-LIT20005 (3.90), Văn học châu Á-LIT30004 (0), Phát triển năng lực học sinh qua dạy học đọc hiểu văn bản-LIT30013 (chưa có điểm), Thực tập sư phạm-LIT30019 (chưa có điểm), Giao tiếp sư phạm-EDU20011 (2.60), Ngữ âm và từ vựng tiếng Việt-LIT30002 (0), Các tác giả lớn của văn học trung đại Việt Nam-LIT30006 (0), Văn học Âu - Mỹ-LIT30009 (0), Tập giảng-LIT30017 (chưa có điểm))]; ĐTK HE4 = 0.82; chứng chỉ CCGDQP chưa đạt; chứng chỉ CCGDTC chưa đạt; chứng chỉ TAB1 chưa đạt</t>
  </si>
  <si>
    <t>NGUYỄN THỊ HOÀNG</t>
  </si>
  <si>
    <t>Khối 13 thị trấn Quỳ Hợp - huyện Quỳ Hợp - tỉnh Nghệ An</t>
  </si>
  <si>
    <t>LÊ VIẾT</t>
  </si>
  <si>
    <t>ĐỨC</t>
  </si>
  <si>
    <t>Thái Hoà - Nghệ An</t>
  </si>
  <si>
    <t>58A Sư phạm Vật lý</t>
  </si>
  <si>
    <t>Chưa tích lũy đủ số TC bắt buộc (104/125)[KIẾN THỨC NGÀNH BẮT BUỘC(96/117: Phương pháp Toán-Lí-PHY30003 (chưa có điểm), Nhiệt học-PHY30002 (chưa có điểm), Cơ học-PHY30001 (chưa có điểm), Đại số tuyến tính-MAT20001 (3.70), Tư tưởng Hồ Chí Minh-POL10002 (chưa có điểm), Ứng dụng ICT trong giáo dục-INF20005 (0))]; chứng chỉ TAB1 chưa đạt</t>
  </si>
  <si>
    <t>165TDV500169</t>
  </si>
  <si>
    <t>VƯƠNG QUỐC</t>
  </si>
  <si>
    <t>KHÁNH</t>
  </si>
  <si>
    <t>Bệnh viện nhi vinh</t>
  </si>
  <si>
    <t>Chưa tích lũy đủ số TC bắt buộc (78/125)[KIẾN THỨC NGÀNH BẮT BUỘC(72/117: Sinh học đại cương-BIO20002 (0 0), Xác suất và thống kê-MAT20009 (0 0), Đề án tốt nghiệp-PHY30014 (0), Cơ học-PHY30001 (3.20), Nhập môn ngành sư phạm-EDU20001 (chưa có điểm), Đại số tuyến tính-MAT20001 (chưa có điểm), Giải tích 1-MAT20003 (chưa có điểm), Những nguyên lý cơ bản của CN Mác-Lênin-POL10001 (chưa có điểm), Vật lí đại cương-PHY20002 (0), Tâm lý học-EDU20003 (chưa có điểm), Tiếng Anh 1-ENG10001 (chưa có điểm), Tiếng Anh 2-ENG10002 (2.40 0)),Tự chọn 1(0/2: Lịch sử các nền văn minh nhân loại-HIS20002 (chưa có điểm), Pháp luật đại cương-LAW20004 (chưa có điểm), Cơ sở văn hóa Việt Nam-LIT20001 (chưa có điểm))]; chứng chỉ CCGDQP chưa đạt; chứng chỉ CCGDTC chưa đạt; chứng chỉ TAB1 chưa đạt</t>
  </si>
  <si>
    <t>NGUYỄN TRUNG TUẤN</t>
  </si>
  <si>
    <t>Phường Hưng Dũng, thành phố Vinh, Nghệ An</t>
  </si>
  <si>
    <t>58A_Sư phạm Toán_CLC</t>
  </si>
  <si>
    <t>VÕ THỊ QUỲNH</t>
  </si>
  <si>
    <t>Thị trấn Quỳ Hợp- Quỳ Hợp - Nghệ An</t>
  </si>
  <si>
    <t>58A1 Giáo dục Mầm non</t>
  </si>
  <si>
    <t>Chưa tích lũy đủ số TC bắt buộc (93/125)[KIẾN THỨC NGÀNH BẮT BUỘC(87/119: Múa-EDU30021 (0), Phát triển chương trình Giáo dục mầm non-EDU30067 (3.90), Đường lối cách mạng của Đảng CSVN-POL10003 (chưa có điểm), Âm nhạc-EDU30001 (chưa có điểm), Phương pháp giáo dục thể chất cho trẻ-EDU30039 (0), Thực tập sư phạm-EDU30087 (chưa có điểm), Văn học thiếu nhi-EDU20009 (chưa có điểm), Phương pháp tổ chức hoạt động tạo hình cho trẻ-EDU30043 (0), Tin học-INF20002 (chưa có điểm))]; ĐTK HE4 = 1.81; chứng chỉ CCGDQP chưa đạt; chứng chỉ TAB1 chưa đạt</t>
  </si>
  <si>
    <t>CỤT THỊ</t>
  </si>
  <si>
    <t>NĂM</t>
  </si>
  <si>
    <t>Huồi cáng 2_ xã Bắc Lý_ Kỳ Sơn Nghệ an</t>
  </si>
  <si>
    <t>Chưa tích lũy đủ số TC bắt buộc (102/125)[KIẾN THỨC NGÀNH BẮT BUỘC(96/119: Giáo dục học-EDU20006 (0), Giáo dục học mầm non-EDU30013 (3.70), Dinh dưỡng học trẻ em-EDU30012 (3.80), Tiếng Anh 2-ENG10002 (0), Việt ngữ học cơ sở-EDU20005 (0), Tin học-INF20002 (0))]; chứng chỉ TAB1 chưa đạt</t>
  </si>
  <si>
    <t>NGUYỄN PHƯƠNG</t>
  </si>
  <si>
    <t>Bệnh viện thành phố Vinh</t>
  </si>
  <si>
    <t>Chưa tích lũy đủ số TC bắt buộc (121/125)[KIẾN THỨC NGÀNH BẮT BUỘC(115/119: Giáo dục học mầm non-EDU30013 (0))]; chứng chỉ TAB1 chưa đạt</t>
  </si>
  <si>
    <t>LÊ THỊ HÀ</t>
  </si>
  <si>
    <t>Xã Đức Đồng</t>
  </si>
  <si>
    <t>165TDV600036</t>
  </si>
  <si>
    <t>Làng Cằng-Môn Sơn-Con Cuông-Nghệ An</t>
  </si>
  <si>
    <t>165TDV610407</t>
  </si>
  <si>
    <t>Xóm 16, Xã Bình Sơn - Huyện Anh Sơn - Nghệ An</t>
  </si>
  <si>
    <t>Chưa tích lũy đủ số TC bắt buộc (55/125)[KIẾN THỨC NGÀNH BẮT BUỘC(49/117: Tiếng Anh 1-ENG10001 (chưa có điểm), Tin học-INF20002 (chưa có điểm), Tâm lý học-EDU20003 (chưa có điểm), Văn học thiếu nhi-EDU20009 (chưa có điểm), Rèn luyện nghiệp vụ sư phạm 1-EDU30024 (chưa có điểm), Tiếng Anh 2-ENG10002 (chưa có điểm), Cơ sở tự nhiên xã hội-EDU20002 (chưa có điểm), Việt ngữ học cơ sở-EDU20005 (chưa có điểm), Phương pháp NCKH giáo dục-EDU30023 (chưa có điểm), Tư tưởng Hồ Chí Minh-POL10002 (chưa có điểm), Đường lối cách mạng của Đảng CSVN-POL10003 (chưa có điểm), Toán cơ sở-EDU20008 (chưa có điểm), Việt ngữ học hiện đại-EDU30006 (chưa có điểm), Thực tập sư phạm-EDU30088 (chưa có điểm), Những nguyên lý cơ bản của CN Mác-Lênin-POL10001 (chưa có điểm), Tâm lý học giáo dục trẻ em-EDU20007 (chưa có điểm), Giáo dục học tiểu học-EDU30014 (chưa có điểm), Toán chuyên ngành-EDU30027 (chưa có điểm), Phương pháp dạy học Tiếng Việt-EDU30038 (chưa có điểm)),Tự chọn 1(0/2: Ngữ nghĩa học-EDU30004 (chưa có điểm), Từ Hán Việt-EDU30005 (chưa có điểm), Ngữ dụng học-EDU30003 (chưa có điểm))]; Còn nợ phí; chứng chỉ CCGDQP chưa đạt; chứng chỉ CCGDTC chưa đạt; chứng chỉ TAB1 chưa đạt</t>
  </si>
  <si>
    <t>NGUYỄN CẢNH</t>
  </si>
  <si>
    <t>CÔNG</t>
  </si>
  <si>
    <t>58A1 Sư phạm Toán học</t>
  </si>
  <si>
    <t>Chưa tích lũy đủ số TC bắt buộc (121/125)[KIẾN THỨC NGÀNH BẮT BUỘC(113/117: Giải tích 2-MAT30002 (3.90))]; chứng chỉ TAB1 chưa đạt</t>
  </si>
  <si>
    <t>Phạm Sỹ</t>
  </si>
  <si>
    <t>Chưa tích lũy đủ số TC bắt buộc (71/125)[Tự chọn 3(0/3: Nhập môn quá trình ngẫu nhiên-MAT30016 (chưa có điểm), Tiếp cận dạy học toán ở trường phổ thông bằng tiếng Anh-MAT30025 (chưa có điểm), Phép tính vi phân trong không gian Banach-MAT30014 (chưa có điểm), Hình học phi Ơclit-MAT30022 (chưa có điểm)),KIẾN THỨC NGÀNH BẮT BUỘC(69/117: Tiếng Anh 2-ENG10002 (1.20), Tư tưởng Hồ Chí Minh-POL10002 (chưa có điểm), Ứng dụng ICT trong giáo dục-INF20005 (0), Hình học tuyến tính-MAT30003 (3.70), Giải tích số-MAT30021 (0), Đại số đại cương-MAT30006 (0), Cơ sở Đại số hiện đại-MAT30018 (0), Lý luận và Phương pháp dạy học môn Toán-MAT30011 (3.80), Giải tích hàm-MAT30020 (0), Giải tích 2-MAT30002 (3.80), Cơ sở lý thuyết xác suất và thống kê-MAT30005 (0), Độ đo và tích phân-MAT30007 (0), Hình học vi phân-MAT30008 (0)),Tự chọn 2(0/3: Đánh giá kết quả học tập của học sinh trong dạy học môn toán-MAT30019 (chưa có điểm), Phương trình vi phân-MAT30015 (chưa có điểm), Nhập môn phương pháp xác suất-MAT30012 (chưa có điểm), Tôpô đại cương-MAT30026 (0))]; ĐTK HE4 = 1.22; Còn nợ phí; chứng chỉ CCGDQP chưa đạt; chứng chỉ TAB1 chưa đạt</t>
  </si>
  <si>
    <t>NGUYỄN HOÀNG ANH</t>
  </si>
  <si>
    <t>TUẤN</t>
  </si>
  <si>
    <t>Chưa tích lũy đủ số TC bắt buộc (90/125)[Tự chọn 3(0/3: Nhập môn quá trình ngẫu nhiên-MAT30016 (chưa có điểm), Tiếp cận dạy học toán ở trường phổ thông bằng tiếng Anh-MAT30025 (chưa có điểm), Phép tính vi phân trong không gian Banach-MAT30014 (chưa có điểm), Hình học phi Ơclit-MAT30022 (chưa có điểm)),KIẾN THỨC NGÀNH BẮT BUỘC(85/117: Tiếng Anh 2-ENG10002 (chưa có điểm), Tư tưởng Hồ Chí Minh-POL10002 (0), Giải tích số-MAT30021 (0 0.90), Thực hành NCKH trong giáo dục Toán học-MAT30024 (chưa có điểm), Cơ sở Đại số hiện đại-MAT30018 (0 0), Phát triển chương trình môn Toán-MAT30013 (3.60), Cơ sở lý thuyết xác suất và thống kê-MAT30005 (2.70 0), Xác suất và thống kê-MAT20009 (2.90), Độ đo và tích phân-MAT30007 (0 0), Hình học vi phân-MAT30008 (0))]; ĐTK HE4 = 1.62; chứng chỉ TAB1 chưa đạt</t>
  </si>
  <si>
    <t>HOÀI</t>
  </si>
  <si>
    <t>Xóm 8,hưng long,Hưng nguyên, nghệ an</t>
  </si>
  <si>
    <t>xóm 9a , hưng long , hưng nguyên , nghệ an</t>
  </si>
  <si>
    <t>Chưa tích lũy đủ số TC bắt buộc (122/125)[KIẾN THỨC NGÀNH BẮT BUỘC(116/119: Tin học-INF20002 (0))]; Còn nợ phí; chứng chỉ TAB1 chưa đạt</t>
  </si>
  <si>
    <t>TẠ THỊ NGỌC</t>
  </si>
  <si>
    <t>Thành phố vinh-nghệ an</t>
  </si>
  <si>
    <t>Chưa tích lũy đủ số TC bắt buộc (110/125)[KIẾN THỨC NGÀNH BẮT BUỘC(104/119: Những nguyên lý cơ bản của CN Mác-Lênin-POL10001 (chưa có điểm), Đường lối cách mạng của Đảng CSVN-POL10003 (chưa có điểm), Tiếng Anh 2-ENG10002 (chưa có điểm), Tin học-INF20002 (chưa có điểm))]; Còn nợ phí; chứng chỉ TAB1 chưa đạt</t>
  </si>
  <si>
    <t>PHAN BÁ</t>
  </si>
  <si>
    <t>LÂM</t>
  </si>
  <si>
    <t>Châu khê con cuông nghệ an</t>
  </si>
  <si>
    <t>165TDV610404</t>
  </si>
  <si>
    <t>TRẦN THẢO</t>
  </si>
  <si>
    <t>Chưa tích lũy đủ số TC bắt buộc (59/125)[KIẾN THỨC NGÀNH BẮT BUỘC(53/117: Tiếng Anh 1-ENG10001 (chưa có điểm), Tin học-INF20002 (chưa có điểm), Tâm lý học-EDU20003 (chưa có điểm), Văn học thiếu nhi-EDU20009 (chưa có điểm), Rèn luyện nghiệp vụ sư phạm 1-EDU30024 (chưa có điểm), Tiếng Anh 2-ENG10002 (chưa có điểm), Cơ sở tự nhiên xã hội-EDU20002 (chưa có điểm), Việt ngữ học cơ sở-EDU20005 (chưa có điểm), Phương pháp NCKH giáo dục-EDU30023 (0), Tư tưởng Hồ Chí Minh-POL10002 (chưa có điểm), Đường lối cách mạng của Đảng CSVN-POL10003 (chưa có điểm), Giáo dục học-EDU20006 (chưa có điểm), Toán cơ sở-EDU20008 (chưa có điểm), Việt ngữ học hiện đại-EDU30006 (chưa có điểm), Những nguyên lý cơ bản của CN Mác-Lênin-POL10001 (chưa có điểm), Nhập môn ngành sư phạm-EDU20001 (chưa có điểm), Tâm lý học giáo dục trẻ em-EDU20007 (chưa có điểm), Giáo dục học tiểu học-EDU30014 (chưa có điểm), Toán chuyên ngành-EDU30027 (chưa có điểm)),Tự chọn 1(0/2: Ngữ nghĩa học-EDU30004 (chưa có điểm), Từ Hán Việt-EDU30005 (chưa có điểm), Ngữ dụng học-EDU30003 (chưa có điểm))]; chứng chỉ CCGDQP chưa đạt; chứng chỉ CCGDTC chưa đạt; chứng chỉ TAB1 chưa đạt</t>
  </si>
  <si>
    <t>10, Nghĩa Đức , Nghĩa Đàn , Nghệ An</t>
  </si>
  <si>
    <t>Châu quang,qùy hợp,nghệ an</t>
  </si>
  <si>
    <t>LÊ NHƯ KỲ</t>
  </si>
  <si>
    <t>DUYÊN</t>
  </si>
  <si>
    <t>Bac Son- Do Luong- Nghe An</t>
  </si>
  <si>
    <t>58A2 Sư phạm Toán học</t>
  </si>
  <si>
    <t>Chưa tích lũy đủ số TC bắt buộc (96/125)[KIẾN THỨC NGÀNH BẮT BUỘC(88/117: Những nguyên lý cơ bản của CN Mác-Lênin-POL10001 (chưa có điểm), Đại số tuyến tính-MAT20001 (chưa có điểm), Giải tích 1-MAT20003 (chưa có điểm), Hình học tuyến tính-MAT30003 (chưa có điểm), Giải tích số-MAT30021 (3.70), Đại số đại cương-MAT30006 (3.70), Giải tích 2-MAT30002 (3.70 3.10 3.20))]; chứng chỉ TAB1 chưa đạt</t>
  </si>
  <si>
    <t>Hoàng Lê Ngọc</t>
  </si>
  <si>
    <t>.bệnh viện thành phố</t>
  </si>
  <si>
    <t>58B Quản lý giáo dục</t>
  </si>
  <si>
    <t>Chưa tích lũy đủ số TC bắt buộc (122/125)[KIẾN THỨC NGÀNH BẮT BUỘC(114/117: Tiếng Việt 1 (Cho sinh viên Lào)-VIE10001 (chưa có điểm), Tiếng Việt 2 (Cho sinh viên Lào)-VIE10002 (chưa có điểm), Cơ sở văn hóa Việt Nam-LIT20006 (chưa có điểm))]</t>
  </si>
  <si>
    <t>Cụt Thị</t>
  </si>
  <si>
    <t>Chiến</t>
  </si>
  <si>
    <t>Bản Phà Coóng- xã Bắc Lý -Huyện Kỳ Sơn-Tỉnh Nghệ An</t>
  </si>
  <si>
    <t>TRẦN THỊ VÂN</t>
  </si>
  <si>
    <t>THƯ</t>
  </si>
  <si>
    <t>Chưa tích lũy đủ số TC bắt buộc (122/125)[Tự chọn 2(0/3: Quản lí giáo dục mầm non-EDU30071 (chưa có điểm), Quản lí giáo dục đại học-EDU30070 (chưa có điểm), Quản lí giáo dục nghề nghiệp-EDU30072 (chưa có điểm), Quản lí giáo dục phổ thông-EDU30073 (chưa có điểm))]; chứng chỉ TAB1 chưa đạt</t>
  </si>
  <si>
    <t>PHẠM THỊ THẢO</t>
  </si>
  <si>
    <t>Kim Hòa Nghi Ân Thành Phố Vinh Nghệ An</t>
  </si>
  <si>
    <t>Chưa tích lũy đủ số TC bắt buộc (62/125)[Tự chọn 2(0/2: Dẫn luận ngôn ngữ và tiếng Việt-LIT30011 (chưa có điểm), Chương trình và sách giáo khoa Ngữ văn-LIT30010 (chưa có điểm), Phương pháp luận nghiên cứu khoa học-LIT30015 (chưa có điểm), Một số lý thuyết phê bình văn học hiện đại-LIT30012 (chưa có điểm)),KIẾN THỨC NGÀNH BẮT BUỘC(59/120: Hán Nôm-LIT30001 (chưa có điểm), Thi pháp văn học trung đại Việt Nam-LIT30003 (chưa có điểm), Văn học dân gian Việt Nam-LIT30005 (chưa có điểm), Lý luận văn học-LIT30007 (chưa có điểm), Ngữ pháp, ngữ dụng học và phong cách học tiếng Việt-LIT30008 (chưa có điểm), Phát triển năng lực học sinh qua dạy học Tiếng Việt và Làm văn-LIT30014 (chưa có điểm), Văn học Việt Nam từ 1945 đến nay-LIT30018 (chưa có điểm), Quá trình hiện đại hóa văn học Việt Nam nửa đầu thế kỷ XX-LIT30016 (chưa có điểm), Văn học châu Á-LIT30004 (chưa có điểm), Phát triển năng lực học sinh qua dạy học đọc hiểu văn bản-LIT30013 (chưa có điểm), Thực tập sư phạm-LIT30019 (chưa có điểm), Ngữ âm và từ vựng tiếng Việt-LIT30002 (chưa có điểm), Các tác giả lớn của văn học trung đại Việt Nam-LIT30006 (chưa có điểm), Văn học Âu - Mỹ-LIT30009 (chưa có điểm), Tập giảng-LIT30017 (chưa có điểm))]</t>
  </si>
  <si>
    <t>Nguyễn Đình</t>
  </si>
  <si>
    <t xml:space="preserve">Xóm Vĩnh Đồng, xã Đồng Văn, huyện Tân Kỳ, tỉnh Nghệ An </t>
  </si>
  <si>
    <t>quỳ hợp nghệ an</t>
  </si>
  <si>
    <t>Chưa tích lũy đủ số TC bắt buộc (70/125)[Tự chọn 3(0/2: Tham vấn trong Giáo dục mầm non-EDU30079 (chưa có điểm), Đánh giá trong Giáo dục mầm non-EDU30061 (chưa có điểm), Kiểm định chất lượng Giáo dục mầm non-EDU30062 (chưa có điểm), Phát triển năng lực thực hiện chương trình Giáo dục mầm non-EDU30069 (chưa có điểm)),Tự chọn 1(0/2: Ứng dụng công nghệ thông tin trong Giáo dục mầm non-EDU30028 (chưa có điểm), Giải phẩu sinh lý trẻ-BIO30003 (chưa có điểm), Giao tiếp sư phạm ở trường mầm non-EDU30015 (chưa có điểm), Chuẩn bị cho trẻ vào lớp Một-EDU30008 (chưa có điểm)),Tự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BUỘC(70/119: Giáo dục học-EDU20006 (0), Phát triển chương trình Giáo dục mầm non-EDU30067 (chưa có điểm), Tâm lý học-EDU20003 (chưa có điểm), Quản lí trường mầm non-EDU30076 (chưa có điểm), Cơ sở tự nhiên xã hội-EDU20002 (chưa có điểm), Toán cơ sở-EDU20008 (chưa có điểm), Bệnh học trẻ em-EDU30058 (0), Thực tập sư phạm-EDU30087 (chưa có điểm), Tiếng Anh 2-ENG10002 (3.50), Nhập môn ngành sư phạm-EDU20001 (chưa có điểm), Việt ngữ học cơ sở-EDU20005 (chưa có điểm), Văn học thiếu nhi-EDU20009 (0), Phương pháp NCKH giáo dục-EDU30023 (chưa có điểm), Phương pháp tổ chức hoạt động tạo hình cho trẻ-EDU30043 (0), Rèn luyện nghiệp vụ sư phạm thường xuyên 2-EDU30077 (chưa có điểm))]; ĐTK HE4 = 1.88; chứng chỉ TAB1 chưa đạt; Chưa tốt nghiệp ngành chính</t>
  </si>
  <si>
    <t>Chưa tích lũy đủ số TC bắt buộc (85/125)[Tự chọn 3(0/2: Tham vấn trong Giáo dục mầm non-EDU30079 (chưa có điểm), Đánh giá trong Giáo dục mầm non-EDU30061 (chưa có điểm), Kiểm định chất lượng Giáo dục mầm non-EDU30062 (chưa có điểm), Phát triển năng lực thực hiện chương trình Giáo dục mầm non-EDU30069 (chưa có điểm)),Tự chọn 1(0/2: Ứng dụng công nghệ thông tin trong Giáo dục mầm non-EDU30028 (chưa có điểm), Giải phẩu sinh lý trẻ-BIO30003 (chưa có điểm), Giao tiếp sư phạm ở trường mầm non-EDU30015 (chưa có điểm), Chuẩn bị cho trẻ vào lớp Một-EDU30008 (chưa có điểm)),Tự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BUỘC(85/119: Phát triển chương trình Giáo dục mầm non-EDU30067 (chưa có điểm), Tâm lý học-EDU20003 (chưa có điểm), Quản lí trường mầm non-EDU30076 (chưa có điểm), Cơ sở tự nhiên xã hội-EDU20002 (chưa có điểm), Âm nhạc-EDU30001 (chưa có điểm), Toán cơ sở-EDU20008 (chưa có điểm), Thực tập sư phạm-EDU30087 (chưa có điểm), Nhập môn ngành sư phạm-EDU20001 (chưa có điểm), Việt ngữ học cơ sở-EDU20005 (chưa có điểm), Phương pháp NCKH giáo dục-EDU30023 (chưa có điểm), Rèn luyện nghiệp vụ sư phạm thường xuyên 2-EDU30077 (chưa có điểm))]; chứng chỉ TAB1 chưa đạt; Chưa tốt nghiệp ngành chính</t>
  </si>
  <si>
    <t xml:space="preserve">Trạm y tế xã thanh tường </t>
  </si>
  <si>
    <t>Chưa tích lũy đủ số TC bắt buộc (79/125)[Tự chọn 3(0/2: Tham vấn trong Giáo dục mầm non-EDU30079 (chưa có điểm), Đánh giá trong Giáo dục mầm non-EDU30061 (chưa có điểm), Kiểm định chất lượng Giáo dục mầm non-EDU30062 (chưa có điểm), Phát triển năng lực thực hiện chương trình Giáo dục mầm non-EDU30069 (chưa có điểm)),Tự chọn 1(0/2: Ứng dụng công nghệ thông tin trong Giáo dục mầm non-EDU30028 (chưa có điểm), Giải phẩu sinh lý trẻ-BIO30003 (chưa có điểm), Giao tiếp sư phạm ở trường mầm non-EDU30015 (chưa có điểm), Chuẩn bị cho trẻ vào lớp Một-EDU30008 (chưa có điểm)),Tự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BUỘC(79/119: Nghệ thuật tạo hình và thiết kế đồ dùng, đồ chơi cho trẻ-EDU30002 (chưa có điểm), Phát triển chương trình Giáo dục mầm non-EDU30067 (chưa có điểm), Tâm lý học-EDU20003 (chưa có điểm), Phương pháp tổ chức cho trẻ khám phá môi trường xung quanh-EDU30042 (chưa có điểm), Quản lí trường mầm non-EDU30076 (chưa có điểm), Cơ sở tự nhiên xã hội-EDU20002 (chưa có điểm), Âm nhạc-EDU30001 (chưa có điểm), Toán cơ sở-EDU20008 (chưa có điểm), Thực tập sư phạm-EDU30087 (chưa có điểm), Nhập môn ngành sư phạm-EDU20001 (chưa có điểm), Việt ngữ học cơ sở-EDU20005 (chưa có điểm), Phương pháp NCKH giáo dục-EDU30023 (chưa có điểm))]</t>
  </si>
  <si>
    <t>Chưa tích lũy đủ số TC bắt buộc (122/125)[KIẾN THỨC NGÀNH BẮT BUỘC(114/117: Việt ngữ học cơ sở-EDU20005 (chưa có điểm))]; Chưa tốt nghiệp ngành chính</t>
  </si>
  <si>
    <t>NGUYỄN HÀ</t>
  </si>
  <si>
    <t>Nam Xuân,Nam Đàn,Nghệ An</t>
  </si>
  <si>
    <t>Chưa tích lũy đủ số TC bắt buộc (17/125)[Tự chọn 3(0/4: Đánh giá kết quả học tập các môn Toán, Tiếng Việt và Tự nhiên - Xã hội-EDU30011 (chưa có điểm), Kỹ thuật dạy học tích cực và ứng dụng công nghệ thông tin trong dạy học-EDU30020 (chưa có điểm), Thực hành giải bài tập toán và tiếng Việt-EDU30026 (chưa có điểm), Bồi dưỡng năng lực cảm thụ văn học và tư duy toán học cho học sinh-EDU30007 (chưa có điểm), Phương pháp dạy học thể dục và tổ chức trò chơi vận động cho học sinh-SPO30006 (chưa có điểm), Công tác chủ nhiệm lớp và sinh hoạt chuyên môn ở trường tiểu học-EDU30009 (chưa có điểm)),Tự chọn 2(0/2: Hình học sơ cấp-EDU30035 (chưa có điểm), Cơ sở hình học và thống kê-EDU30030 (chưa có điểm), Đại số sơ cấp-EDU30031 (chưa có điểm)),KIẾN THỨC NGÀNH BẮT BUỘC(17/117: Tin học-INF20002 (chưa có điểm), Tâm lý học-EDU20003 (chưa có điểm), Văn học thiếu nhi-EDU20009 (chưa có điểm), Rèn luyện nghiệp vụ sư phạm 1-EDU30024 (chưa có điểm), Giáo dục sức khỏe-EDU30033 (chưa có điểm), Phương pháp dạy học Toán-EDU30048 (chưa có điểm), Mỹ thuật và phương pháp dạy học Mỹ thuật-EDU30066 (chưa có điểm), Cơ sở tự nhiên xã hội-EDU20002 (chưa có điểm), Việt ngữ học cơ sở-EDU20005 (chưa có điểm), Phương pháp NCKH giáo dục-EDU30023 (chưa có điểm), Tổ chức hoạt động trải nghiệm sáng tạo-EDU30045 (chưa có điểm), Phương pháp dạy học Tự nhiên - Xã hội-EDU30049 (chưa có điểm), Phát triển chương trình Giáo dục tiểu học-EDU30068 (chưa có điểm), Giáo dục học-EDU20006 (chưa có điểm), Toán cơ sở-EDU20008 (chưa có điểm), Việt ngữ học hiện đại-EDU30006 (chưa có điểm), Văn học-EDU30029 (chưa có điểm), Đạo đức và phương pháp dạy học đạo đức-EDU30032 (chưa có điểm), Âm nhạc và phương pháp dạy học Âm nhạc-EDU30046 (chưa có điểm), Kỹ thuật và phương pháp dạy học kỹ thuật-EDU30064 (chưa có điểm), Thực tập sư phạm-EDU30088 (chưa có điểm), Nhập môn ngành sư phạm-EDU20001 (chưa có điểm), Tâm lý học giáo dục trẻ em-EDU20007 (chưa có điểm), Giáo dục học tiểu học-EDU30014 (chưa có điểm), Toán chuyên ngành-EDU30027 (chưa có điểm), Phương pháp dạy học Tiếng Việt-EDU30038 (chưa có điểm), Rèn luyện nghiệp vụ sư phạm 2-EDU30054 (chưa có điểm), Thực hành phương pháp dạy học bộ môn-EDU30080 (chưa có điểm)),Tự chọn 1(0/2: Ngữ nghĩa học-EDU30004 (chưa có điểm), Từ Hán Việt-EDU30005 (chưa có điểm), Ngữ dụng học-EDU30003 (chưa có điểm))]</t>
  </si>
  <si>
    <t>Chưa tích lũy đủ số TC bắt buộc (30/125)[Tự chọn 3(0/4: Đánh giá kết quả học tập các môn Toán, Tiếng Việt và Tự nhiên - Xã hội-EDU30011 (chưa có điểm), Kỹ thuật dạy học tích cực và ứng dụng công nghệ thông tin trong dạy học-EDU30020 (chưa có điểm), Thực hành giải bài tập toán và tiếng Việt-EDU30026 (chưa có điểm), Bồi dưỡng năng lực cảm thụ văn học và tư duy toán học cho học sinh-EDU30007 (chưa có điểm), Phương pháp dạy học thể dục và tổ chức trò chơi vận động cho học sinh-SPO30006 (chưa có điểm), Công tác chủ nhiệm lớp và sinh hoạt chuyên môn ở trường tiểu học-EDU30009 (chưa có điểm)),Tự chọn 2(0/2: Hình học sơ cấp-EDU30035 (chưa có điểm), Cơ sở hình học và thống kê-EDU30030 (chưa có điểm), Đại số sơ cấp-EDU30031 (chưa có điểm)),KIẾN THỨC NGÀNH BẮT BUỘC(30/117: Tin học-INF20002 (chưa có điểm), Văn học thiếu nhi-EDU20009 (chưa có điểm), Rèn luyện nghiệp vụ sư phạm 1-EDU30024 (chưa có điểm), Giáo dục sức khỏe-EDU30033 (chưa có điểm), Phương pháp dạy học Toán-EDU30048 (chưa có điểm), Mỹ thuật và phương pháp dạy học Mỹ thuật-EDU30066 (chưa có điểm), Cơ sở tự nhiên xã hội-EDU20002 (chưa có điểm), Việt ngữ học cơ sở-EDU20005 (chưa có điểm), Phương pháp NCKH giáo dục-EDU30023 (chưa có điểm), Tổ chức hoạt động trải nghiệm sáng tạo-EDU30045 (chưa có điểm), Phương pháp dạy học Tự nhiên - Xã hội-EDU30049 (chưa có điểm), Phát triển chương trình Giáo dục tiểu học-EDU30068 (chưa có điểm), Toán cơ sở-EDU20008 (chưa có điểm), Việt ngữ học hiện đại-EDU30006 (chưa có điểm), Văn học-EDU30029 (chưa có điểm), Đạo đức và phương pháp dạy học đạo đức-EDU30032 (chưa có điểm), Âm nhạc và phương pháp dạy học Âm nhạc-EDU30046 (chưa có điểm), Thực tập sư phạm-EDU30088 (chưa có điểm), Tâm lý học giáo dục trẻ em-EDU20007 (chưa có điểm), Giáo dục học tiểu học-EDU30014 (chưa có điểm), Toán chuyên ngành-EDU30027 (chưa có điểm), Phương pháp dạy học Tiếng Việt-EDU30038 (chưa có điểm), Rèn luyện nghiệp vụ sư phạm 2-EDU30054 (chưa có điểm), Thực hành phương pháp dạy học bộ môn-EDU30080 (chưa có điểm)),Tự chọn 1(0/2: Ngữ nghĩa học-EDU30004 (chưa có điểm), Từ Hán Việt-EDU30005 (chưa có điểm), Ngữ dụng học-EDU30003 (chưa có điểm))]; chứng chỉ TAB1 chưa đạt; Chưa tốt nghiệp ngành chính</t>
  </si>
  <si>
    <t>NGUYỄN THỊ ANH</t>
  </si>
  <si>
    <t>Bệnh viện huyện Thanh Chương, tỉnh Nghệ An</t>
  </si>
  <si>
    <t>Chưa tích lũy đủ số TC bắt buộc (118/125)[KIẾN THỨC NGÀNH BẮT BUỘC(110/117: Âm nhạc và phương pháp dạy học Âm nhạc-EDU30046 (chưa có điểm), Rèn luyện nghiệp vụ sư phạm 2-EDU30054 (chưa có điểm))]</t>
  </si>
  <si>
    <t>Chưa tích lũy đủ số TC bắt buộc (115/125)[KIẾN THỨC NGÀNH BẮT BUỘC(107/117: Tiếng Việt 1 (Cho sinh viên Lào)-VIE10001 (chưa có điểm), Thực tập cuối khóa-EDU30086 (chưa có điểm), Thực hành, thực tế chuyên môn-EDU30056 (chưa có điểm), Tiếng Việt 2 (Cho sinh viên Lào)-VIE10002 (chưa có điểm))]</t>
  </si>
  <si>
    <t>165TDV600314</t>
  </si>
  <si>
    <t>PHÙNG THỊ</t>
  </si>
  <si>
    <t>hoằng xuyên, hoằng hóa, thanh hóa</t>
  </si>
  <si>
    <t>57A Sư phạm Địa lý</t>
  </si>
  <si>
    <t>165TDV500157</t>
  </si>
  <si>
    <t>NGUYỄN HỒNG</t>
  </si>
  <si>
    <t xml:space="preserve">tân kỳ - nghệ an </t>
  </si>
  <si>
    <t>57A Sư phạm Hóa học</t>
  </si>
  <si>
    <t>chứng chỉ CCGDQP chưa đạt; chứng chỉ CCGDTC chưa đạt; chứng chỉ TAB1 chưa đạt</t>
  </si>
  <si>
    <t>165TDV500045</t>
  </si>
  <si>
    <t>HỒ GIA</t>
  </si>
  <si>
    <t>BẢO</t>
  </si>
  <si>
    <t>Khối Tân Liên-Phường Hòa Hiếu-Tx.Thái Hòa-Nghệ An</t>
  </si>
  <si>
    <t>165TDV600313</t>
  </si>
  <si>
    <t>NGUYỄN THỊ LAN</t>
  </si>
  <si>
    <t xml:space="preserve">KIM LIÊN - NAM ĐÀN - NGHỆ AN </t>
  </si>
  <si>
    <t>57A Sư phạm Lịch sử</t>
  </si>
  <si>
    <t>Chưa tích lũy đủ số TC bắt buộc (107/132)[KIẾN THỨC NHÓM NGÀNH (Giai đoạn 1)(24/45: Những nguyên lý cơ bản của CN Mác-Lênin II-CT10002 (0), Văn học Việt Nam đại cương-NV12001 (0), Tin học (nhóm ngành sư phạm Xã hội)-TI12021 (0), Đường lối cách mạng của Đảng CSVN-CT10004 (0), Ngoại ngữ 1 (Tiếng Anh)-NC10001 (chưa có điểm), Giáo dục học-TH20007 (chưa có điểm), Tư tưởng Hồ Chí Minh-CT10003 (0)),KIẾN THỨC NGÀNH BẮT BUỘC(83/87: Xã hội học đại cương-LS10003 (chưa có điểm), Hán nôm cơ sở-NV11005 (3.20))]; chứng chỉ TAB1 chưa đạt</t>
  </si>
  <si>
    <t>165TDV600038</t>
  </si>
  <si>
    <t>Xã Tân Phúc - Huyện Lang Chánh - Thanh Hoá, Xã Tân Phúc - Huyện Lang Chánh - Thanh Hoá</t>
  </si>
  <si>
    <t>57A Sư phạm Ngữ văn</t>
  </si>
  <si>
    <t>Chưa tích lũy đủ số TC bắt buộc (127/132)[KIẾN THỨC NGÀNH BẮT BUỘC(78/83: Văn học Việt Nam từ 1945 đến nay và Thực tế chuyên môn VHVNHĐ-NV21014 (3.60))]; chứng chỉ TAB1 chưa đạt</t>
  </si>
  <si>
    <t>165TDV600349</t>
  </si>
  <si>
    <t>LÊ SỸ</t>
  </si>
  <si>
    <t>HOÀNG</t>
  </si>
  <si>
    <t>Chưa tích lũy đủ số TC bắt buộc (79/132)[KIẾN THỨC NGÀNH BẮT BUỘC(35/83: Văn học dân gian Việt Nam-NV20003 (0), Cơ sở văn hóa Việt Nam-NV20089 (chưa có điểm), Cơ sở ngôn ngữ học và tiếng Việt-NV20002 (chưa có điểm), Ngữ âm - từ vựng tiếng Việt-NV21004 (3.90), Nhập môn Luận văn học &amp; Mỹ học-NV21008 (1.40), Tác phẩm văn học, thể loại văn học &amp; tiến trình văn học-NV20010 (3.20), Hán Nôm cơ sở-NV10005 (2.50), Văn học Trung Quốc-NV20013 (chưa có điểm), Ngữ pháp tiếng Việt &amp; Ngữ dụng học-NV21012 (0), Phong cách học tiếng Việt-NV21015 (0), Văn học Việt Nam từ 1945 đến nay và Thực tế chuyên môn VHVNHĐ-NV21014 (0), PPDH Ngữ văn I-NV20018 (3.30), Văn học Ấn Độ - Nhật Bản - ĐNA-NV21016 (3.80)),KIẾN THỨC NHÓM NGÀNH (Giai đoạn 1)(40/45: Những nguyên lý cơ bản của CN Mác-Lênin II-CT10002 (3.30), Quản lý HCNN và Quản lý ngành GDĐT-TH20014 (3.60))]; ĐTK HE4 = 1.78; Còn nợ phí; chứng chỉ CCGDQP chưa đạt; chứng chỉ TAB1 chưa đạt</t>
  </si>
  <si>
    <t>165TDV600007</t>
  </si>
  <si>
    <t>LÊ THỊ</t>
  </si>
  <si>
    <t>Xóm 5, xã Vân Sơn, huyện Triệu Sơn, tỉnh Thanh Hóa</t>
  </si>
  <si>
    <t>Chưa tích lũy đủ số TC bắt buộc (127/132)[KIẾN THỨC NGÀNH BẮT BUỘC(78/83: Văn học Việt Nam từ 1945 đến nay và Thực tế chuyên môn VHVNHĐ-NV21014 (3.80))]; ĐTK HE4 = 1.90</t>
  </si>
  <si>
    <t>165TDV600345</t>
  </si>
  <si>
    <t>TRƯƠNG THỊ NGỌC</t>
  </si>
  <si>
    <t>Xóm Rồng, Xã Châu Lộc- Huyện Quỳ Hợp- Nghệ An</t>
  </si>
  <si>
    <t>Gia-rai</t>
  </si>
  <si>
    <t>165TDV600351</t>
  </si>
  <si>
    <t>NGŨ THỊ HỒNG</t>
  </si>
  <si>
    <t xml:space="preserve">Trạm xá hưng đạo, hưng nguyên, nghệ an </t>
  </si>
  <si>
    <t>Chưa tích lũy đủ số TC bắt buộc (64/132)[KIẾN THỨC NGÀNH BẮT BUỘC(23/83: Nhập môn Luận văn học &amp; Mỹ học-NV21008 (0), Tác phẩm văn học, thể loại văn học &amp; tiến trình văn học-NV20010 (0), Hán Nôm cơ sở-NV10005 (0), Văn học Trung Quốc-NV20013 (chưa có điểm), Ngữ pháp tiếng Việt &amp; Ngữ dụng học-NV21012 (0), Văn học VN từ đầu thế kỷ 20 đến 1945-NV21011 (0), Văn học phương Tây và Mỹ latinh-NV21017 (chưa có điểm), Phong cách học tiếng Việt-NV21015 (chưa có điểm), Văn học Việt Nam từ 1945 đến nay và Thực tế chuyên môn VHVNHĐ-NV21014 (chưa có điểm), PPDH Ngữ văn I-NV20018 (chưa có điểm), Văn học Ấn Độ - Nhật Bản - ĐNA-NV21016 (chưa có điểm), Văn học Nga-NV21021 (chưa có điểm), PPDH Ngữ văn II-NV20023 (chưa có điểm), Ngữ pháp văn bản-NV20022 (chưa có điểm), PPDH Ngữ văn III, THPPDH Ngữ văn-NV21024 (chưa có điểm), Thực tập sư phạm ngành SP Ngữ văn-NV20065 (chưa có điểm)),Tự chọn 2(0/2: Thi pháp học-NV20025 (2.30), Thi pháp văn học dân gian-NV20026 (chưa có điểm)),Tự chọn 1(0/2: Xã hội học đại cương-LS10003 (chưa có điểm), Môi trường và phát triển-MT11003 (chưa có điểm), Thực hành văn bản Tiếng Việt-NV11003 (2.20), Thống kê xã hội học-TN10008 (chưa có điểm)),KIẾN THỨC NHÓM NGÀNH (Giai đoạn 1)(41/45: Giáo dục học-TH20007 (3.50))]; Còn nợ phí; chứng chỉ TAB1 chưa đạt</t>
  </si>
  <si>
    <t>165TDV600113</t>
  </si>
  <si>
    <t>PHẠM THỊ KIỀU</t>
  </si>
  <si>
    <t>vinh ,nghệ an</t>
  </si>
  <si>
    <t>Chưa tích lũy đủ số TC bắt buộc (113/132)[KIẾN THỨC NGÀNH BẮT BUỘC(67/83: Phong cách học tiếng Việt-NV21015 (0), Văn học Việt Nam từ 1945 đến nay và Thực tế chuyên môn VHVNHĐ-NV21014 (0), PPDH Ngữ văn I-NV20018 (0), Văn học Ấn Độ - Nhật Bản - ĐNA-NV21016 (chưa có điểm)),KIẾN THỨC NHÓM NGÀNH (Giai đoạn 1)(42/45: Những nguyên lý cơ bản của CN Mác-Lênin II-CT10002 (chưa có điểm))]</t>
  </si>
  <si>
    <t>165TDV610372</t>
  </si>
  <si>
    <t>VÕ NGỌC</t>
  </si>
  <si>
    <t>Châu quang - quỳ hợp - nghệ an</t>
  </si>
  <si>
    <t>Chưa tích lũy đủ số TC bắt buộc (110/132)[KIẾN THỨC NGÀNH BẮT BUỘC(64/83: Cơ sở văn hóa Việt Nam-NV20089 (chưa có điểm), Văn học trung đại VN từ thế kỷ 10 đến hết thế kỷ 19-NV22005 (chưa có điểm), Lôgíc học và ngữ nghĩa tiếng Việt-NV20007 (chưa có điểm), Tác phẩm văn học, thể loại văn học &amp; tiến trình văn học-NV20010 (3.80), Ngữ pháp tiếng Việt &amp; Ngữ dụng học-NV21012 (chưa có điểm)),KIẾN THỨC NHÓM NGÀNH (Giai đoạn 1)(42/45: Địa lý học đại cương-ĐL11002 (chưa có điểm))]; Còn nợ phí; chứng chỉ TAB1 chưa đạt</t>
  </si>
  <si>
    <t>165TDV640145</t>
  </si>
  <si>
    <t>Koulavongsa</t>
  </si>
  <si>
    <t>Thitphasavanh</t>
  </si>
  <si>
    <t xml:space="preserve">Phonsavangtay </t>
  </si>
  <si>
    <t>Chưa tích lũy đủ số TC bắt buộc (125/132)[KIẾN THỨC NHÓM NGÀNH (Giai đoạn 1)(38/45: Ngoại ngữ 1 (Tiếng Anh)-NC10001 (chưa có điểm), Ngoại ngữ 2(Tiếng Anh)-NC11002 (chưa có điểm))]; ĐTK HE4 = 1.99</t>
  </si>
  <si>
    <t>165TDV600152</t>
  </si>
  <si>
    <t>VIỆT</t>
  </si>
  <si>
    <t xml:space="preserve">Trí phú , tượng văn , nông cống , thanh hóa </t>
  </si>
  <si>
    <t>165TDV500096</t>
  </si>
  <si>
    <t>TRẦN THỊ TÚ</t>
  </si>
  <si>
    <t>Xóm 8 xã ngọc sơn huyện thanh chương tỉnh nghệ an</t>
  </si>
  <si>
    <t>57A Sư phạm Sinh học</t>
  </si>
  <si>
    <t>Chưa tích lũy đủ số TC bắt buộc (130/132)[Tự chọn 2(0/2: Dạy học tích hợp trong dạy học sinh học ở trường phổ thông-SH20131 (chưa có điểm), Rèn luyện kỹ năng giải bài tập sinh học-SH20126 (3.40), Sử dụng bản đồ khái niệm trong dạy học sinh học-SH20127 (chưa có điểm), Hình thành và phát triển khái niệm Sinh học-SH20101 (chưa có điểm))]; chứng chỉ TAB1 chưa đạt</t>
  </si>
  <si>
    <t>Sư phạm Sinh học</t>
  </si>
  <si>
    <t>165TDV500018</t>
  </si>
  <si>
    <t>LƯU THỊ</t>
  </si>
  <si>
    <t>Xóm 10, Xã Trù Sơn, Huyện Đô Lương, Nghệ An</t>
  </si>
  <si>
    <t>Chưa tích lũy đủ số TC bắt buộc (127/132)[Tự chọn 2(0/2: Dạy học tích hợp trong dạy học sinh học ở trường phổ thông-SH20131 (chưa có điểm), Rèn luyện kỹ năng giải bài tập sinh học-SH20126 (3.40), Sử dụng bản đồ khái niệm trong dạy học sinh học-SH20127 (chưa có điểm), Hình thành và phát triển khái niệm Sinh học-SH20101 (chưa có điểm)),KIẾN THỨC NHÓM NGÀNH (Giai đoạn 1)(42/45: Toán A1 (Nhóm ngành Toán và sư phạm)-TN10013 (2.90 3.50), Ngoại ngữ 1 (Tiếng Việt cho SV Lào)-NC10001-TV (chưa có điểm), Ngoại ngữ 2 (Tiếng Việt cho SV Lào)-NC11002_TV (chưa có điểm))]; Còn nợ phí; chứng chỉ TAB1 chưa đạt</t>
  </si>
  <si>
    <t>165TDV500138</t>
  </si>
  <si>
    <t>PHAN ANH</t>
  </si>
  <si>
    <t>HIỆP</t>
  </si>
  <si>
    <t>xã Xuân Viên, huyện Nghi Xuân, tỉnh Hà Tĩnh.</t>
  </si>
  <si>
    <t>57A Sư phạm Vật lý</t>
  </si>
  <si>
    <t>165TDV500058</t>
  </si>
  <si>
    <t>HOÀNG MINH</t>
  </si>
  <si>
    <t>HIẾU</t>
  </si>
  <si>
    <t>Tân hợp tam hợp nghệ an</t>
  </si>
  <si>
    <t>165TDV500092</t>
  </si>
  <si>
    <t>TRẦN LÊ</t>
  </si>
  <si>
    <t>TÀI</t>
  </si>
  <si>
    <t>Xóm liên sơn 2 - Xã Kim Liên - Nam Đàn - Nghệ An</t>
  </si>
  <si>
    <t>Chưa tích lũy đủ số TC bắt buộc (111/124)[KIẾN THỨC NHÓM NGÀNH (Giai đoạn 1)(42/45: Toán A1 (Nhóm ngành Toán và sư phạm)-TN10013 (3.70)),KIẾN THỨC NGÀNH BẮT BUỘC(63/71: Thực hành dạy học thí nghiệm Cơ - Nhiệt-VL20141 (0), Thực hành dạy học Vật lí-VL20163 (2.40)),Tự chọn 1(0/2: Pháp luật đại cương-LH10001 (3.30), Lịch sử các nền văn minh nhân loại-LS21127 (chưa có điểm), Văn hóa dân gian xứ Nghệ-NV21090 (chưa có điểm), Cơ sở văn hóa Việt Nam-NV21089 (chưa có điểm), Kỹ thuật giao tiếp và làm việc nhóm-NV20091 (chưa có điểm))]; ĐTK HE4 = 1.96; chứng chỉ TAB1 chưa đạt</t>
  </si>
  <si>
    <t>165TDV500163</t>
  </si>
  <si>
    <t>PHẠM HỮU ĐỨC</t>
  </si>
  <si>
    <t>THẮNG</t>
  </si>
  <si>
    <t>TT Con Cuông</t>
  </si>
  <si>
    <t>165TDV500139</t>
  </si>
  <si>
    <t>NGUYỄN MINH</t>
  </si>
  <si>
    <t>Xã Nghĩa Lâm - Huyện Nghĩa Đàn - Tỉnh Nghệ An</t>
  </si>
  <si>
    <t>Chưa tích lũy đủ số TC bắt buộc (119/124)[KIẾN THỨC NGÀNH BẮT BUỘC(66/71: Thực tập sư phạm ngành SP Vật lý-VL20054 (3.90))]; Còn nợ phí; chứng chỉ TAB1 chưa đạt</t>
  </si>
  <si>
    <t>165D14020100117</t>
  </si>
  <si>
    <t>Liên xuân nghĩa xuân quỳ hợp nghệ an</t>
  </si>
  <si>
    <t>165D14020100230</t>
  </si>
  <si>
    <t>Đậu Thị Khánh</t>
  </si>
  <si>
    <t>hưng lam hưng nguyên nghệ an</t>
  </si>
  <si>
    <t>Chưa tích lũy đủ số TC bắt buộc (112/132)[KIẾN THỨC NHÓM NGÀNH (Giai đoạn 1)(25/45: Tâm lý học-TH20001 (chưa có điểm), Những nguyên lý cơ bản của CN Mác-Lênin II-CT10002 (chưa có điểm), Ngoại ngữ 1 (Tiếng Anh)-NC10001 (chưa có điểm), Ngoại ngữ 2(Tiếng Anh)-NC11002 (chưa có điểm), Tin học (nhóm ngành sư phạm Xã hội)-TI12021 (chưa có điểm), Đường lối cách mạng của Đảng CSVN-CT10004 (chưa có điểm))]; chứng chỉ CCGDQP chưa đạt; chứng chỉ CCGDTC chưa đạt; chứng chỉ TAB1 chưa đạt</t>
  </si>
  <si>
    <t>155D1402011082</t>
  </si>
  <si>
    <t>thị trấn hòa binhfm tương dương , nghệ an</t>
  </si>
  <si>
    <t>Chưa tích lũy đủ số TC bắt buộc (96/132)[KIẾN THỨC NGÀNH BẮT BUỘC(58/79: Quản lý trường mầm non-MN21020 (0), Bệnh học trẻ em-MN20017 (0), RLNVSPTX ngành GDMN 4-MN20032 (0), Làm đồ chơi cho trẻ-MN20018 (0), PPNCKH chuyên ngành mầm non-MN21012 (0), Thực hành phương pháp giáo dục Mầm non-MN20048 (0), Phân tích và phát triển chương trình giáo dục Mầm non-MN20047 (0), Thực tập sư phạm ngành SP GDMN-MN21026 (chưa có điểm)),KIẾN THỨC NHÓM NGÀNH (Giai đoạn 1)(34/45: Quản lý HCNN và Quản lý ngành GDĐT-TH20014 (chưa có điểm), Tư tưởng Hồ Chí Minh-CT10003 (2.10), Tin học (nhóm ngành sư phạm Xã hội)-TI12021 (chưa có điểm), Giáo dục học-TH20007 (chưa có điểm)),Học phần tự chọn 3(0/2: Hát và đàn Organ-MN20040 (chưa có điểm), Cách vẽ người, vật đơn giản và vẽ màu-MN20034 (chưa có điểm), Phương pháp biên đạo múa cho trẻ mầm non-MN20036 (chưa có điểm)),Học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CCGDTC chưa đạt; chứng chỉ TAB1 chưa đạt</t>
  </si>
  <si>
    <t>155D1402011109</t>
  </si>
  <si>
    <t>TRẦN THU</t>
  </si>
  <si>
    <t>Nghĩa Hưng-Nghĩa Đàn-Nghệ An</t>
  </si>
  <si>
    <t>Chưa tích lũy đủ số TC bắt buộc (125/132)[KIẾN THỨC NHÓM NGÀNH (Giai đoạn 1)(38/45: Tin học (nhóm ngành sư phạm Xã hội)-TI12021 (chưa có điểm), Giáo dục học-TH20007 (chưa có điểm))]; chứng chỉ CCGDTC chưa đạt</t>
  </si>
  <si>
    <t>165D14020100135</t>
  </si>
  <si>
    <t>Nghĩa Đàn-  Nghệ An</t>
  </si>
  <si>
    <t>57A2 GDMN</t>
  </si>
  <si>
    <t>Chưa tích lũy đủ số TC bắt buộc (89/132)[KIẾN THỨC NGÀNH BẮT BUỘC(52/79: Ứng dụng CNTT trong GDMN-MN21029 (chưa có điểm), Thực tập sư phạm ngành SP GDMN-MN21026 (chưa có điểm), Tiếng Việt-MN20046 (0), Văn học trẻ em-MN20002 (chưa có điểm), Âm nhạc 2-MN20004 (0), Dinh dưỡng học trẻ em-MN20007 (0), Múa-MN20019 (chưa có điểm), PP cho trẻ làm quen với TPVH-MN21009 (chưa có điểm)),KIẾN THỨC NHÓM NGÀNH (Giai đoạn 1)(31/45: Tư tưởng Hồ Chí Minh-CT10003 (3.80), Giáo dục học mầm non-MN21006 (0), Đường lối cách mạng của Đảng CSVN-CT10004 (1.80), Giải phẫu sinh lý trẻ em-SH20018 (chưa có điểm), Giáo dục môi trường-GD10003 (2)),Học phần tự chọn 1(0/2: Chuẩn bị cho trẻ vào lớp 1-MN20025 (chưa có điểm), Văn hoá gia đình và sự hình thành nhân cách của trẻ mầm non-MN20022 (chưa có điểm), Giao tiếp sư phạm ở trường Mầm non-MN20049 (chưa có điểm))]; chứng chỉ TAB1 chưa đạt</t>
  </si>
  <si>
    <t>165D14020100017</t>
  </si>
  <si>
    <t>HẬU</t>
  </si>
  <si>
    <t>Quyết tiến- Tam Hợp- Quỳ Hợp - Nghệ An</t>
  </si>
  <si>
    <t>Chưa tích lũy đủ số TC bắt buộc (125/132)[KIẾN THỨC NGÀNH BẮT BUỘC(72/79: RLNVSPTX ngành GDMN 4-MN20032 (0), Thực hành phương pháp giáo dục Mầm non-MN20048 (0), PP cho trẻ làm quen với TPVH-MN21009 (0))]; chứng chỉ TAB1 chưa đạt</t>
  </si>
  <si>
    <t>165D14020100102</t>
  </si>
  <si>
    <t>VÕ THỊ THANH</t>
  </si>
  <si>
    <t>Bệnh viện Đa Khoa Nghệ An</t>
  </si>
  <si>
    <t>165D14020100143</t>
  </si>
  <si>
    <t>NGÔ THỊ</t>
  </si>
  <si>
    <t>165TDV510177</t>
  </si>
  <si>
    <t>HOÀNG HẢI</t>
  </si>
  <si>
    <t>VĂN</t>
  </si>
  <si>
    <t>Châu Thành-Tam Hợp-Qùy Hợp-Nghệ An</t>
  </si>
  <si>
    <t>57A2 Sư phạm Toán học</t>
  </si>
  <si>
    <t>Chưa tích lũy đủ số TC bắt buộc (95/132)[KIẾN THỨC NGÀNH BẮT BUỘC(54/84: Giải tích số-TN20100 (3.10), Chương trình và SGK môn Toán ở Trường THPT-TN20164 (3.40), Hàm số biến số phức-TN20019 (3.40), Toán A3 (Giải tích II)-TN20002 (2.80), P.trình vi phân và p.trình đạo hàm riêng-TN20017 (1.70), Hình học cao cấp-TN21010 (3.70), Độ đo tích phân-TN21026 (2.60), Hình học sơ cấp và Lịch sử toán-TN20028 (3.90), Lôgic Toán và Toán rời rạc-TN21001 (2.20)),KIẾN THỨC NHÓM NGÀNH (Giai đoạn 1)(38/45: Vật lý đại cương-VL11002 (3.90), Xác suất - Thống kê A (Nhóm ngành Toán và sư phạm)-TN10019 (1.60))]; ĐTK HE4 = 1.84; chứng chỉ TAB1 chưa đạt</t>
  </si>
  <si>
    <t>165TDV600196</t>
  </si>
  <si>
    <t>LỮ VĂN</t>
  </si>
  <si>
    <t>Xã châu đình, huyện quỳ hợp tỉnh nghệ an</t>
  </si>
  <si>
    <t>57A2-GDTH</t>
  </si>
  <si>
    <t>Chưa tích lũy đủ số TC bắt buộc (128/132)[KIẾN THỨC NGÀNH BẮT BUỘC(73/77: PPDH Tự nhiên - Xã hội-TH20020 (2.30))]; Còn nợ phí; chứng chỉ TAB1 chưa đạt</t>
  </si>
  <si>
    <t>165TDV600184</t>
  </si>
  <si>
    <t>Nghĩa Trung, Nghĩa Đàn, Nghệ An</t>
  </si>
  <si>
    <t>165D14020100100</t>
  </si>
  <si>
    <t>Bệnh viện Hưng Nguyên</t>
  </si>
  <si>
    <t>57A3 GDMN</t>
  </si>
  <si>
    <t>165D14020100087</t>
  </si>
  <si>
    <t>TRƯƠNG THỊ THÚY</t>
  </si>
  <si>
    <t>Nghĩa lộc, nghĩa đàn, nghệ an</t>
  </si>
  <si>
    <t>165TDV600059</t>
  </si>
  <si>
    <t>HẠNH</t>
  </si>
  <si>
    <t>Xã Nghi Đức - TP vinh - nghệ an</t>
  </si>
  <si>
    <t>57A3-GDTH</t>
  </si>
  <si>
    <t>165TDV600247</t>
  </si>
  <si>
    <t>HẢO</t>
  </si>
  <si>
    <t>bản bủng- xã châu khê- huyện con cuông- tỉnh nghệ an</t>
  </si>
  <si>
    <t>165TDV600056</t>
  </si>
  <si>
    <t>Xóm Đồng Hưng - Xã Nghĩa Yên- Huyện Nghĩa Đàn- Tỉnh Nghệ An</t>
  </si>
  <si>
    <t>165TDV600302</t>
  </si>
  <si>
    <t>LỮ NHẬT</t>
  </si>
  <si>
    <t>Tri Lễ - Quế Phong - Nghệ An</t>
  </si>
  <si>
    <t>165D14020100174</t>
  </si>
  <si>
    <t>LÊ THỊ THÙY</t>
  </si>
  <si>
    <t>57A4 GDMN</t>
  </si>
  <si>
    <t>165D14020100218</t>
  </si>
  <si>
    <t>Châu Hồng-Quỳ Hợp -Nghệ An</t>
  </si>
  <si>
    <t>Chưa tích lũy đủ số TC bắt buộc (120/132)[KIẾN THỨC NGÀNH BẮT BUỘC(67/79: Ứng dụng CNTT trong GDMN-MN21029 (2.40), RLNVSPTX ngành GDMN 4-MN20032 (0), Làm đồ chơi cho trẻ-MN20018 (2.40), PPNCKH chuyên ngành mầm non-MN21012 (2.40), Thực hành phương pháp giáo dục Mầm non-MN20048 (0))]; chứng chỉ TAB1 chưa đạt</t>
  </si>
  <si>
    <t>165D14020100205</t>
  </si>
  <si>
    <t>TRẦN THỊ</t>
  </si>
  <si>
    <t>Trạm xá nghĩa bình huyện nghĩa đàn tỉnh nghệ an</t>
  </si>
  <si>
    <t>ĐTK HE4 = 1.92; chứng chỉ TAB1 chưa đạt</t>
  </si>
  <si>
    <t>165D14020100109</t>
  </si>
  <si>
    <t>ĐÀO THỊ</t>
  </si>
  <si>
    <t>THUÝ</t>
  </si>
  <si>
    <t>Thịnh Thành - Yên Thành - Nghệ An</t>
  </si>
  <si>
    <t>Chưa tích lũy đủ số TC bắt buộc (130/132)[Học phần tự chọn 3(0/2: Hát và đàn Organ-MN20040 (chưa có điểm), Cách vẽ người, vật đơn giản và vẽ màu-MN20034 (chưa có điểm), Phương pháp biên đạo múa cho trẻ mầm non-MN20036 (chưa có điểm))]; chứng chỉ TAB1 chưa đạt</t>
  </si>
  <si>
    <t>165TDV600160</t>
  </si>
  <si>
    <t>LƯƠNG THỊ LY</t>
  </si>
  <si>
    <t>Xã Châu Đình, Huyện Quỳ Hợp, Tỉnh Nghệ An</t>
  </si>
  <si>
    <t>57A4-GDTH</t>
  </si>
  <si>
    <t>165TDV610408</t>
  </si>
  <si>
    <t>Thôn trung, thanh lĩnh, thanh chương, nghệ an</t>
  </si>
  <si>
    <t>57A6-GDTH</t>
  </si>
  <si>
    <t>Chưa tích lũy đủ số TC bắt buộc (128/132)[KIẾN THỨC NHÓM NGÀNH (Giai đoạn 1)(43/45: Giáo dục môi trường-GD10003 (chưa có điểm)),Học phần tự chọn 5(0/2: Th.hành giải bài tập Tiếng Việt ở tiểu học-TH20115 (chưa có điểm), Bồi dưỡng năng lực cảm thụ văn học cho HS tiểu học-TH20120 (chưa có điểm), Dạy học các thể loại văn ở tiểu học-TH20117 (chưa có điểm), BD học sinh giỏi Tiếng Việt ở tiểu học-TH20116 (chưa có điểm))]; chứng chỉ TAB1 chưa đạt</t>
  </si>
  <si>
    <t>165TDV610403</t>
  </si>
  <si>
    <t>NHUNG</t>
  </si>
  <si>
    <t>Nghĩa Lợi - Nghĩa Đàn -Nghệ An</t>
  </si>
  <si>
    <t>165TDV600246</t>
  </si>
  <si>
    <t>CAO THỊ TỐ</t>
  </si>
  <si>
    <t>Nghĩa Đàn</t>
  </si>
  <si>
    <t>165TDV500031</t>
  </si>
  <si>
    <t>CAO TIẾN</t>
  </si>
  <si>
    <t>quỳ hợp</t>
  </si>
  <si>
    <t>57A Sư phạm Tin học</t>
  </si>
  <si>
    <t>Chưa tích lũy đủ số TC bắt buộc (49/132)[KIẾN THỨC NGÀNH BẮT BUỘC(4/87: Lập trình hướng đối tượng-TI20017 (chưa có điểm), Phân tích và thiết kế hệ thống thông tin-TI20020 (chưa có điểm), Ứng dụng CNTT trong dạy học Tin học-TI20129 (chưa có điểm), Cơ sở truyền tin-TI20024 (chưa có điểm), Lập trình nâng cao + đồ hoạ-TI20033 (chưa có điểm), LLDH Tin học-TI21019 (chưa có điểm), Hệ điều hành-TI20025 (chưa có điểm), Kỹ thuật vi xử lý-TI20031 (chưa có điểm), PPDH Tin học 10-TI20131 (chưa có điểm), Kiến trúc máy tính-TI20012 (chưa có điểm), Lý thuyết tối ưu-TI20004 (chưa có điểm), Phân tích chương trình Tin học THPT-TI20130 (chưa có điểm), Lý thuyết ngôn ngữ-TI20035 (chưa có điểm), Trí tuệ nhân tạo-TI20040 (chưa có điểm), Mạng máy tính-TI20046 (chưa có điểm), Lập trình trực quan (Visual programming)-TI20082 (chưa có điểm), PPDH Tin học 12 và THPPDH Tin học-TI20133 (chưa có điểm), PPDH Tin học 11-TI20132 (chưa có điểm), Thực tập sư phạm ngành SP Tin học-TI20089 (chưa có điểm), Toán rời rạc-TI20013 (chưa có điểm), Ngôn ngữ lập trình Pascal-TI20100 (0), Cơ sở ngôn ngữ lập trình C-TI21002 (0), Toán A3-CNTT-TN10022 (chưa có điểm), Cấu trúc dữ liệu và giải thuật-TI21006 (chưa có điểm), Phương pháp tính-TN20020 (chưa có điểm), Cơ sở dữ liệu-TI21008 (chưa có điểm), Hệ quản trị cơ sở dữ liệu-TI20026 (chưa có điểm))]</t>
  </si>
  <si>
    <t>165TDV500146</t>
  </si>
  <si>
    <t>HOÀNG THÀNH</t>
  </si>
  <si>
    <t>ĐẠT</t>
  </si>
  <si>
    <t>Xóm Liên Sơn - Xã Thanh Liên - Huyện Thanh Chương - Nghệ An</t>
  </si>
  <si>
    <t>Chưa tích lũy đủ số TC bắt buộc (81/132)[KIẾN THỨC NGÀNH BẮT BUỘC(36/87: Phân tích và thiết kế hệ thống thông tin-TI20020 (0), Cơ sở truyền tin-TI20024 (chưa có điểm), LLDH Tin học-TI21019 (chưa có điểm), Hệ điều hành-TI20025 (chưa có điểm), Kỹ thuật vi xử lý-TI20031 (chưa có điểm), Kiến trúc máy tính-TI20012 (chưa có điểm), Lý thuyết tối ưu-TI20004 (chưa có điểm), Lý thuyết ngôn ngữ-TI20035 (chưa có điểm), Trí tuệ nhân tạo-TI20040 (chưa có điểm), Lập trình trực quan (Visual programming)-TI20082 (0), PPDH Tin học 12 và THPPDH Tin học-TI20133 (0), Thực tập sư phạm ngành SP Tin học-TI20089 (chưa có điểm), Toán rời rạc-TI20013 (chưa có điểm), Toán A3-CNTT-TN10022 (chưa có điểm), Phương pháp tính-TN20020 (chưa có điểm), Hệ quản trị cơ sở dữ liệu-TI20026 (0))]</t>
  </si>
  <si>
    <t>165TDV500023</t>
  </si>
  <si>
    <t>MƠ</t>
  </si>
  <si>
    <t>xã Vượng Lộc- huyện Can Lộc- tinh Hà Tĩnh</t>
  </si>
  <si>
    <t>Chưa tích lũy đủ số TC bắt buộc (81/132)[KIẾN THỨC NGÀNH BẮT BUỘC(36/87: Phân tích và thiết kế hệ thống thông tin-TI20020 (2.10), Cơ sở truyền tin-TI20024 (chưa có điểm), LLDH Tin học-TI21019 (chưa có điểm), Hệ điều hành-TI20025 (chưa có điểm), Kỹ thuật vi xử lý-TI20031 (chưa có điểm), Kiến trúc máy tính-TI20012 (chưa có điểm), Lý thuyết tối ưu-TI20004 (chưa có điểm), Lý thuyết ngôn ngữ-TI20035 (chưa có điểm), Trí tuệ nhân tạo-TI20040 (chưa có điểm), Lập trình trực quan (Visual programming)-TI20082 (0.70), PPDH Tin học 12 và THPPDH Tin học-TI20133 (0), Thực tập sư phạm ngành SP Tin học-TI20089 (chưa có điểm), Toán rời rạc-TI20013 (chưa có điểm), Toán A3-CNTT-TN10022 (chưa có điểm), Phương pháp tính-TN20020 (chưa có điểm), Hệ quản trị cơ sở dữ liệu-TI20026 (2.60))]</t>
  </si>
  <si>
    <t>165TDV500118</t>
  </si>
  <si>
    <t>Nam cát nam đàn nghệ an</t>
  </si>
  <si>
    <t>Chưa tích lũy đủ số TC bắt buộc (49/132)[KIẾN THỨC NGÀNH BẮT BUỘC(4/87: Lập trình hướng đối tượng-TI20017 (chưa có điểm), Phân tích và thiết kế hệ thống thông tin-TI20020 (chưa có điểm), Ứng dụng CNTT trong dạy học Tin học-TI20129 (chưa có điểm), Cơ sở truyền tin-TI20024 (chưa có điểm), Lập trình nâng cao + đồ hoạ-TI20033 (chưa có điểm), LLDH Tin học-TI21019 (chưa có điểm), Hệ điều hành-TI20025 (chưa có điểm), Kỹ thuật vi xử lý-TI20031 (chưa có điểm), PPDH Tin học 10-TI20131 (chưa có điểm), Kiến trúc máy tính-TI20012 (chưa có điểm), Lý thuyết tối ưu-TI20004 (chưa có điểm), Phân tích chương trình Tin học THPT-TI20130 (chưa có điểm), Lý thuyết ngôn ngữ-TI20035 (chưa có điểm), Trí tuệ nhân tạo-TI20040 (chưa có điểm), Mạng máy tính-TI20046 (chưa có điểm), Lập trình trực quan (Visual programming)-TI20082 (chưa có điểm), PPDH Tin học 12 và THPPDH Tin học-TI20133 (chưa có điểm), PPDH Tin học 11-TI20132 (chưa có điểm), Thực tập sư phạm ngành SP Tin học-TI20089 (chưa có điểm), Toán rời rạc-TI20013 (chưa có điểm), Ngôn ngữ lập trình Pascal-TI20100 (chưa có điểm), Cơ sở ngôn ngữ lập trình C-TI21002 (chưa có điểm), Toán A3-CNTT-TN10022 (chưa có điểm), Cấu trúc dữ liệu và giải thuật-TI21006 (chưa có điểm), Phương pháp tính-TN20020 (chưa có điểm), Cơ sở dữ liệu-TI21008 (chưa có điểm), Hệ quản trị cơ sở dữ liệu-TI20026 (chưa có điểm))]</t>
  </si>
  <si>
    <t>165TDV500151</t>
  </si>
  <si>
    <t>CHU THỊ HOÀI</t>
  </si>
  <si>
    <t>SÂM</t>
  </si>
  <si>
    <t>Xóm 2, xã Diễn Mỹ, Huyện Diễn Châu, Nghệ An</t>
  </si>
  <si>
    <t>155D1402181042</t>
  </si>
  <si>
    <t>HÀ NGỌC</t>
  </si>
  <si>
    <t>Xã Mường Nọc huyện Quế Phong tỉnh Nghệ An</t>
  </si>
  <si>
    <t>K56A - Sư  phạm lịch sử</t>
  </si>
  <si>
    <t>155D1402181005</t>
  </si>
  <si>
    <t>NGUYỄN MẠNH</t>
  </si>
  <si>
    <t>DŨNG</t>
  </si>
  <si>
    <t>Chưa tích lũy đủ số TC bắt buộc (94/132)[KIẾN THỨC NGÀNH BẮT BUỘC(86/124: Ứng dụng CNTT trong dạy học lịch sử ở trường phổ thông-TI12015 (1.50), Những nguyên lý cơ bản của CN Mác-Lênin I-CT10001 (2.90 0), Lịch sử sử học-LS20001 (3.90), Cơ sở văn hoá Việt Nam-NV10002 (0), Những nguyên lý cơ bản của CN Mác-Lênin II-CT10002 (0), Giáo dục học-TH20007 (chưa có điểm), Ngoại ngữ 1 (Tiếng Anh)-NC10001 (0), Lịch sử văn minh thế giới-LS10004 (chưa có điểm), Xã hội học đại cương-LS10003 (2.90), Lịch sử tư tưởng p.Đông và Việt Nam-NV10004 (0), Tư tưởng Hồ Chí Minh-CT10003 (0), Ngoại ngữ 2(Tiếng Anh)-NC11002 (chưa có điểm), Đường lối cách mạng của Đảng CSVN-CT10004 (0), Hán Nôm-NV10006 (2.90))]; Còn nợ phí; chứng chỉ CCGDTC chưa đạt; chứng chỉ TAB1 chưa đạt</t>
  </si>
  <si>
    <t>155D1402181025</t>
  </si>
  <si>
    <t>TRẦN ANH</t>
  </si>
  <si>
    <t>Xã Đức Tùng - Huyện Đức Thọ - Tỉnh Hà Tĩnh</t>
  </si>
  <si>
    <t>155D1402181038</t>
  </si>
  <si>
    <t>Xóm 6 xã Tường Sơn _Anh Sơn _Nghệ An</t>
  </si>
  <si>
    <t>Chưa tích lũy đủ số TC bắt buộc (122/132)[KIẾN THỨC NGÀNH BẮT BUỘC(114/124: Thực hành hoạt động ngoại khóa môn lịch sử-LS20126 (0), Thực tập sư phạm ngành SP Lịch sử-LS20069 (0), Quản lý HCNN và Quản lý ngành GDĐT-TH20014 (2.20))]; Còn nợ phí; chứng chỉ TAB1 chưa đạt</t>
  </si>
  <si>
    <t>155D1402181028</t>
  </si>
  <si>
    <t>NGUYỄN THANH</t>
  </si>
  <si>
    <t>PHONG</t>
  </si>
  <si>
    <t>Chưa tích lũy đủ số TC bắt buộc (89/132)[KIẾN THỨC NGÀNH BẮT BUỘC(81/124: Ứng dụng CNTT trong dạy học lịch sử ở trường phổ thông-TI12015 (2.40), Những nguyên lý cơ bản của CN Mác-Lênin I-CT10001 (0), Lịch sử sử học-LS20001 (3.90), Tâm lý học-TH20001 (chưa có điểm), Tiến trình Văn học Việt Nam-NV11001 (0), Cơ sở văn hoá Việt Nam-NV10002 (chưa có điểm), Những nguyên lý cơ bản của CN Mác-Lênin II-CT10002 (0), Giáo dục học-TH20007 (chưa có điểm), Ngoại ngữ 1 (Tiếng Anh)-NC10001 (0 0.70), Xã hội học đại cương-LS10003 (chưa có điểm), Dân tộc học đại cương-LS20005 (chưa có điểm), Tư tưởng Hồ Chí Minh-CT10003 (0), Ngoại ngữ 2(Tiếng Anh)-NC11002 (0), Đường lối cách mạng của Đảng CSVN-CT10004 (0), Hán Nôm-NV10006 (chưa có điểm))]; chứng chỉ CCGDTC chưa đạt; chứng chỉ TAB1 chưa đạt</t>
  </si>
  <si>
    <t>155D1402181037</t>
  </si>
  <si>
    <t>LA PHẠM</t>
  </si>
  <si>
    <t>SỬU</t>
  </si>
  <si>
    <t>thái sơn 1 - môn sơn - con cuông - nghệ an</t>
  </si>
  <si>
    <t>Chưa tích lũy đủ số TC bắt buộc (129/132)[KIẾN THỨC NGÀNH BẮT BUỘC(121/124: Những nguyên lý cơ bản của CN Mác-Lênin II-CT10002 (3.90))]; Còn nợ phí; chứng chỉ TAB1 chưa đạt</t>
  </si>
  <si>
    <t>155D1402181047</t>
  </si>
  <si>
    <t>Chưa tích lũy đủ số TC bắt buộc (34/132)[Tự chọn 1(0/2: Địa phương học-LS10002 (0), Địa lý học đại cương-ĐL10001 (chưa có điểm), Thực hành văn bản Tiếng Việt-NV11003 (0), Thống kê xã hội học-TN10008 (0), Môi trường và phát triển-MT11003 (chưa có điểm)),Tự chọn 2(0/3: Một số vấn đề về tôn giáo trên thế giáo và Việt Nam-LS20115 (chưa có điểm), Quan hệ quốc tế thời cận đại-LS20022 (chưa có điểm)),Tự chọn 3(0/3: Chiến tranh cách mạng Việt Nam (1945-1975)-LS21024 (chưa có điểm), Công cuộc đổi mới ở Việt Nam-LS20116 (chưa có điểm)),KIẾN THỨC NGÀNH BẮT BUỘC(34/124: Ứng dụng CNTT trong dạy học lịch sử ở trường phổ thông-TI12015 (1.50), Những nguyên lý cơ bản của CN Mác-Lênin I-CT10001 (0), Cơ sở văn hoá Việt Nam-NV10002 (0), Những nguyên lý cơ bản của CN Mác-Lênin II-CT10002 (0), Giáo dục học-TH20007 (chưa có điểm), Ngoại ngữ 1 (Tiếng Anh)-NC10001 (0), Lịch sử văn minh thế giới-LS10004 (2.30), Xã hội học đại cương-LS10003 (chưa có điểm), Tư tưởng Hồ Chí Minh-CT10003 (0), Ngoại ngữ 2(Tiếng Anh)-NC11002 (chưa có điểm), Đường lối cách mạng của Đảng CSVN-CT10004 (0), Hán Nôm-NV10006 (0), Phương pháp luận sử học-LS21011 (0), Kiến tập sư phạm-TH20015 (0), Tính đặc thù XH phương Đông cổ đại-LS21020 (chưa có điểm), Các hình thái KT-XH và chế độ ruộng đất trong Lịch sử Việt Nam cổ-trung đại-LS20013 (chưa có điểm), Đại cương PPGD Lịch sử-LS20014 (chưa có điểm), Lịch sử thế giới cận đại-LS20012 (chưa có điểm), Quá trình lựa chọn con đường GPDT ở Việt Nam thời cận đại-LS20021 (chưa có điểm), PPNCKH sư phạm Lịch sử-LS20017 (chưa có điểm), Hệ thống PPDH Lịch sử-LS20018 (chưa có điểm), Lịch sử Việt Nam hiện đại-LS21016 (chưa có điểm), Lịch sử thế giới hiện đại-LS20015 (chưa có điểm), Quan hệ quốc tế thời hiện đại-LS21026 (chưa có điểm), Kỹ năng giảng dạy Lịch sử-LS20108 (chưa có điểm), Các hình thức tổ chức dạy học lịch sử sở trường phổ thông-LS21103 (chưa có điểm), Thực hành PPDH Lịch sử-LS20113 (chưa có điểm), Chương trình và sách giáo khoa Lịch sử ở trường phổ thông-LS21029 (chưa có điểm), Thực hành hoạt động ngoại khóa môn lịch sử-LS20126 (chưa có điểm), Thực tập sư phạm ngành SP Lịch sử-LS20069 (chưa có điểm), Quản lý HCNN và Quản lý ngành GDĐT-TH20014 (chưa có điểm))]; Còn nợ phí; chứng chỉ CCGDQP chưa đạt; chứng chỉ CCGDTC chưa đạt; chứng chỉ TAB1 chưa đạt</t>
  </si>
  <si>
    <t>155D1402181040</t>
  </si>
  <si>
    <t>THỦY</t>
  </si>
  <si>
    <t>xã nam lĩnh huyện nam đàn tỉnh nghệ an</t>
  </si>
  <si>
    <t>Chưa tích lũy đủ số TC bắt buộc (125/132)[KIẾN THỨC NGÀNH BẮT BUỘC(117/124: Những nguyên lý cơ bản của CN Mác-Lênin I-CT10001 (0), Lịch sử Việt Nam hiện đại-LS21016 (3.90))]; chứng chỉ TAB1 chưa đạt</t>
  </si>
  <si>
    <t>155D1402191034</t>
  </si>
  <si>
    <t>NGUYỄN THỊ VÂN</t>
  </si>
  <si>
    <t>Lĩnh Sơn - Huyện Anh Sơn - Nghệ An</t>
  </si>
  <si>
    <t>K56A - Sư phạm địa lý</t>
  </si>
  <si>
    <t>155D1402191014</t>
  </si>
  <si>
    <t>LỮ THỊ HUYỀN</t>
  </si>
  <si>
    <t>Châu Quang-Quỳ Hợp-Nghệ An</t>
  </si>
  <si>
    <t>155D1402121059</t>
  </si>
  <si>
    <t>Quỳ Hợp Nghệ An</t>
  </si>
  <si>
    <t>Cơ-tu</t>
  </si>
  <si>
    <t>K56A - Sư phạm hóa học</t>
  </si>
  <si>
    <t>155D1402121018</t>
  </si>
  <si>
    <t>LÔ THỊ NGỌC</t>
  </si>
  <si>
    <t>mậu đức -con cuông-nghệ an</t>
  </si>
  <si>
    <t>xã tây hiếu, huyện nghĩa đàn, tỉnh nghệ an</t>
  </si>
  <si>
    <t>K56A - Sư phạm sinh học</t>
  </si>
  <si>
    <t>155D1402131042</t>
  </si>
  <si>
    <t>NGUYỄN THỊ TÀI</t>
  </si>
  <si>
    <t>Quang Sơn - Đô Lương - Nghệ An</t>
  </si>
  <si>
    <t>Chưa tích lũy đủ số TC bắt buộc (122/132)[KIẾN THỨC NGÀNH BẮT BUỘC(118/128: Ngoại ngữ 2 (Tiếng Việt cho SV Lào)-NC11002_TV (chưa có điểm), Ngoại ngữ 1 (Tiếng Việt cho SV Lào)-NC10001-TV (chưa có điểm), Sinh học phân tử-SH20010 (0), PPDH Sinh học 10-SH21016 (0), Sinh lý người và động vật-SH20020 (0), Quản lý HCNN và Quản lý ngành GDĐT-TH20014 (chưa có điểm))]; Còn nợ phí; chứng chỉ TAB1 chưa đạt</t>
  </si>
  <si>
    <t>155D1402131049</t>
  </si>
  <si>
    <t>NGUYỄN THỊ HOÀI</t>
  </si>
  <si>
    <t>THƯƠNG</t>
  </si>
  <si>
    <t>Đồng văn -tân ky-nghệ an</t>
  </si>
  <si>
    <t>Chưa tích lũy đủ số TC bắt buộc (125/132)[KIẾN THỨC NGÀNH BẮT BUỘC(121/128: Toán B-TN11003 (2.80), Ngoại ngữ 2 (Tiếng Việt cho SV Lào)-NC11002_TV (chưa có điểm), Ngoại ngữ 1 (Tiếng Việt cho SV Lào)-NC10001-TV (chưa có điểm), Sinh học đại cương B1-SH10001 (chưa có điểm), Sinh học phân tử-SH20010 (3.30))]; Còn nợ phí; chứng chỉ TAB1 chưa đạt</t>
  </si>
  <si>
    <t>155D1402131035</t>
  </si>
  <si>
    <t>PHAN VĂN</t>
  </si>
  <si>
    <t>hoa thành - yên thành - nghệ an</t>
  </si>
  <si>
    <t>Chưa tích lũy đủ số TC bắt buộc (58/132)[KIẾN THỨC NGÀNH BẮT BUỘC(54/128: Toán B-TN11003 (3.10), Ngoại ngữ 2 (Tiếng Việt cho SV Lào)-NC11002_TV (chưa có điểm), Ngoại ngữ 1 (Tiếng Việt cho SV Lào)-NC10001-TV (chưa có điểm), Sinh học đại cương B2-SH10002 (chưa có điểm), Ngoại ngữ 1 (Tiếng Anh)-NC10001 (3.70), Những nguyên lý cơ bản của CN Mác-Lênin I-CT10001 (0), Sinh thái học-SH20007 (chưa có điểm), Ngoại ngữ 2(Tiếng Anh)-NC11002 (chưa có điểm), Thực vật học 1-SH20090 (chưa có điểm), Tư tưởng Hồ Chí Minh-CT10003 (0), Đại cương về PPDH Sinh học-SH20077 (0), Vi sinh học-SH21011 (0), Đường lối cách mạng của Đảng CSVN-CT10004 (chưa có điểm), Giải phẩu người-SH21017 (chưa có điểm), Sinh học phân tử-SH20010 (1.90), PPDH Sinh học 10-SH21016 (0), Kỹ thuật dạy học sinh học-SH21122 (chưa có điểm), Di truyền - Tiến hóa-SH20115 (chưa có điểm), PPDH Sinh học 11-SH21030 (0), PPDH Sinh học 12, THPPDH Sinh học-SH21031 (chưa có điểm), Sinh lý phát triển và vệ sinh học đường-SH20034 (2.50), Quản lý HCNN và Quản lý ngành GDĐT-TH20014 (chưa có điểm), Thực tập sư phạm ngành SP Sinh học-SH20072 (chưa có điểm), Thống kê sinh học-SH20129 (0), Động vật học 1-SH20092 (chưa có điểm), Những nguyên lý cơ bản của CN Mác-Lênin II-CT10002 (chưa có điểm))]; Còn nợ phí; chứng chỉ CCGDTC chưa đạt; chứng chỉ TAB1 chưa đạt</t>
  </si>
  <si>
    <t>155D1402101005</t>
  </si>
  <si>
    <t>NGUYỄN ĐỨC</t>
  </si>
  <si>
    <t>QUYỀN</t>
  </si>
  <si>
    <t>Nghĩa Xuân, Quỳ Hợp, Nghệ An</t>
  </si>
  <si>
    <t>K56A - Sư phạm tin học</t>
  </si>
  <si>
    <t>Chưa tích lũy đủ số TC bắt buộc (105/132)[KIẾN THỨC NGÀNH BẮT BUỘC(105/132: Lôgic Toán-TN20001 (2.60), Kỹ thuật vi xử lý-TI20031 (3.20), Ngoại ngữ 1 (Tiếng Việt cho SV Lào)-NC10001-TV (chưa có điểm), Ngoại ngữ 2 (Tiếng Việt cho SV Lào)-NC11002_TV (chưa có điểm), Toán A1 (Nhóm ngành Toán và sư phạm)-TN10013 (3.50), Toán A2 (Nhóm ngành Toán và sư phạm)-TN10016 (3.50), Cơ sở ngôn ngữ lập trình C-TI21002 (3.30), Những nguyên lý cơ bản của CN Mác-Lênin II-CT10002 (3.10), Xác suất - Thống kê A (Nhóm ngành Toán và sư phạm)-TN10019 (3), Đường lối cách mạng của Đảng CSVN-CT10004 (0), Lý thuyết ngôn ngữ-TI20035 (3.20))]; Còn nợ phí; chứng chỉ TAB1 chưa đạt</t>
  </si>
  <si>
    <t>155D1402101012</t>
  </si>
  <si>
    <t>ĐINH</t>
  </si>
  <si>
    <t>THỪA</t>
  </si>
  <si>
    <t>xã Sơn Hạ-huyện Sơn Hà-tỉnh-Quảng Ngãi</t>
  </si>
  <si>
    <t>Mnông</t>
  </si>
  <si>
    <t>Chưa tích lũy đủ số TC bắt buộc (124/132)[KIẾN THỨC NGÀNH BẮT BUỘC(124/132: Kỹ thuật điện tử-VT20003 (2), Ngoại ngữ 1 (Tiếng Việt cho SV Lào)-NC10001-TV (chưa có điểm), Ngoại ngữ 2 (Tiếng Việt cho SV Lào)-NC11002_TV (chưa có điểm), Toán A2 (Nhóm ngành Toán và sư phạm)-TN10016 (2.20 2), Xác suất - Thống kê A (Nhóm ngành Toán và sư phạm)-TN10019 (3.60))]; chứng chỉ TAB1 chưa đạt</t>
  </si>
  <si>
    <t>155D1402101018</t>
  </si>
  <si>
    <t>Xóm 6 - Bài Sơn - Đô Lương - Nghệ An</t>
  </si>
  <si>
    <t>Chưa tích lũy đủ số TC bắt buộc (117/132)[KIẾN THỨC NGÀNH BẮT BUỘC(117/132: Ngoại ngữ 2(Tiếng Anh)-NC11002 (2.80), Tư tưởng Hồ Chí Minh-CT10003 (3.30), Ngoại ngữ 1 (Tiếng Việt cho SV Lào)-NC10001-TV (chưa có điểm), Ngoại ngữ 2 (Tiếng Việt cho SV Lào)-NC11002_TV (chưa có điểm), Toán A1 (Nhóm ngành Toán và sư phạm)-TN10013 (0), Toán A2 (Nhóm ngành Toán và sư phạm)-TN10016 (1.30 2.40), Toán A3-CNTT-TN10022 (chưa có điểm))]; Còn nợ phí; chứng chỉ TAB1 chưa đạt</t>
  </si>
  <si>
    <t>145D1402010086</t>
  </si>
  <si>
    <t>xã Châu Thành,huyện Qùy Hợp,tỉnh Nghệ An</t>
  </si>
  <si>
    <t>K56A1 - Giáo dục mầm non</t>
  </si>
  <si>
    <t>Chưa tích lũy đủ số TC bắt buộc (119/132)[Học phần tự chọn 1(0/2: Chuẩn bị cho trẻ vào lớp 1-MN20025 (chưa có điểm), Văn hoá gia đình và sự hình thành nhân cách của trẻ mầm non-MN20022 (chưa có điểm), Giao tiếp sư phạm ở trường Mầm non-MN20049 (chưa có điểm)),KIẾN THỨC NGÀNH BẮT BUỘC(115/124: Giáo dục học đại cương-TH21007 (chưa có điểm), Ứng dụng CNTT trong GDMN-MN21029 (chưa có điểm), Tổ chức hoạt động vui chơi cho trẻ mầm non-MN21023 (chưa có điểm)),Học phần tự chọn 2(0/2: Đánh giá trong GDMN-MN20035 (chưa có điểm), Giáo dục hòa nhập trong GDMN-MN20051 (chưa có điểm), Lập kế hoạch trong Giáo dục mầm non-MN20050 (chưa có điểm))]; Còn nợ phí; chứng chỉ TAB1 chưa đạt</t>
  </si>
  <si>
    <t>155D1402011087</t>
  </si>
  <si>
    <t>NGUYỄN KHÁNH</t>
  </si>
  <si>
    <t>Thôn 2/9- xã Bồng Khê- huyện Con Cuông- tỉnh Nghệ An</t>
  </si>
  <si>
    <t>Chưa tích lũy đủ số TC bắt buộc (107/132)[KIẾN THỨC NGÀNH BẮT BUỘC(101/124: Quản lý trường mầm non-MN21020 (0), Bệnh học trẻ em-MN20017 (1.70), RLNVSPTX ngành GDMN 4-MN20032 (chưa có điểm), Làm đồ chơi cho trẻ-MN20018 (2.20), PPNCKH chuyên ngành mầm non-MN21012 (0), Thực tập sư phạm ngành SP GDMN-MN21026 (chưa có điểm), Quản lý HCNN và Quản lý ngành GDĐT-TH20014 (0), Thực hành phương pháp giáo dục Mầm non-MN20048 (chưa có điểm), Phân tích và phát triển chương trình giáo dục Mầm non-MN20047 (0)),Học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TAB1 chưa đạt</t>
  </si>
  <si>
    <t>155D1402011031</t>
  </si>
  <si>
    <t>xóm 1 quỳnh hồng quỳnh lưu nghệ an</t>
  </si>
  <si>
    <t>155D1402011115</t>
  </si>
  <si>
    <t>Nghĩa Hội- Nghĩa Đàn- Nghệ An</t>
  </si>
  <si>
    <t>145D1402010101</t>
  </si>
  <si>
    <t>xã Kim Liên-huyện Nam Đàn-tỉnh Nghệ An</t>
  </si>
  <si>
    <t>155D1402011107</t>
  </si>
  <si>
    <t>Thanh tiên thanh chương</t>
  </si>
  <si>
    <t>155D1402011004</t>
  </si>
  <si>
    <t>LỮ THỊ</t>
  </si>
  <si>
    <t>châu đình quy hợp nghệ an</t>
  </si>
  <si>
    <t>155D1402011083</t>
  </si>
  <si>
    <t>DOÃN THỊ</t>
  </si>
  <si>
    <t>Xóm 17, xã Nghi Phong, Huyện Nghi Lộc - Nghệ An</t>
  </si>
  <si>
    <t>155D1402011057</t>
  </si>
  <si>
    <t>thôn Yên Thịnh - Sơn Châu - Huyện Hương Sơn - Hà Tĩnh</t>
  </si>
  <si>
    <t>Chưa tích lũy đủ số TC bắt buộc (113/132)[KIẾN THỨC NGÀNH BẮT BUỘC(105/124: Dinh dưỡng học trẻ em-MN20007 (2.30), Nghệ thuật tạo hình-MN20008 (chưa có điểm), Múa-MN20019 (2.10), Ngoại ngữ 1 (Tiếng Anh)-NC10001 (3.20), PP tổ chức hoạt động tạo hình-MN20013 (2.10), Quản lý HCNN và Quản lý ngành GDĐT-TH20014 (0))]; chứng chỉ TAB1 chưa đạt</t>
  </si>
  <si>
    <t>155D1402010006</t>
  </si>
  <si>
    <t>Hòa Hải. Hương Khê. Hà Tĩnh</t>
  </si>
  <si>
    <t>Chưa tích lũy đủ số TC bắt buộc (114/132)[KIẾN THỨC NGÀNH BẮT BUỘC(108/124: Giải phẫu sinh lý trẻ em-SH20018 (0), Âm nhạc 2-MN20004 (2), RLNVSPTX ngành GDMN 4-MN20032 (chưa có điểm), PPNCKH chuyên ngành mầm non-MN21012 (3.30), Thực tập sư phạm ngành SP GDMN-MN21026 (chưa có điểm), Thực hành phương pháp giáo dục Mầm non-MN20048 (0)),Học phần tự chọn 2(0/2: Đánh giá trong GDMN-MN20035 (chưa có điểm), Giáo dục hòa nhập trong GDMN-MN20051 (chưa có điểm), Lập kế hoạch trong Giáo dục mầm non-MN20050 (3.50))]; ĐTK HE4 = 1.90; chứng chỉ TAB1 chưa đạt</t>
  </si>
  <si>
    <t>155D1402021008</t>
  </si>
  <si>
    <t>LỘC THỊ HIỀN</t>
  </si>
  <si>
    <t>Bản liên đình- xã chi khê- huyện con cuông- tỉnh nghệ an</t>
  </si>
  <si>
    <t>K56A1 - Giáo dục tiểu học</t>
  </si>
  <si>
    <t>155D1402020022</t>
  </si>
  <si>
    <t>Đặng Văn</t>
  </si>
  <si>
    <t>hương vĩnh hương khê  hà tĩnh</t>
  </si>
  <si>
    <t>155D1402020002</t>
  </si>
  <si>
    <t>Nguyễn Thị Niên</t>
  </si>
  <si>
    <t>Tam Quang - Tương Dương - Nghệ An</t>
  </si>
  <si>
    <t>155D1402021020</t>
  </si>
  <si>
    <t>HÀ THỊ</t>
  </si>
  <si>
    <t>Bản Lốc - Thông Thụ - Quế Phong - Nghệ An</t>
  </si>
  <si>
    <t>155D1402171004</t>
  </si>
  <si>
    <t>QUÁCH TÂM</t>
  </si>
  <si>
    <t>Thành Tân,Thạch Thành,Thanh Hóa</t>
  </si>
  <si>
    <t>Khơ-me</t>
  </si>
  <si>
    <t>K56A1 - Sư phạm ngữ văn</t>
  </si>
  <si>
    <t>Còn nợ phí; chứng chỉ CCGDTC chưa đạt; chứng chỉ TAB1 chưa đạt</t>
  </si>
  <si>
    <t>155D1402170001</t>
  </si>
  <si>
    <t>Chưa tích lũy đủ số TC bắt buộc (56/132)[Tự chọn 3(0/2: Thể loại văn học Việt Nam hiện đại-NV20028 (chưa có điểm), Thể loại văn học Việt Nam trung đại-NV20027 (chưa có điểm), Hán Nôm chuyên ngành-NV20029 (chưa có điểm)),Tự chọn 2(0/2: Thi pháp học-NV20025 (0), Thi pháp văn học dân gian-NV20026 (chưa có điểm)),KIẾN THỨC NGÀNH BẮT BUỘC(54/126: Cơ sở ngôn ngữ học và tiếng Việt-NV20002 (chưa có điểm), Ngoại ngữ 2(Tiếng Anh)-NC11002 (3.60), Đường lối cách mạng của Đảng CSVN-CT10004 (chưa có điểm), Tư tưởng Hồ Chí Minh-CT10003 (3.40), Tác phẩm văn học, thể loại văn học &amp; tiến trình văn học-NV20010 (2.60), Từ vựng Tiếng Việt-NV21009 (2.90), Văn học Trung Quốc-NV20013 (3.80), Văn học phương Tây và Mỹ latinh-NV21017 (0), Phong cách học tiếng Việt-NV21015 (0), Văn học Việt Nam từ 1945 đến nay và Thực tế chuyên môn VHVNHĐ-NV21014 (0), PPDH Ngữ văn I-NV20018 (0), Văn học Ấn Độ - Nhật Bản - ĐNA-NV21016 (chưa có điểm), Văn học Nga-NV21021 (chưa có điểm), Phương pháp luận nghiên cứu văn học-NV20020 (chưa có điểm), Quản lý HCNN và Quản lý ngành GDĐT-TH20014 (chưa có điểm), PPDH Ngữ văn II-NV20023 (chưa có điểm), Ngữ pháp văn bản-NV20022 (chưa có điểm), PPDH Ngữ văn III, THPPDH Ngữ văn-NV21024 (chưa có điểm), Nguyên lý lý luận văn học &amp; Mỹ học-NV20008 (3.40), Thực tập sư phạm ngành SP Ngữ văn-NV20065 (chưa có điểm), Ứng dụng CNTT trong ngành Văn-Báo chí-TI12009 (0), Dạy học văn bản nhật dụng ở trường phổ thông-NV21083 (chưa có điểm))]; ĐTK HE4 = 1.78; Còn nợ phí; chứng chỉ CCGDTC chưa đạt; chứng chỉ TAB1 chưa đạt</t>
  </si>
  <si>
    <t>155D1402171023</t>
  </si>
  <si>
    <t>TRẦN VĂN</t>
  </si>
  <si>
    <t>QUYNH LUU NGHE AN</t>
  </si>
  <si>
    <t>Chưa tích lũy đủ số TC bắt buộc (117/132)[KIẾN THỨC NGÀNH BẮT BUỘC(111/126: Ngoại ngữ 2(Tiếng Anh)-NC11002 (0), Tư tưởng Hồ Chí Minh-CT10003 (0), Phương pháp luận nghiên cứu văn học-NV20020 (chưa có điểm), Quản lý HCNN và Quản lý ngành GDĐT-TH20014 (0), Thực tập sư phạm ngành SP Ngữ văn-NV20065 (chưa có điểm))]; ĐTK HE4 = 1.71; chứng chỉ CCGDTC chưa đạt</t>
  </si>
  <si>
    <t>155D1402171055</t>
  </si>
  <si>
    <t>HỒNG</t>
  </si>
  <si>
    <t>x12 nghi mỹ nghi lộc nghệ an</t>
  </si>
  <si>
    <t>Chưa tích lũy đủ số TC bắt buộc (125/132)[Tự chọn 3(0/2: Thể loại văn học Việt Nam hiện đại-NV20028 (chưa có điểm), Thể loại văn học Việt Nam trung đại-NV20027 (chưa có điểm), Hán Nôm chuyên ngành-NV20029 (chưa có điểm)),KIẾN THỨC NGÀNH BẮT BUỘC(121/126: Phương pháp luận nghiên cứu văn học-NV20020 (chưa có điểm), Dạy học văn bản nhật dụng ở trường phổ thông-NV21083 (chưa có điểm))]; chứng chỉ TAB1 chưa đạt</t>
  </si>
  <si>
    <t>155D1402171011</t>
  </si>
  <si>
    <t>HỒ THỊ</t>
  </si>
  <si>
    <t>nghĩa thái - tân kỳ - nghệ an</t>
  </si>
  <si>
    <t>Chưa tích lũy đủ số TC bắt buộc (111/132)[Tự chọn 3(0/2: Thể loại văn học Việt Nam hiện đại-NV20028 (chưa có điểm), Thể loại văn học Việt Nam trung đại-NV20027 (2.60), Hán Nôm chuyên ngành-NV20029 (chưa có điểm)),KIẾN THỨC NGÀNH BẮT BUỘC(107/126: Văn học Nga-NV21021 (2.40), Quản lý HCNN và Quản lý ngành GDĐT-TH20014 (0), PPDH Ngữ văn II-NV20023 (2.50), Ngữ pháp văn bản-NV20022 (2.30), Thực tập sư phạm ngành SP Ngữ văn-NV20065 (0), Dạy học văn bản nhật dụng ở trường phổ thông-NV21083 (2.60))]; Còn nợ phí; chứng chỉ TAB1 chưa đạt</t>
  </si>
  <si>
    <t>155D1402171036</t>
  </si>
  <si>
    <t>Long sơn,anh sơn,nghệ an</t>
  </si>
  <si>
    <t>155D1402171002</t>
  </si>
  <si>
    <t>MAI THỊ</t>
  </si>
  <si>
    <t>Thanh Hóa</t>
  </si>
  <si>
    <t>Chưa tích lũy đủ số TC bắt buộc (106/132)[Tự chọn 3(0/2: Thể loại văn học Việt Nam hiện đại-NV20028 (chưa có điểm), Thể loại văn học Việt Nam trung đại-NV20027 (0), Hán Nôm chuyên ngành-NV20029 (chưa có điểm)),KIẾN THỨC NGÀNH BẮT BUỘC(102/126: Văn học Nga-NV21021 (0), Phương pháp luận nghiên cứu văn học-NV20020 (0), Quản lý HCNN và Quản lý ngành GDĐT-TH20014 (chưa có điểm), PPDH Ngữ văn II-NV20023 (0), Ngữ pháp văn bản-NV20022 (0), PPDH Ngữ văn III, THPPDH Ngữ văn-NV21024 (0), Thực tập sư phạm ngành SP Ngữ văn-NV20065 (chưa có điểm), Dạy học văn bản nhật dụng ở trường phổ thông-NV21083 (0))]; Còn nợ phí; chứng chỉ TAB1 chưa đạt</t>
  </si>
  <si>
    <t>155D1402170002</t>
  </si>
  <si>
    <t>Thôn Tân Lập- Xã Tân Phúc-Huyện Lang Chánh-Tỉnh Thanh Hóa</t>
  </si>
  <si>
    <t>145D1402171067</t>
  </si>
  <si>
    <t xml:space="preserve">Trần Thị </t>
  </si>
  <si>
    <t>đô lương nghệ an</t>
  </si>
  <si>
    <t>Chưa tích lũy đủ số TC bắt buộc (82/132)[Tự chọn 3(0/2: Thể loại văn học Việt Nam hiện đại-NV20028 (chưa có điểm), Thể loại văn học Việt Nam trung đại-NV20027 (chưa có điểm), Hán Nôm chuyên ngành-NV20029 (chưa có điểm)),Tự chọn 2(0/2: Thi pháp học-NV20025 (chưa có điểm), Thi pháp văn học dân gian-NV20026 (chưa có điểm)),KIẾN THỨC NGÀNH BẮT BUỘC(80/126: Văn học Trung Quốc-NV20013 (chưa có điểm), Kiến tập sư phạm-TH20015 (chưa có điểm), Ngữ pháp tiếng Việt &amp; Ngữ dụng học-NV21012 (chưa có điểm), Văn học VN từ đầu thế kỷ 20 đến 1945-NV21011 (chưa có điểm), Văn học Việt Nam từ 1945 đến nay và Thực tế chuyên môn VHVNHĐ-NV21014 (chưa có điểm), Văn học Nga-NV21021 (chưa có điểm), Phương pháp luận nghiên cứu văn học-NV20020 (chưa có điểm), Quản lý HCNN và Quản lý ngành GDĐT-TH20014 (chưa có điểm), PPDH Ngữ văn II-NV20023 (chưa có điểm), Dạy học văn học trung đại Việt Nam ở trường phổ thông-NV20084 (chưa có điểm), Ngữ pháp văn bản-NV20022 (chưa có điểm), PPDH Ngữ văn III, THPPDH Ngữ văn-NV21024 (chưa có điểm), Thực tập sư phạm ngành SP Ngữ văn-NV20065 (chưa có điểm), Ứng dụng CNTT trong ngành Văn-Báo chí-TI12009 (chưa có điểm), Dạy học văn bản nhật dụng ở trường phổ thông-NV21083 (chưa có điểm))]; Còn nợ phí; chứng chỉ CCGDQP chưa đạt; chứng chỉ CCGDTC chưa đạt; chứng chỉ TAB1 chưa đạt</t>
  </si>
  <si>
    <t>155D1402171047</t>
  </si>
  <si>
    <t>ĐOÀN THỊ</t>
  </si>
  <si>
    <t>xóm8 , nghĩa dũng , tân kì , nghệ an</t>
  </si>
  <si>
    <t>Chưa tích lũy đủ số TC bắt buộc (106/132)[Tự chọn 1(0/2: Môi trường và phát triển-MT11003 (chưa có điểm), Thống kê xã hội học-TN10008 (1.90), Thực hành văn bản Tiếng Việt-NV11003 (2.40), Xã hội học đại cương-LS10003 (chưa có điểm)),KIẾN THỨC NGÀNH BẮT BUỘC(102/126: Ngoại ngữ 1 (Tiếng Anh)-NC10001 (0 3.40), Ngoại ngữ 2(Tiếng Anh)-NC11002 (3.40 1.70), Từ vựng Tiếng Việt-NV21009 (2.70), Quản lý HCNN và Quản lý ngành GDĐT-TH20014 (0), PPDH Ngữ văn III, THPPDH Ngữ văn-NV21024 (chưa có điểm), Nguyên lý lý luận văn học &amp; Mỹ học-NV20008 (3.60 2.90), Thực tập sư phạm ngành SP Ngữ văn-NV20065 (chưa có điểm))]; ĐTK HE4 = 1.92; chứng chỉ TAB1 chưa đạt</t>
  </si>
  <si>
    <t>155D1402171014</t>
  </si>
  <si>
    <t>xã thanh cát,huyên thanh chương,tỉnh nghệ an</t>
  </si>
  <si>
    <t>145D1402171029</t>
  </si>
  <si>
    <t>Lưu Thị</t>
  </si>
  <si>
    <t>Thanh Tùng _ Thanh Chương _ Nghệ An</t>
  </si>
  <si>
    <t>Chưa tích lũy đủ số TC bắt buộc (79/132)[Tự chọn 3(0/2: Thể loại văn học Việt Nam hiện đại-NV20028 (chưa có điểm), Thể loại văn học Việt Nam trung đại-NV20027 (chưa có điểm), Hán Nôm chuyên ngành-NV20029 (chưa có điểm)),Tự chọn 1(0/2: Môi trường và phát triển-MT11003 (chưa có điểm), Thống kê xã hội học-TN10008 (chưa có điểm), Thực hành văn bản Tiếng Việt-NV11003 (chưa có điểm), Xã hội học đại cương-LS10003 (chưa có điểm)),KIẾN THỨC NGÀNH BẮT BUỘC(77/126: Kiến tập sư phạm-TH20015 (chưa có điểm), Văn học phương Tây và Mỹ latinh-NV21017 (2.10), Phong cách học tiếng Việt-NV21015 (2.30), Văn học Việt Nam từ 1945 đến nay và Thực tế chuyên môn VHVNHĐ-NV21014 (0), PPDH Ngữ văn I-NV20018 (2.50), Văn học Ấn Độ - Nhật Bản - ĐNA-NV21016 (1.90), Văn học Nga-NV21021 (chưa có điểm), Phương pháp luận nghiên cứu văn học-NV20020 (chưa có điểm), Quản lý HCNN và Quản lý ngành GDĐT-TH20014 (chưa có điểm), PPDH Ngữ văn II-NV20023 (chưa có điểm), Dạy học văn học trung đại Việt Nam ở trường phổ thông-NV20084 (chưa có điểm), Ngữ pháp văn bản-NV20022 (chưa có điểm), PPDH Ngữ văn III, THPPDH Ngữ văn-NV21024 (chưa có điểm), Thực tập sư phạm ngành SP Ngữ văn-NV20065 (chưa có điểm), Ứng dụng CNTT trong ngành Văn-Báo chí-TI12009 (chưa có điểm), Dạy học văn bản nhật dụng ở trường phổ thông-NV21083 (chưa có điểm))]; Còn nợ phí; chứng chỉ CCGDTC chưa đạt; chứng chỉ TAB1 chưa đạt</t>
  </si>
  <si>
    <t>145D1402171005</t>
  </si>
  <si>
    <t>Châu bình_quỳ châu_nghệ an</t>
  </si>
  <si>
    <t>Chưa tích lũy đủ số TC bắt buộc (127/132)[KIẾN THỨC NGÀNH BẮT BUỘC(121/126: Ứng dụng CNTT trong ngành Văn-Báo chí-TI12009 (chưa có điểm), Dạy học văn bản nhật dụng ở trường phổ thông-NV21083 (chưa có điểm))]; Còn nợ phí; chứng chỉ TAB1 chưa đạt</t>
  </si>
  <si>
    <t>155D1402091013</t>
  </si>
  <si>
    <t>TRƯƠNG CÔNG</t>
  </si>
  <si>
    <t>SƠN</t>
  </si>
  <si>
    <t xml:space="preserve">Thượng Sơn - Đô Lương - Nghệ an </t>
  </si>
  <si>
    <t>K56A1 - Sư phạm Toán học</t>
  </si>
  <si>
    <t>Chưa tích lũy đủ số TC bắt buộc (113/132)[Học phần tự chọn 1(0/4: Thống kê toán học và xử lý số liệu-TN20094 (chưa có điểm), Giải tích nâng cao-TN21037 (chưa có điểm), Đại số hiện đại-TN21022 (0), Hình học hiện đại-TN20093 (chưa có điểm)),KIẾN THỨC NGÀNH BẮT BUỘC(110/125: Giải tích hàm-TN20021 (0), PPNCKH chuyên ngành dạy học Toán-TN20044 (0), Hình học vi phân-TN22029 (0), Độ đo tích phân-TN21026 (2.20), Toán A4 (Giải tích III)-TN20007 (chưa có điểm), Ngoại ngữ 1 (Tiếng Việt cho SV Lào)-NC10001-TV (chưa có điểm), Ngoại ngữ 2 (Tiếng Việt cho SV Lào)-NC11002_TV (chưa có điểm))]; chứng chỉ CCGDTC chưa đạt; chứng chỉ TAB1 chưa đạt</t>
  </si>
  <si>
    <t>155D1402090003</t>
  </si>
  <si>
    <t>Trường</t>
  </si>
  <si>
    <t>Huyện Kỳ Sơn, Nghệ An</t>
  </si>
  <si>
    <t>Chưa tích lũy đủ số TC bắt buộc (126/132)[KIẾN THỨC NGÀNH BẮT BUỘC(119/125: Giải tích hàm-TN20021 (3.80), Toán A4 (Giải tích III)-TN20007 (3.40), Ngoại ngữ 1 (Tiếng Việt cho SV Lào)-NC10001-TV (chưa có điểm), Ngoại ngữ 2 (Tiếng Việt cho SV Lào)-NC11002_TV (chưa có điểm))]</t>
  </si>
  <si>
    <t>155D1402010007</t>
  </si>
  <si>
    <t>Lang Thị</t>
  </si>
  <si>
    <t>K56A2 - Giáo dục mầm non</t>
  </si>
  <si>
    <t>155D1402010010</t>
  </si>
  <si>
    <t>Đoàn Thị Trà</t>
  </si>
  <si>
    <t xml:space="preserve">xóm 1 xã hương liên huyện hương khê tỉnh hà tĩnh </t>
  </si>
  <si>
    <t>155D1402011064</t>
  </si>
  <si>
    <t>ĐINH THỊ MỸ</t>
  </si>
  <si>
    <t>Xóm 8 - Nghi Công Nam - Huyện Nghi Lộc - Nghệ An</t>
  </si>
  <si>
    <t>Chưa tích lũy đủ số TC bắt buộc (37/132)[Học phần tự chọn 1(0/2: Chuẩn bị cho trẻ vào lớp 1-MN20025 (chưa có điểm), Văn hoá gia đình và sự hình thành nhân cách của trẻ mầm non-MN20022 (chưa có điểm), Giao tiếp sư phạm ở trường Mầm non-MN20049 (chưa có điểm)),KIẾN THỨC NGÀNH BẮT BUỘC(37/124: Dinh dưỡng học trẻ em-MN20007 (0), Nghệ thuật tạo hình-MN20008 (2.50), Múa-MN20019 (0), Những nguyên lý cơ bản của CN Mác-Lênin II-CT10002 (2.10), Ngoại ngữ 1 (Tiếng Anh)-NC10001 (chưa có điểm), Giải phẫu sinh lý trẻ em-SH20018 (0), Tư tưởng Hồ Chí Minh-CT10003 (3.30), Âm nhạc 2-MN20004 (0), Giáo dục học mầm non-MN21006 (0), PP cho trẻ làm quen với TPVH-MN21009 (0), Phương pháp cho trẻ làm quen với MTXQ-MN21010 (0), Phương pháp giáo dục thể chất mầm non-MN21011 (0), RLNVSPTX ngành GDMN 2-MN20030 (chưa có điểm), Phương pháp phát triển ngôn ngữ-MN21015 (chưa có điểm), PP tổ chức hoạt động tạo hình-MN20013 (0), RLNVSPTX ngành GDMN 3-MN20031 (chưa có điểm), PP hình thành biểu tượng toán học-MN21016 (chưa có điểm), Quản lý trường mầm non-MN21020 (chưa có điểm), Bệnh học trẻ em-MN20017 (0), RLNVSPTX ngành GDMN 4-MN20032 (chưa có điểm), Làm đồ chơi cho trẻ-MN20018 (0), PPNCKH chuyên ngành mầm non-MN21012 (0), Thực tập sư phạm ngành SP GDMN-MN21026 (chưa có điểm), Quản lý HCNN và Quản lý ngành GDĐT-TH20014 (chưa có điểm), Thực hành phương pháp giáo dục Mầm non-MN20048 (chưa có điểm), Phân tích và phát triển chương trình giáo dục Mầm non-MN20047 (0), Ứng dụng CNTT trong GDMN-MN21029 (0), PPDH Âm nhạc-MN21014 (chưa có điểm), Tổ chức hoạt động vui chơi cho trẻ mầm non-MN21023 (0)),Học phần tự chọn 2(0/2: Đánh giá trong GDMN-MN20035 (chưa có điểm), Giáo dục hòa nhập trong GDMN-MN20051 (0), Lập kế hoạch trong Giáo dục mầm non-MN20050 (0)),Học phần tự chọn 3(0/2: Hát và đàn Organ-MN20040 (0), Cách vẽ người, vật đơn giản và vẽ màu-MN20034 (chưa có điểm), Phương pháp biên đạo múa cho trẻ mầm non-MN20036 (chưa có điểm)),Học phần tự chọn 4(0/2: Đánh giá và theo dõi tình trạng dinh dưỡng-MN20038 (chưa có điểm), Đảm bảo an toàn cho trẻ em lứa tuổi mầm non-MN20037 (1.20), Vệ sinh an toàn thực phẩm trường mầm non-MN20039 (chưa có điểm))]; Còn nợ phí; chứng chỉ CCGDTC chưa đạt; chứng chỉ TAB1 chưa đạt</t>
  </si>
  <si>
    <t>155D1402011130</t>
  </si>
  <si>
    <t>Xóm 12, Hưng Long, Hưng Nguyên, Nghệ An</t>
  </si>
  <si>
    <t>Chưa tích lũy đủ số TC bắt buộc (109/132)[KIẾN THỨC NGÀNH BẮT BUỘC(103/124: Quản lý trường mầm non-MN21020 (2.20), Bệnh học trẻ em-MN20017 (2.10), RLNVSPTX ngành GDMN 4-MN20032 (chưa có điểm), Làm đồ chơi cho trẻ-MN20018 (2.50), PPNCKH chuyên ngành mầm non-MN21012 (2.40), Thực tập sư phạm ngành SP GDMN-MN21026 (chưa có điểm), Quản lý HCNN và Quản lý ngành GDĐT-TH20014 (chưa có điểm), Phân tích và phát triển chương trình giáo dục Mầm non-MN20047 (1.80)),Học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TAB1 chưa đạt</t>
  </si>
  <si>
    <t>155D1402020010</t>
  </si>
  <si>
    <t>Lương Thị Ái</t>
  </si>
  <si>
    <t>xã Yên Hòa_huyện Tương Dương_tỉnh Nghệ An</t>
  </si>
  <si>
    <t>K56A2 - Giáo dục tiểu học</t>
  </si>
  <si>
    <t>155D1402021078</t>
  </si>
  <si>
    <t>Quế phong- nghệ an</t>
  </si>
  <si>
    <t>Chưa tích lũy đủ số TC bắt buộc (126/132)[KIẾN THỨC NGÀNH BẮT BUỘC(116/122: Đường lối cách mạng của Đảng CSVN-CT10004 (0), Tin học và PPDH tin học ở tiểu học-TI12013 (chưa có điểm))]; Còn nợ phí; chứng chỉ TAB1 chưa đạt</t>
  </si>
  <si>
    <t>155D1402021092</t>
  </si>
  <si>
    <t>LƯƠNG VĂN</t>
  </si>
  <si>
    <t>Quang Phong - Quế Phong - Nghệ An</t>
  </si>
  <si>
    <t>Chưa tích lũy đủ số TC bắt buộc (119/132)[Học phần tự chọn 2(0/2: Đại lượng, đo lường và các tập hợp số-TH20094 (2.40), Cơ sở toán học của yếu tố hình học và yếu tố thống kê ở tiểu học-TH20059 (chưa có điểm), Số học-TH20033 (chưa có điểm)),KIẾN THỨC NGÀNH BẮT BUỘC(111/122: Ngoại ngữ 1 (Tiếng Anh)-NC10001 (chưa có điểm), Tiếng Việt-TH21004 (chưa có điểm), Đường lối cách mạng của Đảng CSVN-CT10004 (0))]; chứng chỉ CCGDQP chưa đạt</t>
  </si>
  <si>
    <t>155D1402021002</t>
  </si>
  <si>
    <t>Chưa tích lũy đủ số TC bắt buộc (101/132)[Học phần tự chọn 2(0/2: Đại lượng, đo lường và các tập hợp số-TH20094 (0), Cơ sở toán học của yếu tố hình học và yếu tố thống kê ở tiểu học-TH20059 (chưa có điểm), Số học-TH20033 (chưa có điểm)),Học phần tự chọn 5(0/2: Bồi dưỡng năng lực cảm thụ văn học cho HS tiểu học-TH20120 (chưa có điểm), Dạy học các thể loại văn ở tiểu học-TH20117 (chưa có điểm), Th.hành giải bài tập Tiếng Việt ở tiểu học-TH20115 (chưa có điểm), BD học sinh giỏi Tiếng Việt ở tiểu học-TH20116 (0)),KIẾN THỨC NGÀNH BẮT BUỘC(95/122: Ngoại ngữ 2(Tiếng Anh)-NC11002 (3.30), Những nguyên lý cơ bản của CN Mác-Lênin II-CT10002 (3), Ngoại ngữ 1 (Tiếng Anh)-NC10001 (chưa có điểm), PPDH Tự nhiên - Xã hội-TH20020 (chưa có điểm), Đường lối cách mạng của Đảng CSVN-CT10004 (0), Giáo dục môi trường-GD10003 (2), PPNCKH chuyên ngành Tiểu học-TH21016 (0), RLNVSPTX ngành GDTH 2-TH20050 (chưa có điểm), Toán sơ cấp-TH20017 (0), Quản lý HCNN và Quản lý ngành GDĐT-TH20014 (chưa có điểm))]; chứng chỉ CCGDTC chưa đạt; chứng chỉ TAB1 chưa đạt</t>
  </si>
  <si>
    <t>155D1402020006</t>
  </si>
  <si>
    <t>Quận</t>
  </si>
  <si>
    <t>Bản na- Nậm Nhoóng-Quế Phong-Nghệ An</t>
  </si>
  <si>
    <t>Chưa tích lũy đủ số TC bắt buộc (123/132)[KIẾN THỨC NGÀNH BẮT BUỘC(113/122: Ngoại ngữ 2(Tiếng Anh)-NC11002 (0), Giáo dục học đại cương-TH21007 (3.80), Xác suất - Thống kê B-TN10006 (3.40))]; ĐTK HE4 = 1.98; Còn nợ phí; chứng chỉ CCGDTC chưa đạt</t>
  </si>
  <si>
    <t>155D1402171053</t>
  </si>
  <si>
    <t>NGUYỄN THỊ PHƯƠNG</t>
  </si>
  <si>
    <t>Nghĩa Bình - Nghĩa Đàn - Nghệ An</t>
  </si>
  <si>
    <t>K56A2 - Sư phạm ngữ văn</t>
  </si>
  <si>
    <t>Chưa tích lũy đủ số TC bắt buộc (128/132)[KIẾN THỨC NGÀNH BẮT BUỘC(122/126: Văn học phương Tây và Mỹ latinh-NV21017 (0))]; chứng chỉ TAB1 chưa đạt</t>
  </si>
  <si>
    <t>155D1402091088</t>
  </si>
  <si>
    <t>xóm 5 - Cẩm Lộc - Cẩm Xuyên - Hà Tĩnh</t>
  </si>
  <si>
    <t>K56A2 - Sư phạm Toán học</t>
  </si>
  <si>
    <t>Chưa tích lũy đủ số TC bắt buộc (127/132)[KIẾN THỨC NGÀNH BẮT BUỘC(120/125: Giải tích hàm-TN20021 (2.30), Giải tích số-TN20100 (2.20), Ngoại ngữ 1 (Tiếng Việt cho SV Lào)-NC10001-TV (chưa có điểm), Ngoại ngữ 2 (Tiếng Việt cho SV Lào)-NC11002_TV (chưa có điểm))]; chứng chỉ CCGDQP chưa đạt; chứng chỉ CCGDTC chưa đạt; chứng chỉ TAB1 chưa đạt</t>
  </si>
  <si>
    <t>155D1402091069</t>
  </si>
  <si>
    <t>xóm Tân Thắng, Đồng Hợp- Huyện Quỳ Hợp_ Nghệ An</t>
  </si>
  <si>
    <t>ĐTK HE4 = 1.91; Còn nợ phí; chứng chỉ TAB1 chưa đạt</t>
  </si>
  <si>
    <t>155D1402111035</t>
  </si>
  <si>
    <t>NGUYỄN PHI</t>
  </si>
  <si>
    <t>HỔ</t>
  </si>
  <si>
    <t>Xóm Cồng - Yên Hợp - Quỳ Hợp</t>
  </si>
  <si>
    <t>K56A2 - Sư phạm vật lý</t>
  </si>
  <si>
    <t>155D1401140028</t>
  </si>
  <si>
    <t>Lương Trâm</t>
  </si>
  <si>
    <t>cau tam ta ca ky son nghe an</t>
  </si>
  <si>
    <t>K56B - Quản lý giáo dục</t>
  </si>
  <si>
    <t>155D1401140007</t>
  </si>
  <si>
    <t>VŨ THỊ</t>
  </si>
  <si>
    <t xml:space="preserve">Bệnh xã Đông hiếu - huyện nghĩa đàn tỉnh nhệ an </t>
  </si>
  <si>
    <t>Chưa tích lũy đủ số TC bắt buộc (125/132)[KIẾN THỨC NGÀNH BẮT BUỘC(117/121: Giáo dục học-TH20007 (3.80), Ngoại ngữ 1 (Tiếng Việt cho SV Lào)-NC10001-TV (chưa có điểm), Ngoại ngữ 2 (Tiếng Việt cho SV Lào)-NC11002_TV (chưa có điểm)),KIẾN THỨC NGÀNH BẮT BUỘC-&gt;HỌC PHẦN TỰ CHỌN(8/11: Tư vấn giáo dục-GD20089 (chưa có điểm), Xã hội hóa giáo dục-GD20090 (3.20), Tâm lý học xã hội-GD20078 (chưa có điểm), Quản lý các dự án phát triển giáo dục-GD21085 (chưa có điểm), Quản lý các hoạt động giáo dục chuyên biệt-GD21086 (chưa có điểm), Các mô hình quản lý giáo dục hiện đại-GD20087 (chưa có điểm), Quản lý và phối hợp các lực lượng giáo dục-GD20091 (chưa có điểm), Quản lý giáo dục GD Trung học-GD20082 (chưa có điểm), Quản lý giáo dục cộng đồng-GD20088 (chưa có điểm), Quản lý giáo dục GDMN-GD20080 (chưa có điểm), Quản lý giáo dục GD Tiểu học-TH20058 (chưa có điểm), Quản lý giáo dục nghề nghiệp-GD20106 (chưa có điểm))]; chứng chỉ TAB1 chưa đạt</t>
  </si>
  <si>
    <t>155D1401140029</t>
  </si>
  <si>
    <t>BÙI ĐỨC</t>
  </si>
  <si>
    <t>HƯNG</t>
  </si>
  <si>
    <t>kim bôi-kim bôi-hòa bình</t>
  </si>
  <si>
    <t>Chưa tích lũy đủ số TC bắt buộc (97/132)[KIẾN THỨC NGÀNH BẮT BUỘC(86/121: Ngoại ngữ 1 (Tiếng Anh)-NC10001 (chưa có điểm), Tâm lý học quản lý-GD20054 (chưa có điểm), Ngoại ngữ 2(Tiếng Anh)-NC11002 (chưa có điểm), Nhân cách và lao động của người cán bộ QLGD-GD20066 (2.80), Đường lối cách mạng của Đảng CSVN-CT10004 (chưa có điểm), Quản lý HCNN và Quản lý ngành GDĐT-TH20014 (chưa có điểm), Khóa luận TN ngành QLGD-GD20093 (chưa có điểm), Thực tập tốt nghiệp ngành QLGD-GD20092 (chưa có điểm), Ngoại ngữ 1 (Tiếng Việt cho SV Lào)-NC10001-TV (chưa có điểm), Ngoại ngữ 2 (Tiếng Việt cho SV Lào)-NC11002_TV (chưa có điểm), Tư tưởng Hồ Chí Minh-CT10003 (0), Xã hội học giáo dục-GD20060 (chưa có điểm))]; chứng chỉ CCGDTC chưa đạt; chứng chỉ TAB1 chưa đạt</t>
  </si>
  <si>
    <t>145D1401140011</t>
  </si>
  <si>
    <t xml:space="preserve">Lô Thị </t>
  </si>
  <si>
    <t>Kim</t>
  </si>
  <si>
    <t>tương Dương- Nghệ An</t>
  </si>
  <si>
    <t>Chưa tích lũy đủ số TC bắt buộc (119/132)[KIẾN THỨC NGÀNH BẮT BUỘC(110/121: Công nghệ thông tin trong QLGD-TI21119 (chưa có điểm), Điều khiển học và lý thuyết hệ thống-TN20075 (3.50), Tiếp cận hiện đại trong quản lý-GD20104 (chưa có điểm), Giao tiếp trong quản lý-TH11001 (chưa có điểm), Ngoại ngữ 1 (Tiếng Việt cho SV Lào)-NC10001-TV (chưa có điểm), Ngoại ngữ 2 (Tiếng Việt cho SV Lào)-NC11002_TV (chưa có điểm)),KIẾN THỨC NGÀNH BẮT BUỘC-&gt;HỌC PHẦN TỰ CHỌN(9/11: Tư vấn giáo dục-GD20089 (chưa có điểm), Tâm lý học xã hội-GD20078 (chưa có điểm), Quản lý các dự án phát triển giáo dục-GD21085 (chưa có điểm), Quản lý các hoạt động giáo dục chuyên biệt-GD21086 (chưa có điểm), Quản lý giiáo dục hòa nhập-GD21105 (chưa có điểm), Các mô hình quản lý giáo dục hiện đại-GD20087 (chưa có điểm), Quản lý và phối hợp các lực lượng giáo dục-GD20091 (chưa có điểm), Quản lý giáo dục GD Trung học-GD20082 (chưa có điểm), Quản lý giáo dục cộng đồng-GD20088 (chưa có điểm), Quản lý giáo dục GDĐH-GD20083 (chưa có điểm), Quản lý giáo dục GD Tiểu học-TH20058 (chưa có điểm), Quản lý giáo dục nghề nghiệp-GD20106 (chưa có điểm))]; chứng chỉ TAB1 chưa đạt</t>
  </si>
  <si>
    <t>155D1401140017</t>
  </si>
  <si>
    <t>CAO THỊ HẢI</t>
  </si>
  <si>
    <t>Diễn Hoa Diễn Châu Nghệ An</t>
  </si>
  <si>
    <t>Chưa tích lũy đủ số TC bắt buộc (123/132)[KIẾN THỨC NGÀNH BẮT BUỘC(112/121: Ngoại ngữ 2(Tiếng Anh)-NC11002 (0), Khóa luận TN ngành QLGD-GD20093 (chưa có điểm), Ngoại ngữ 1 (Tiếng Việt cho SV Lào)-NC10001-TV (chưa có điểm), Ngoại ngữ 2 (Tiếng Việt cho SV Lào)-NC11002_TV (chưa có điểm))]; Còn nợ phí; chứng chỉ TAB1 chưa đạt</t>
  </si>
  <si>
    <t>155D1402051007</t>
  </si>
  <si>
    <t>Xóm Đồng Thuận - Xã Đồng Hợp - Huyện Quỳ Hợp, tỉnh Nghệ An</t>
  </si>
  <si>
    <t>K56_N2 - Giáo dục tiểu học</t>
  </si>
  <si>
    <t>Chưa tích lũy đủ số TC bắt buộc (25/132)[Học phần tự chọn 2(0/2: Đại lượng, đo lường và các tập hợp số-TH20094 (chưa có điểm), Cơ sở toán học của yếu tố hình học và yếu tố thống kê ở tiểu học-TH20059 (chưa có điểm), Số học-TH20033 (chưa có điểm)),Học phần tự chọn 1(0/2: Ngữ dụng học (GDTH)-TH20109 (chưa có điểm), Ngữ nghĩa học-TH20029 (chưa có điểm), Từ Hán Việt-TH20031 (chưa có điểm)),Học phần tự chọn 3(0/2: Văn học Việt Nam-TH20112 (chưa có điểm), Lí luận văn học-TH20113 (chưa có điểm), Một số vấn đề về thi pháp VH thiếu nhi-TH20114 (chưa có điểm)),Học phần tự chọn 5(0/2: Bồi dưỡng năng lực cảm thụ văn học cho HS tiểu học-TH20120 (chưa có điểm), Dạy học các thể loại văn ở tiểu học-TH20117 (chưa có điểm), Th.hành giải bài tập Tiếng Việt ở tiểu học-TH20115 (chưa có điểm), BD học sinh giỏi Tiếng Việt ở tiểu học-TH20116 (chưa có điểm)),Học phần tự chọn 4(0/2: Thực hành giải toán ở tiểu học-TH20047 (chưa có điểm), Bồi dưỡng học sinh giỏi Toán ở tiểu học-TH20118 (chưa có điểm), Các PPĐG kết quả học tập môn Toán ở TH-TH20046 (chưa có điểm), Dạy và học tích cực trong môn Toán ở TH-TH20119 (chưa có điểm)),KIẾN THỨC NGÀNH BẮT BUỘC(25/122: Giáo dục học Tiểu học-TH21010 (chưa có điểm), Cơ sở văn hoá Việt Nam-NV10002 (chưa có điểm), Tâm lý học tiểu học và giao tiếp sư phạm-TH20108 (chưa có điểm), Văn học  thiếu nhi-TH22008 (chưa có điểm), RLNVSPTX ngành GDTH 1-TH20028 (chưa có điểm), Giáo dục học đại cương-TH21007 (chưa có điểm), Toán cao cấp (GDTH)-TH21003 (chưa có điểm), Cơ sở tự nhiên xã hội 1-TH21009 (chưa có điểm), Tiếng Việt-TH21004 (chưa có điểm), Tổ chức hoạt động cho thiếu nhi-TH20125 (chưa có điểm), Xác suất - Thống kê B-TN10006 (chưa có điểm), Âm nhạc và PPDH Âm nhạc-TH20012 (chưa có điểm), RLNVSPTX ngành GDTH 3-TH20051 (chưa có điểm), PPDH tiếng Việt ở tiểu học-TH21011 (chưa có điểm), Mỹ thuật và PPDH Mỹ thuật-TH21021 (chưa có điểm), PPDH Toán ở tiểu học-TH21019 (chưa có điểm), PPDH Tự nhiên - Xã hội-TH20020 (chưa có điểm), Phương tiện KTDH và ứng dụng CNTT trong DH ở tiểu học-TH20024 (chưa có điểm), Giáo dục môi trường-GD10003 (chưa có điểm), PPNCKH chuyên ngành Tiểu học-TH21016 (0), RLNVSPTX ngành GDTH 2-TH20050 (chưa có điểm), Cơ sở tự nhiên xã hội 2-TH20018 (chưa có điểm), Toán sơ cấp-TH20017 (0), PPDH Thể dục - Thể thao ở tiểu học-TH21030 (chưa có điểm), Tin học và PPDH tin học ở tiểu học-TI12013 (chưa có điểm), Phát triển chương trình giáo dục Tiểu học-TH20121 (chưa có điểm), Thực hành phương pháp dạy học bộ môn-TH20122 (chưa có điểm), RLNVSPTX ngành GDTH 4-TH20052 (chưa có điểm), Thực tập sư phạm ngành GDTH-TH21048 (chưa có điểm), Giáo dục lối sống cho học sinh tiểu học-TH20123 (chưa có điểm), Giáo dục hòa nhập cho học sinh tiểu học-TH21026 (chưa có điểm), Kỹ thuật và PPDH kỹ thuật ở tiểu học-TH20124 (chưa có điểm))]</t>
  </si>
  <si>
    <t>155D1402131004</t>
  </si>
  <si>
    <t>CAO THỊ TÚ</t>
  </si>
  <si>
    <t>Hưng Thái-Hưng Nguyên-Nghệ An</t>
  </si>
  <si>
    <t>K56_N2_Sư phạm hóa học</t>
  </si>
  <si>
    <t>Chưa tích lũy đủ số TC bắt buộc (28/132)[HỌC PHẦN TỰ CHỌN(0/2: Lịch sử hóa học-HH20031 (chưa có điểm), Phân tích khối lượng-HH20034 (chưa có điểm), Các phương pháp phân tích điện hóa hiện đại-HH20056 (chưa có điểm), Vật liệu vô cơ-HH20058 (chưa có điểm), Hóa học xử lý môi trường-HH20057 (chưa có điểm), Phương pháp dạy học hóa học bằng tiếng Anh ở trường phổ thông-HH20107 (chưa có điểm), Tổng hợp hữu cơ-HH20088 (chưa có điểm)),KIẾN THỨC NGÀNH BẮT BUỘC(28/130: Hóa hữu cơ 1-HH21015 (chưa có điểm), Hóa phân tích 2-HH22013 (chưa có điểm), PPDH Hóa học 1-HH20019 (chưa có điểm), Thực hành hóa phân tích-HH20105 (chưa có điểm), PPNCKH và đo lường, đánh giá trong giáo dục ngành Sư phạm hóa học-HH21001 (chưa có điểm), Hóa lý 1-HH21003 (chưa có điểm), Hóa vô cơ 1-HH21007 (chưa có điểm), Hóa học vật liệu-HH20022 (chưa có điểm), Ngoại ngữ 1 (Tiếng Việt cho SV Lào)-NC10001-TV (chưa có điểm), Bài tập hóa học và phương tiện kỹ thuật dạy học-HH21064 (chưa có điểm), Thí nghiệm thực hành PPDH Hóa học-HH21082 (chưa có điểm), Dạy học một số vấn đề nâng cao trong chương trình hóa học THPT-HH21055 (chưa có điểm), Hóa kĩ thuật và môi trường-HH23010 (chưa có điểm), Hóa học đại cương A1-HH10001 (chưa có điểm), Vật lý đại cương A1-VL10001 (chưa có điểm), Ngoại ngữ 2 (Tiếng Việt cho SV Lào)-NC11002_TV (chưa có điểm), Toán A2 (Nhóm ngành Toán và sư phạm)-TN10016 (chưa có điểm), Toán A1 (Nhóm ngành Toán và sư phạm)-TN10013 (chưa có điểm), Hoá học đại cương A2-HH10002 (chưa có điểm), Vật lý đại cương A2-VL10002 (chưa có điểm), Xác suất - Thống kê B-TN10006 (chưa có điểm), Thực hành phương pháp dạy học hóa học và nghiên cứu khoa học giáo dục-HH20113 (chưa có điểm), Phương pháp dạy học hóa học 2-HH21065 (chưa có điểm), Hóa lượng tử-HH20024 (chưa có điểm), Cơ chế phản ứng hóa hữu cơ-HH21030 (chưa có điểm), Các PP Vật lý ứng dụng trong Hóa học-HH20018 (chưa có điểm), Hóa hữu cơ 2-HH20016 (chưa có điểm), Thực hành hóa hữu cơ-HH20103 (chưa có điểm), Thực tập sư phạm ngành SP Hóa học-HH20036 (chưa có điểm), Hóa phân tích 1-HH20011 (chưa có điểm), Hóa lý 2-HH20004 (chưa có điểm), Hóa vô cơ 2-HH20008 (chưa có điểm), Thực hành hóa vô cơ-HH20102 (chưa có điểm), Tin học ứng dụng trong hóa học-HH21054 (chưa có điểm))]</t>
  </si>
  <si>
    <t>155D1402051010</t>
  </si>
  <si>
    <t>HÒA</t>
  </si>
  <si>
    <t>K56_N2_Sư phạm Ngữ văn</t>
  </si>
  <si>
    <t>Chưa tích lũy đủ số TC bắt buộc (55/132)[Tự chọn 3(0/2: Thể loại văn học Việt Nam hiện đại-NV20028 (chưa có điểm), Thể loại văn học Việt Nam trung đại-NV20027 (chưa có điểm), Hán Nôm chuyên ngành-NV20029 (chưa có điểm)),Tự chọn 2(0/2: Thi pháp học-NV20025 (chưa có điểm), Thi pháp văn học dân gian-NV20026 (chưa có điểm)),KIẾN THỨC NGÀNH BẮT BUỘC(53/126: Tiến trình Văn học Việt Nam-NV11001 (chưa có điểm), Ngữ âm tiếng Việt-NV20004 (chưa có điểm), Cơ sở ngôn ngữ học và tiếng Việt-NV20002 (chưa có điểm), Văn học VN thế kỷ 10 đến giữa thế kỷ 18-NV21005 (chưa có điểm), Lôgíc học và ngữ nghĩa tiếng Việt-NV20007 (chưa có điểm), Từ vựng Tiếng Việt-NV21009 (chưa có điểm), Văn học Trung Quốc-NV20013 (chưa có điểm), Ngữ pháp tiếng Việt &amp; Ngữ dụng học-NV21012 (chưa có điểm), Văn học VN từ đầu thế kỷ 20 đến 1945-NV21011 (chưa có điểm), Văn học phương Tây và Mỹ latinh-NV21017 (chưa có điểm), Phong cách học tiếng Việt-NV21015 (chưa có điểm), Văn học Việt Nam từ 1945 đến nay và Thực tế chuyên môn VHVNHĐ-NV21014 (chưa có điểm), Văn học Nga-NV21021 (chưa có điểm), Phương pháp luận nghiên cứu văn học-NV20020 (chưa có điểm), PPDH Ngữ văn II-NV20023 (chưa có điểm), Dạy học văn học trung đại Việt Nam ở trường phổ thông-NV20084 (chưa có điểm), Ngữ pháp văn bản-NV20022 (chưa có điểm), PPDH Ngữ văn III, THPPDH Ngữ văn-NV21024 (chưa có điểm), VHVN từ giữa thế kỷ 18 đến hết thế kỷ 19-NV21006 (chưa có điểm), Thực tập sư phạm ngành SP Ngữ văn-NV20065 (chưa có điểm), Ứng dụng CNTT trong ngành Văn-Báo chí-TI12009 (chưa có điểm), Dạy học văn bản nhật dụng ở trường phổ thông-NV21083 (chưa có điểm), Văn học dân gian Việt Nam-NV20003 (chưa có điểm))]</t>
  </si>
  <si>
    <t>155D3403010261</t>
  </si>
  <si>
    <t>LÊ HÀ</t>
  </si>
  <si>
    <t>Sơn Bình, Hương Sơn, Hà Tĩnh</t>
  </si>
  <si>
    <t>K56_N2_Sư phạm Toán học</t>
  </si>
  <si>
    <t>Chưa tích lũy đủ số TC bắt buộc (23/132)[Học phần tự chọn 1(0/4: Thống kê toán học và xử lý số liệu-TN20094 (chưa có điểm), Giải tích nâng cao-TN21037 (chưa có điểm), Đại số hiện đại-TN21022 (chưa có điểm), Hình học hiện đại-TN20093 (chưa có điểm)),Học phần tự chọn 2(0/3: Lý thuyết toán tử-TN20095 (chưa có điểm), Các định lý giới hạn trong lý thuyết xác suất-TN20096 (chưa có điểm), Hình học đại số-TN20098 (chưa có điểm), Đánh giá kết quả học tập môn toán-TN20097 (chưa có điểm), Cơ sở lý thuyết trường-TN20163 (chưa có điểm)),KIẾN THỨC NGÀNH BẮT BUỘC(23/125: Giải tích hàm-TN20021 (chưa có điểm), PPNCKH chuyên ngành dạy học Toán-TN20044 (chưa có điểm), Hình học vi phân-TN22029 (chưa có điểm), Thực tập sư phạm ngành SP Toán học-TN20070 (chưa có điểm), Độ đo tích phân-TN21026 (chưa có điểm), Kiến tập sư phạm-TH20015 (chưa có điểm), Số học-TN20012 (chưa có điểm), Hàm số biến số phức-TN20019 (chưa có điểm), Giải tích số-TN20100 (chưa có điểm), Hình học sơ cấp và Lịch sử toán-TN20028 (chưa có điểm), Phương pháp dạy học Đại số và giải tích-TN22042 (chưa có điểm), Phương pháp dạy học Hình học-TN21043 (chưa có điểm), Thực hành phương pháp dạy học môn Toán-TN20165 (chưa có điểm), Chương trình và SGK môn Toán ở Trường THPT-TN20164 (chưa có điểm), Xác suất nâng cao-TN21036 (chưa có điểm), Đại số đại cương-TN20006 (chưa có điểm), Toán A4 (Giải tích III)-TN20007 (chưa có điểm), Đại số sơ cấp-TN20080 (0), Ngoại ngữ 1 (Tiếng Việt cho SV Lào)-NC10001-TV (chưa có điểm), Ngoại ngữ 2 (Tiếng Việt cho SV Lào)-NC11002_TV (chưa có điểm), Toán A1 (Nhóm ngành Toán và sư phạm)-TN10013 (chưa có điểm), Toán A2 (Nhóm ngành Toán và sư phạm)-TN10016 (chưa có điểm), Lôgic Toán và Toán rời rạc-TN21001 (chưa có điểm), Toán A3 (Giải tích II)-TN20002 (chưa có điểm), Quy hoạch tuyến tính-TN20004 (chưa có điểm), Tâm lý học-TH20001 (chưa có điểm), Xác suất - Thống kê A (Nhóm ngành Toán và sư phạm)-TN10019 (chưa có điểm), Hình học cao cấp-TN21010 (chưa có điểm), Tôpô đại cương-TN21011 (chưa có điểm), Lý luận dạy học bộ môn Toán-TN21015 (chưa có điểm), P.trình vi phân và p.trình đạo hàm riêng-TN20017 (chưa có điểm), Tin học-TI12003 (chưa có điểm), Cơ học lý thuyết-VL11004 (chưa có điểm), Cơ sở Toán học hiện đại của kiến thức toán phổ thông-TN21092 (chưa có điểm))]</t>
  </si>
  <si>
    <t>145D1402020007</t>
  </si>
  <si>
    <t xml:space="preserve">Lô Thúy Hồng </t>
  </si>
  <si>
    <t>Kim Sơn-Quế Phong-Nghệ An</t>
  </si>
  <si>
    <t>K55A - Giáo dục tiểu học</t>
  </si>
  <si>
    <t>145D1402020022</t>
  </si>
  <si>
    <t xml:space="preserve">Hà Khánh </t>
  </si>
  <si>
    <t>THI TRAN QUY CHAU NGHE AN</t>
  </si>
  <si>
    <t>145D1402010081</t>
  </si>
  <si>
    <t>Lan</t>
  </si>
  <si>
    <t>tân kỳ</t>
  </si>
  <si>
    <t>K55A1 - Giáo dục mầm non</t>
  </si>
  <si>
    <t>Chưa tích lũy đủ số TC bắt buộc (128/132)[KIẾN THỨC NGÀNH BẮT BUỘC(120/124: Thực tập sư phạm ngành SP GDMN-MN21026 (chưa có điểm))]; Còn nợ phí</t>
  </si>
  <si>
    <t>145D1402010064</t>
  </si>
  <si>
    <t>xã nghi kiêu,nghi lộc,nghệ an</t>
  </si>
  <si>
    <t>145D1402010074</t>
  </si>
  <si>
    <t>Trần Thị Mít</t>
  </si>
  <si>
    <t>Xy</t>
  </si>
  <si>
    <t>dien bich,dien chau,nghe an</t>
  </si>
  <si>
    <t>145D1402191032</t>
  </si>
  <si>
    <t>Châu Lộc , Qùy Hợp , Nghệ An</t>
  </si>
  <si>
    <t>K55A1 - SP Địa lý</t>
  </si>
  <si>
    <t>Còn nợ phí; chứng chỉ CCGDQP chưa đạt</t>
  </si>
  <si>
    <t>145D1402191056</t>
  </si>
  <si>
    <t>thành phố vinh - nghệ an</t>
  </si>
  <si>
    <t>Chưa tích lũy đủ số TC bắt buộc (118/132)[HỌC PHẦN TỰ CHỌN(6/8: Địa phương học-LS10002 (chưa có điểm), Tiến trình Lịch sử Việt Nam-LS10001 (chưa có điểm), Địa lý Biển Đông-ĐL20031 (chưa có điểm), Địa lý Nghệ An-ĐL20030 (chưa có điểm), Địa lý đô thị-ĐL20163 (chưa có điểm), Giáo dục kỹ năng sống thông qua môn Địa lý-ĐL20050 (0), Phương pháp rèn luyện các kỹ năng DH Địa lý-ĐL20037 (chưa có điểm), Giáo dục phát triển bền vững-ĐL20038 (chưa có điểm), Địa lý các ngành kinh tế biển-ĐL20185 (chưa có điểm)),KIẾN THỨC NGÀNH BẮT BUỘC(112/124: Quản lý HCNN và Quản lý ngành GDĐT-TH20014 (0), Thực tập sư phạm ngành SP Địa lý-ĐL20039 (0), THPPDH Địa lý-ĐL20204 (chưa có điểm), Ngoại ngữ 1 (Tiếng Anh)-NC10001 (3.70))]; Còn nợ phí; chứng chỉ TAB1 chưa đạt</t>
  </si>
  <si>
    <t>145D1402191031</t>
  </si>
  <si>
    <t>Trần Thị Bình</t>
  </si>
  <si>
    <t>Xóm7,xã Nghi Kiều ,huyện Nghi Lộc ,tỉnh Nghệ An</t>
  </si>
  <si>
    <t>145D1402191037</t>
  </si>
  <si>
    <t>Võ Thị Thùy</t>
  </si>
  <si>
    <t>nghia an_nghia dan_nghe an</t>
  </si>
  <si>
    <t>Chưa tích lũy đủ số TC bắt buộc (102/132)[HỌC PHẦN TỰ CHỌN(6/8: Địa phương học-LS10002 (chưa có điểm), Tiến trình Lịch sử Việt Nam-LS10001 (0), Địa lý Biển Đông-ĐL20031 (chưa có điểm), Địa lý Nghệ An-ĐL20030 (chưa có điểm), Địa lý đô thị-ĐL20163 (chưa có điểm), Giáo dục kỹ năng sống thông qua môn Địa lý-ĐL20050 (0), Phương pháp rèn luyện các kỹ năng DH Địa lý-ĐL20037 (chưa có điểm), Giáo dục phát triển bền vững-ĐL20038 (0), Địa lý các ngành kinh tế biển-ĐL20185 (chưa có điểm)),KIẾN THỨC NGÀNH BẮT BUỘC(96/124: Quản lý HCNN và Quản lý ngành GDĐT-TH20014 (chưa có điểm), Thực tập sư phạm ngành SP Địa lý-ĐL20039 (0), Hệ thống thông tin địa lý (GIS)-ĐL20137 (0), Đường lối cách mạng của Đảng CSVN-CT10004 (chưa có điểm), Ngoại ngữ 2(Tiếng Anh)-NC11002 (chưa có điểm), Tư tưởng Hồ Chí Minh-CT10003 (0), Toán B-TN10003 (2.70), Địa lý chính trị-ĐL20132 (chưa có điểm))]; Còn nợ phí; chứng chỉ CCGDTC chưa đạt; chứng chỉ TAB1 chưa đạt</t>
  </si>
  <si>
    <t>145D1402181030</t>
  </si>
  <si>
    <t>xóm 7 - nghi diên - nghi lộc - nghệ an</t>
  </si>
  <si>
    <t>K55A1 - SP lịch sử</t>
  </si>
  <si>
    <t>Chưa tích lũy đủ số TC bắt buộc (125/132)[Tự chọn 1(0/2: Địa lý học đại cương-ĐL10001 (chưa có điểm), Thống kê xã hội học-TN10008 (chưa có điểm), Thực hành văn bản Tiếng Việt-NV11003 (chưa có điểm), Địa phương học-LS10002 (chưa có điểm), Môi trường và phát triển-MT11003 (chưa có điểm)),KIẾN THỨC NGÀNH BẮT BUỘC(119/124: Tin học nhóm ngành 2-TI11002 (chưa có điểm), Những nguyên lý cơ bản của CN Mác-Lênin I-CT10001 (3.70 2))]; Còn nợ phí; chứng chỉ CCGDQP chưa đạt; chứng chỉ CCGDTC chưa đạt; chứng chỉ TAB1 chưa đạt</t>
  </si>
  <si>
    <t>145D1402181089</t>
  </si>
  <si>
    <t>Hồ Minh</t>
  </si>
  <si>
    <t>Nghĩa</t>
  </si>
  <si>
    <t>Trà mai - nam Trà My - Quảng Nam</t>
  </si>
  <si>
    <t>145D1402171042</t>
  </si>
  <si>
    <t>xã cát vKhóa: K55 Ngành: SP NGỮ VĂNăn huyện thanh chKhóa: K55 Ngành: SP NGỮ VĂNương tỉnh nghệ an</t>
  </si>
  <si>
    <t>K55A1 - SP ngữ văn</t>
  </si>
  <si>
    <t>Chưa tích lũy đủ số TC bắt buộc (129/132)[KIẾN THỨC NGÀNH BẮT BUỘC(123/126: Ngoại ngữ 1 (Tiếng Việt cho SV Lào)-NC10001-TV (chưa có điểm), Ngoại ngữ 2 (Tiếng Việt cho SV Lào)-NC11002_TV (chưa có điểm), Đường lối cách mạng của Đảng CSVN-CT10004 (chưa có điểm))]; Còn nợ phí; chứng chỉ TAB1 chưa đạt</t>
  </si>
  <si>
    <t>145D1402171047</t>
  </si>
  <si>
    <t>ban tat,xa yên thăng</t>
  </si>
  <si>
    <t>145D1402171041</t>
  </si>
  <si>
    <t>Thuý</t>
  </si>
  <si>
    <t>xom 10-my son-do luong-nghe an</t>
  </si>
  <si>
    <t>145D1402171023</t>
  </si>
  <si>
    <t>Khánh Sơn .Nam Đàn.Nghệ An</t>
  </si>
  <si>
    <t>145D1402111069</t>
  </si>
  <si>
    <t>Phan Văn</t>
  </si>
  <si>
    <t>Châu</t>
  </si>
  <si>
    <t xml:space="preserve"> xã quang thanh -huyện yên thành -  tỉnh nghệ an</t>
  </si>
  <si>
    <t>K55A1 - SP Vật lý</t>
  </si>
  <si>
    <t>145D1402111034</t>
  </si>
  <si>
    <t>Cương</t>
  </si>
  <si>
    <t>xóm 10 Nghi Công bắc _Nghi Lộc_Nghệ An</t>
  </si>
  <si>
    <t>145D1402010044</t>
  </si>
  <si>
    <t>Xóm 17,xã Nghi Phú, TP.Vinh, tỉnh Nghệ An</t>
  </si>
  <si>
    <t>K55A2 - Giáo dục mầm non</t>
  </si>
  <si>
    <t>145D1402191054</t>
  </si>
  <si>
    <t xml:space="preserve">Sầm Thị </t>
  </si>
  <si>
    <t>Xã Châu Lộc - huyện Qùy Hợp -tỉnh Nghệ An</t>
  </si>
  <si>
    <t>K55A2 - SP Địa lý</t>
  </si>
  <si>
    <t>Còn nợ phí; chứng chỉ CCGDQP chưa đạt; chứng chỉ CCGDTC chưa đạt; chứng chỉ TAB1 chưa đạt</t>
  </si>
  <si>
    <t>145D1402181062</t>
  </si>
  <si>
    <t>Võ Thị Ngọc</t>
  </si>
  <si>
    <t>K55A2 - SP lịch sử</t>
  </si>
  <si>
    <t>Chưa tích lũy đủ số TC bắt buộc (65/132)[Tự chọn 2(0/3: Quan hệ quốc tế thời cận đại-LS20022 (chưa có điểm), Một số vấn đề về tôn giáo trên thế giáo và Việt Nam-LS20115 (chưa có điểm)),Tự chọn 3(0/3: Công cuộc đổi mới ở Việt Nam-LS20116 (chưa có điểm), Chiến tranh cách mạng Việt Nam (1945-1975)-LS21024 (chưa có điểm)),KIẾN THỨC NGÀNH BẮT BUỘC(63/124: Các hình thức tổ chức dạy học lịch sử sở trường phổ thông-LS21103 (chưa có điểm), Thực hành PPDH Lịch sử-LS20113 (chưa có điểm), Phương pháp luận sử học-LS21011 (0), Quá trình lựa chọn con đường GPDT ở Việt Nam thời cận đại-LS20021 (chưa có điểm), Thực tập sư phạm ngành SP Lịch sử-LS20069 (chưa có điểm), Quản lý HCNN và Quản lý ngành GDĐT-TH20014 (chưa có điểm), Lịch sử Việt Nam hiện đại-LS21016 (chưa có điểm), Kiến tập sư phạm-TH20015 (chưa có điểm), Lịch sử thế giới hiện đại-LS20015 (chưa có điểm), Hệ thống PPDH Lịch sử-LS20018 (chưa có điểm), PPNCKH sư phạm Lịch sử-LS20017 (chưa có điểm), Quan hệ quốc tế thời hiện đại-LS21026 (chưa có điểm), Tính đặc thù XH phương Đông cổ đại-LS21020 (0), Các hình thái KT-XH và chế độ ruộng đất trong Lịch sử Việt Nam cổ-trung đại-LS20013 (0), Đại cương PPGD Lịch sử-LS20014 (0), Lịch sử thế giới cận đại-LS20012 (0), Ngoại ngữ 2(Tiếng Anh)-NC11002 (chưa có điểm), Thực hành hoạt động ngoại khóa môn lịch sử-LS20126 (chưa có điểm), Chương trình và sách giáo khoa Lịch sử ở trường phổ thông-LS21029 (chưa có điểm), Kỹ năng giảng dạy Lịch sử-LS20108 (chưa có điểm))]; Còn nợ phí; chứng chỉ CCGDQP chưa đạt; chứng chỉ CCGDTC chưa đạt; chứng chỉ TAB1 chưa đạt</t>
  </si>
  <si>
    <t>145D1402181035</t>
  </si>
  <si>
    <t>Hồ Thị Hải</t>
  </si>
  <si>
    <t>an hòa,quỳnh lưu,nghệ an</t>
  </si>
  <si>
    <t>Chưa tích lũy đủ số TC bắt buộc (76/132)[Tự chọn 3(0/3: Công cuộc đổi mới ở Việt Nam-LS20116 (chưa có điểm), Chiến tranh cách mạng Việt Nam (1945-1975)-LS21024 (chưa có điểm)),KIẾN THỨC NGÀNH BẮT BUỘC(71/124: Hán Nôm-NV10006 (0), Các hình thức tổ chức dạy học lịch sử sở trường phổ thông-LS21103 (chưa có điểm), Thực hành PPDH Lịch sử-LS20113 (chưa có điểm), Phương pháp luận sử học-LS21011 (0), Tin học nhóm ngành 2-TI11002 (0), Quá trình lựa chọn con đường GPDT ở Việt Nam thời cận đại-LS20021 (2.30), Thực tập sư phạm ngành SP Lịch sử-LS20069 (chưa có điểm), Quản lý HCNN và Quản lý ngành GDĐT-TH20014 (chưa có điểm), Lịch sử Việt Nam hiện đại-LS21016 (2.40), Lịch sử thế giới hiện đại-LS20015 (0), Hệ thống PPDH Lịch sử-LS20018 (0), PPNCKH sư phạm Lịch sử-LS20017 (0.50), Quan hệ quốc tế thời hiện đại-LS21026 (chưa có điểm), Đại cương PPGD Lịch sử-LS20014 (0), Lịch sử tư tưởng p.Đông và Việt Nam-NV10004 (3.30), Thực hành hoạt động ngoại khóa môn lịch sử-LS20126 (0), Chương trình và sách giáo khoa Lịch sử ở trường phổ thông-LS21029 (chưa có điểm), Kỹ năng giảng dạy Lịch sử-LS20108 (chưa có điểm))]; Còn nợ phí; chứng chỉ CCGDTC chưa đạt; chứng chỉ TAB1 chưa đạt</t>
  </si>
  <si>
    <t>145D1402181040</t>
  </si>
  <si>
    <t>Xóm 8, Mỹ thành ,Yên thành, Nghệ An</t>
  </si>
  <si>
    <t>145D1402181079</t>
  </si>
  <si>
    <t>Quỳ Hợp_Nghệ An</t>
  </si>
  <si>
    <t>145D1402171066</t>
  </si>
  <si>
    <t>Bích</t>
  </si>
  <si>
    <t>Nghĩa Long Nghĩa Đàn Nghệ An</t>
  </si>
  <si>
    <t>K55A2 - SP ngữ văn</t>
  </si>
  <si>
    <t>Chưa tích lũy đủ số TC bắt buộc (130/132)[KIẾN THỨC NGÀNH BẮT BUỘC(124/126: Quản lý HCNN và Quản lý ngành GDĐT-TH20014 (3.50 2.50), Ngoại ngữ 1 (Tiếng Việt cho SV Lào)-NC10001-TV (chưa có điểm), Ngoại ngữ 2 (Tiếng Việt cho SV Lào)-NC11002_TV (chưa có điểm))]; Còn nợ phí; chứng chỉ TAB1 chưa đạt</t>
  </si>
  <si>
    <t>145D1402171108</t>
  </si>
  <si>
    <t>Lê Thị Châu</t>
  </si>
  <si>
    <t>Như thanh. Thanh hoá</t>
  </si>
  <si>
    <t>Chưa tích lũy đủ số TC bắt buộc (123/132)[KIẾN THỨC NGÀNH BẮT BUỘC(117/126: Ngoại ngữ 1 (Tiếng Việt cho SV Lào)-NC10001-TV (chưa có điểm), Ngoại ngữ 2 (Tiếng Việt cho SV Lào)-NC11002_TV (chưa có điểm), Văn học Việt Nam từ 1945 đến nay và Thực tế chuyên môn VHVNHĐ-NV21014 (chưa có điểm), Dạy học văn học trung đại Việt Nam ở trường phổ thông-NV20084 (chưa có điểm), Tiến trình Lịch sử Việt Nam-LS10001 (3))]; chứng chỉ TAB1 chưa đạt</t>
  </si>
  <si>
    <t>145D1402171091</t>
  </si>
  <si>
    <t>Phạm Thị Kiều</t>
  </si>
  <si>
    <t>võ liệt- thanh chương- nghệ an</t>
  </si>
  <si>
    <t>Chưa tích lũy đủ số TC bắt buộc (129/132)[KIẾN THỨC NGÀNH BẮT BUỘC(123/126: Từ vựng Tiếng Việt-NV21009 (3.80), Ngoại ngữ 1 (Tiếng Việt cho SV Lào)-NC10001-TV (chưa có điểm), Ngoại ngữ 2 (Tiếng Việt cho SV Lào)-NC11002_TV (chưa có điểm))]; chứng chỉ TAB1 chưa đạt</t>
  </si>
  <si>
    <t>135D1402131049</t>
  </si>
  <si>
    <t xml:space="preserve">Ngân Thị Kiều </t>
  </si>
  <si>
    <t>Minh Hợp - Quỳ Hợp - Nghệ An</t>
  </si>
  <si>
    <t>K55A2 - SP Sinh</t>
  </si>
  <si>
    <t>145D1402131069</t>
  </si>
  <si>
    <t>Võ Thị  Bảo</t>
  </si>
  <si>
    <t>Nghĩa Quang-Nghĩa Đàn-Nghệ An</t>
  </si>
  <si>
    <t>145D1402091071</t>
  </si>
  <si>
    <t>Đặng Khắc</t>
  </si>
  <si>
    <t>Tiệp</t>
  </si>
  <si>
    <t>Hưng hòa- TP Vinh-tỉnh Nghệ An</t>
  </si>
  <si>
    <t>K55A2 - SP Toán</t>
  </si>
  <si>
    <t>145D1402111001</t>
  </si>
  <si>
    <t>Vi Thị Hải</t>
  </si>
  <si>
    <t>Kỳ Sơn</t>
  </si>
  <si>
    <t>145D1401140008</t>
  </si>
  <si>
    <t>Xóm 2 -Đức Long-đức thọ-hà tĩnh</t>
  </si>
  <si>
    <t>K55B - quản lý giáo dục</t>
  </si>
  <si>
    <t>145D1402101026</t>
  </si>
  <si>
    <t>Bắc Sơn - Đô Lương - Nghệ An</t>
  </si>
  <si>
    <t>K55A1 - SP Toán</t>
  </si>
  <si>
    <t>Chưa tích lũy đủ số TC bắt buộc (95/132)[KIẾN THỨC NGÀNH TỰ CHỌN(3/7: Thống kê toán học và xử lý số liệu-TN20094 (chưa có điểm), Giải tích nâng cao-TN21037 (chưa có điểm), Cơ sở Toán học hiện đại của kiến thức toán phổ thông-TN20092 (chưa có điểm), Đại số hiện đại-TN21022 (chưa có điểm), Hình học hiện đại-TN20093 (chưa có điểm), Các định lý giới hạn trong lý thuyết xác suất-TN20096 (chưa có điểm), Hình học đại số-TN20098 (chưa có điểm), Đánh giá kết quả học tập môn toán-TN20097 (chưa có điểm), Cơ sở lý thuyết trường-TN20163 (chưa có điểm)),KIẾN THỨC NGÀNH BẮT BUỘC(92/125: Phương pháp dạy học Đại số và giải tích-TN22042 (chưa có điểm), Phương pháp dạy học Hình học-TN21043 (chưa có điểm), Thực hành phương pháp dạy học môn Toán-TN20165 (chưa có điểm), PPNCKH chuyên ngành dạy học Toán-TN20044 (chưa có điểm), Số học-TN20012 (chưa có điểm), Hình học sơ cấp và Lịch sử toán-TN20028 (chưa có điểm), Hình học vi phân-TN22029 (chưa có điểm), Đại số đại cương-TN20006 (chưa có điểm), Thực tập sư phạm ngành SP Toán học-TN20070 (chưa có điểm))]</t>
  </si>
  <si>
    <t>145D1402131089</t>
  </si>
  <si>
    <t>Xóm 3-Nghi Xá-Nghi Lộc -Nghệ An</t>
  </si>
  <si>
    <t>K55_N2_GDTH</t>
  </si>
  <si>
    <t>Chưa tích lũy đủ số TC bắt buộc (63/132)[HỌC PHẦN TỰ CHỌN(0/10: Văn học Việt Nam-TH20112 (chưa có điểm), Lí luận văn học-TH20113 (chưa có điểm), Một số vấn đề về thi pháp VH thiếu nhi-TH20114 (chưa có điểm), Ngữ dụng học (GDTH)-TH20109 (chưa có điểm), Ngữ nghĩa học-TH20029 (chưa có điểm), Từ Hán Việt-TH20031 (chưa có điểm), Đại lượng, đo lường và các tập hợp số-TH20094 (chưa có điểm), Cơ sở toán học của yếu tố hình học và yếu tố thống kê ở tiểu học-TH20059 (chưa có điểm), Số học-TH20033 (chưa có điểm), Bồi dưỡng năng lực cảm thụ văn học cho HS tiểu học-TH20120 (chưa có điểm), Dạy học các thể loại văn ở tiểu học-TH20117 (chưa có điểm), BD học sinh giỏi Tiếng Việt ở tiểu học-TH20116 (chưa có điểm), Th.hành giải bài tập Tiếng Việt ở tiểu học-TH20115 (chưa có điểm), Thực hành giải toán ở tiểu học-TH20047 (chưa có điểm), Bồi dưỡng học sinh giỏi Toán ở tiểu học-TH20118 (chưa có điểm), Các PPĐG kết quả học tập môn Toán ở TH-TH20046 (chưa có điểm), Dạy và học tích cực trong môn Toán ở TH-TH20119 (chưa có điểm)),KIẾN THỨC NGÀNH BẮT BUỘC(63/122: Mỹ thuật và PPDH Mỹ thuật-TH21021 (chưa có điểm), Tâm lý học tiểu học và giao tiếp sư phạm-TH20108 (chưa có điểm), Văn học  thiếu nhi-TH22008 (chưa có điểm), Thực hành phương pháp dạy học bộ môn-TH20122 (chưa có điểm), Cơ sở tự nhiên xã hội 1-TH21009 (chưa có điểm), Sinh lý học trẻ em-SH20022 (chưa có điểm), Cơ sở tự nhiên xã hội 2-TH20018 (chưa có điểm), Toán sơ cấp-TH20017 (chưa có điểm), Đạo đức và PPDH Đạo đức-TH20013 (chưa có điểm), Công tác Đội TNTP Hồ Chí Minh-TH20027 (chưa có điểm), PPDH Toán ở tiểu học-TH21019 (chưa có điểm), Thực tập sư phạm ngành GDTH-TH21048 (chưa có điểm), PPDH Thể dục-TC20030 (chưa có điểm), Âm nhạc và PPDH Âm nhạc-TH20012 (chưa có điểm), PPDH Tự nhiên - Xã hội-TH20020 (chưa có điểm), Phương tiện KTDH và ứng dụng CNTT trong DH ở tiểu học-TH20024 (chưa có điểm), RLNVSPTX ngành GDTH 4-TH20052 (chưa có điểm), PPDH tiếng Việt ở tiểu học-TH21011 (chưa có điểm))]</t>
  </si>
  <si>
    <t>145D3801070091</t>
  </si>
  <si>
    <t>Đặng Ngô Kiều</t>
  </si>
  <si>
    <t>Diễn Hoa-Diễn Châu -Nghệ An</t>
  </si>
  <si>
    <t>Chưa tích lũy đủ số TC bắt buộc (24/132)[HỌC PHẦN TỰ CHỌN(0/10: Văn học Việt Nam-TH20112 (chưa có điểm), Lí luận văn học-TH20113 (chưa có điểm), Một số vấn đề về thi pháp VH thiếu nhi-TH20114 (chưa có điểm), Ngữ dụng học (GDTH)-TH20109 (chưa có điểm), Ngữ nghĩa học-TH20029 (chưa có điểm), Từ Hán Việt-TH20031 (chưa có điểm), Đại lượng, đo lường và các tập hợp số-TH20094 (chưa có điểm), Cơ sở toán học của yếu tố hình học và yếu tố thống kê ở tiểu học-TH20059 (chưa có điểm), Số học-TH20033 (chưa có điểm), Bồi dưỡng năng lực cảm thụ văn học cho HS tiểu học-TH20120 (chưa có điểm), Dạy học các thể loại văn ở tiểu học-TH20117 (chưa có điểm), BD học sinh giỏi Tiếng Việt ở tiểu học-TH20116 (chưa có điểm), Th.hành giải bài tập Tiếng Việt ở tiểu học-TH20115 (chưa có điểm), Thực hành giải toán ở tiểu học-TH20047 (chưa có điểm), Bồi dưỡng học sinh giỏi Toán ở tiểu học-TH20118 (chưa có điểm), Các PPĐG kết quả học tập môn Toán ở TH-TH20046 (chưa có điểm), Dạy và học tích cực trong môn Toán ở TH-TH20119 (chưa có điểm)),KIẾN THỨC NGÀNH BẮT BUỘC(24/122: Mỹ thuật và PPDH Mỹ thuật-TH21021 (chưa có điểm), Tâm lý học tiểu học và giao tiếp sư phạm-TH20108 (chưa có điểm), Toán cao cấp (GDTH)-TH21003 (chưa có điểm), Văn học  thiếu nhi-TH22008 (chưa có điểm), Phát triển chương trình giáo dục Tiểu học-TH20121 (chưa có điểm), Thực hành phương pháp dạy học bộ môn-TH20122 (chưa có điểm), Cơ sở tự nhiên xã hội 1-TH21009 (chưa có điểm), RLNVSPTX ngành GDTH 1-TH20028 (chưa có điểm), Tiếng Việt-TH21004 (chưa có điểm), Giáo dục học-TH20007 (chưa có điểm), Tâm lý học-TH20001 (chưa có điểm), Sinh lý học trẻ em-SH20022 (chưa có điểm), Giáo dục môi trường-GD10003 (2.40), PPNCKH chuyên ngành Tiểu học-TH21016 (chưa có điểm), RLNVSPTX ngành GDTH 2-TH20050 (chưa có điểm), Cơ sở tự nhiên xã hội 2-TH20018 (chưa có điểm), Giáo dục học Tiểu học-TH21010 (chưa có điểm), Toán sơ cấp-TH20017 (chưa có điểm), Đạo đức và PPDH Đạo đức-TH20013 (chưa có điểm), Công tác Đội TNTP Hồ Chí Minh-TH20027 (chưa có điểm), GD hoà nhập HS khuyết tật, tàn tật ở TH-TH20026 (chưa có điểm), PPDH Toán ở tiểu học-TH21019 (chưa có điểm), Thực tập sư phạm ngành GDTH-TH21048 (chưa có điểm), PPDH Thể dục-TC20030 (chưa có điểm), Âm nhạc và PPDH Âm nhạc-TH20012 (chưa có điểm), Thủ công kỹ thuật và PPDH TCKT-TH20025 (chưa có điểm), Quản lý HCNN và Quản lý ngành GDĐT-TH20014 (chưa có điểm), PPDH Tự nhiên - Xã hội-TH20020 (chưa có điểm), Phương tiện KTDH và ứng dụng CNTT trong DH ở tiểu học-TH20024 (chưa có điểm), RLNVSPTX ngành GDTH 4-TH20052 (chưa có điểm), RLNVSPTX ngành GDTH 3-TH20051 (chưa có điểm), PPDH tiếng Việt ở tiểu học-TH21011 (chưa có điểm))]</t>
  </si>
  <si>
    <t>145D1402121007</t>
  </si>
  <si>
    <t>Cao Hải</t>
  </si>
  <si>
    <t>xóm4-Diễn Liên -Diễn Châu-Nghệ An</t>
  </si>
  <si>
    <t>K55_N2_QLGD</t>
  </si>
  <si>
    <t>Chưa tích lũy đủ số TC bắt buộc (75/132)[KIẾN THỨC NGÀNH BẮT BUỘC(69/123: Rèn luyện nghiệp vụ quản lý-GD20055 (chưa có điểm), Hệ thống thông tin trong QLGD-GD21069 (chưa có điểm), Tổ chức và quản lý các cơ sở GD - nhà trường-GD20072 (chưa có điểm), Ngoại ngữ 1 (Tiếng Việt cho SV Lào)-NC10001-TV (chưa có điểm), Ngoại ngữ 2 (Tiếng Việt cho SV Lào)-NC11002_TV (chưa có điểm), Quản lý tài chính, CSVC trong GD-GD20074 (chưa có điểm), Quản lý, tổ chức hoạt động DH - GD-GD20075 (chưa có điểm), Tâm lý học quản lý-GD20054 (chưa có điểm), Khóa luận TN ngành QLGD-GD20093 (chưa có điểm), Đại cương về quản lý giáo dục-GD20057 (chưa có điểm), Một số vấn đề của giáo dục hiện đại-GD20056 (chưa có điểm), Kế hoạch hóa phát triển GD-GD20068 (chưa có điểm), Nghiệp vụ QLHC trong các cơ sở GD-GD20064 (chưa có điểm), PPNCKH Quản lý giáo dục-GD20061 (chưa có điểm), Xã hội học giáo dục-GD20060 (chưa có điểm), Thực tập tốt nghiệp ngành QLGD-GD20092 (chưa có điểm), Công nghệ thông tin trong QLGD-TI20119 (chưa có điểm)),HỌC PHẦN TỰ CHỌN(6/9: Giao tiếp trong quản lý-GD20079 (chưa có điểm), Tư vấn giáo dục-GD20089 (chưa có điểm), Xã hội hóa giáo dục-GD20090 (chưa có điểm), Tâm lý học xã hội-GD20078 (chưa có điểm), Quản lý giáo dục GD Trung học-GD20082 (chưa có điểm), Quản lý giáo dục cộng đồng-GD20088 (chưa có điểm), Quản lý giáo dục GDMN-GD20080 (chưa có điểm), Quản lý giáo dục GD Tiểu học-TH20058 (chưa có điểm), Các mô hình quản lý giáo dục hiện đại-GD20087 (chưa có điểm), Quản lý các dự án phát triển giáo dục-GD20085 (chưa có điểm), Quản lý các hoạt động giáo dục chuyên biệt-GD20086 (chưa có điểm), Quản lý và phối hợp các lực lượng giáo dục-GD20091 (chưa có điểm))]</t>
  </si>
  <si>
    <t>145D3401010009</t>
  </si>
  <si>
    <t>TP Vinh - Tỉnh Nghệ An</t>
  </si>
  <si>
    <t>K55_SPTOAN</t>
  </si>
  <si>
    <t>Chưa tích lũy đủ số TC bắt buộc (17/132)[KIẾN THỨC NGÀNH TỰ CHỌN(0/7: Thống kê toán học và xử lý số liệu-TN20094 (chưa có điểm), Giải tích nâng cao-TN21037 (chưa có điểm), Cơ sở Toán học hiện đại của kiến thức toán phổ thông-TN20092 (chưa có điểm), Đại số hiện đại-TN21022 (chưa có điểm), Hình học hiện đại-TN20093 (chưa có điểm), Lý thuyết toán tử-TN20095 (chưa có điểm), Các định lý giới hạn trong lý thuyết xác suất-TN20096 (chưa có điểm), Hình học đại số-TN20098 (chưa có điểm), Đánh giá kết quả học tập môn toán-TN20097 (chưa có điểm), Cơ sở lý thuyết trường-TN20163 (chưa có điểm)),KIẾN THỨC NGÀNH BẮT BUỘC(17/125: Phương pháp dạy học Đại số và giải tích-TN22042 (chưa có điểm), Phương pháp dạy học Hình học-TN21043 (chưa có điểm), Xác suất - Thống kê A (Nhóm ngành Toán và sư phạm)-TN10019 (chưa có điểm), Thực hành phương pháp dạy học môn Toán-TN20165 (chưa có điểm), Chương trình và SGK môn Toán ở Trường THPT-TN20164 (chưa có điểm), Toán A1 (Nhóm ngành Toán và sư phạm)-TN10013 (chưa có điểm), Toán A2 (Nhóm ngành Toán và sư phạm)-TN10016 (chưa có điểm), Giải tích hàm-TN20021 (chưa có điểm), Giải tích số-TN20100 (chưa có điểm), PPNCKH chuyên ngành dạy học Toán-TN20044 (chưa có điểm), Cơ học lý thuyết-VL10004 (chưa có điểm), Xác suất nâng cao-TN21036 (chưa có điểm), Quản lý HCNN và Quản lý ngành GDĐT-TH20014 (chưa có điểm), Số học-TN20012 (chưa có điểm), Đại số sơ cấp-TN20080 (chưa có điểm), P.trình vi phân và p.trình đạo hàm riêng-TN20017 (chưa có điểm), Hàm số biến số phức-TN20019 (chưa có điểm), Hình học sơ cấp và Lịch sử toán-TN20028 (chưa có điểm), Hình học vi phân-TN22029 (chưa có điểm), Đại số đại cương-TN20006 (chưa có điểm), Toán A4 (Giải tích III)-TN20007 (chưa có điểm), Toán A3 (Giải tích II)-TN20002 (chưa có điểm), Quy hoạch tuyến tính-TN20004 (chưa có điểm), Hình học cao cấp-TN21010 (chưa có điểm), Tôpô đại cương-TN21011 (chưa có điểm), Lý luận dạy học bộ môn Toán-TN21015 (chưa có điểm), Thực tập sư phạm ngành SP Toán học-TN20070 (chưa có điểm), Tâm lý học-TH20001 (chưa có điểm), Giáo dục học-TH20007 (chưa có điểm), Tin học nhóm ngành 1-TI11001 (chưa có điểm), Vật lý đại cương A1-VL10001 (chưa có điểm), Lôgic Toán và Toán rời rạc-TN21001 (chưa có điểm), Độ đo tích phân-TN21026 (chưa có điểm), Kiến tập sư phạm-TH20015 (chưa có điểm))]</t>
  </si>
  <si>
    <t>135D1401140013</t>
  </si>
  <si>
    <t xml:space="preserve">Vì Thị Riêng </t>
  </si>
  <si>
    <t>Chăm</t>
  </si>
  <si>
    <t>Sơn Kim - Hương Sơn - Hà Tĩnh</t>
  </si>
  <si>
    <t>K54D140114B - QLGD</t>
  </si>
  <si>
    <t>135D1401140056</t>
  </si>
  <si>
    <t>nghĩa lâm-nghĩa đàn-nghệ an</t>
  </si>
  <si>
    <t>Chưa tích lũy đủ số TC bắt buộc (110/132)[KIẾN THỨC NGÀNH BẮT BUỘC(101/123: Kỹ thuật xây dựng văn bản quản lý-GD20058 (2.60), Nhân cách và lao động của người cán bộ QLGD-GD20066 (chưa có điểm), Thực tập tốt nghiệp ngành QLGD-GD20092 (chưa có điểm), Điều khiển học và lý thuyết hệ thống-TN20075 (chưa có điểm), Ngoại ngữ 2(Tiếng Anh)-NC11002 (chưa có điểm), Ngoại ngữ 1 (Tiếng Anh)-NC10001 (3.80), Ngoại ngữ 1 (Tiếng Việt cho SV Lào)-NC10001-TV (chưa có điểm), Ngoại ngữ 2 (Tiếng Việt cho SV Lào)-NC11002_TV (chưa có điểm), Xác suất - Thống kê B-TN10006 (2.20 2.80))]; chứng chỉ CCGDQP chưa đạt; chứng chỉ CCGDTC chưa đạt; chứng chỉ TAB1 chưa đạt</t>
  </si>
  <si>
    <t>135D1401140027</t>
  </si>
  <si>
    <t>Quỳnh Châu - Quỳnh Lưu - Nghệ An</t>
  </si>
  <si>
    <t>Chưa tích lũy đủ số TC bắt buộc (125/132)[KIẾN THỨC NGÀNH BẮT BUỘC(116/123: Thực tập tốt nghiệp ngành QLGD-GD20092 (chưa có điểm), Ngoại ngữ 1 (Tiếng Việt cho SV Lào)-NC10001-TV (chưa có điểm), Ngoại ngữ 2 (Tiếng Việt cho SV Lào)-NC11002_TV (chưa có điểm), Lôgíc hình thức-ML20001 (3.70 3.70))]; chứng chỉ TAB1 chưa đạt</t>
  </si>
  <si>
    <t>135D1402011004</t>
  </si>
  <si>
    <t xml:space="preserve">Nguyễn Thị </t>
  </si>
  <si>
    <t>nghi kiều-nghi lộc-nghệ an</t>
  </si>
  <si>
    <t>K54D140201A- GDMN</t>
  </si>
  <si>
    <t>Chưa tích lũy đủ số TC bắt buộc (101/132)[KIẾN THỨC NGÀNH BẮT BUỘC(93/124: Phân tích và phát triển chương trình giáo dục Mầm non-MN20047 (2.20), Ngoại ngữ 1 (Tiếng Việt cho SV Lào)-NC10001-TV (chưa có điểm), Ngoại ngữ 2 (Tiếng Việt cho SV Lào)-NC11002_TV (chưa có điểm), Thực hành phương pháp giáo dục Mầm non-MN20048 (chưa có điểm), Bệnh học trẻ em-MN20017 (0), Làm đồ chơi cho trẻ-MN20018 (0), Múa-MN20019 (0), Thực tập sư phạm ngành SP GDMN-MN21026 (chưa có điểm), PPNCKH chuyên ngành mầm non-MN21012 (0), Giáo dục học mầm non-MN21006 (0), Phương pháp phát triển ngôn ngữ-MN21015 (chưa có điểm), Quản lý trường mầm non-MN21020 (0))]; Còn nợ phí; chứng chỉ CCGDTC chưa đạt; chứng chỉ TAB1 chưa đạt</t>
  </si>
  <si>
    <t>135D1402010012</t>
  </si>
  <si>
    <t xml:space="preserve">Trần Thị Minh </t>
  </si>
  <si>
    <t xml:space="preserve"> Tiền Phong- Quế Phong- Nghệ An</t>
  </si>
  <si>
    <t>Chưa tích lũy đủ số TC bắt buộc (110/132)[KIẾN THỨC NGÀNH BẮT BUỘC(102/124: Ngoại ngữ 1 (Tiếng Việt cho SV Lào)-NC10001-TV (chưa có điểm), Ngoại ngữ 2 (Tiếng Việt cho SV Lào)-NC11002_TV (chưa có điểm), Thực hành phương pháp giáo dục Mầm non-MN20048 (0.30), Tâm lý học-TH20001 (3.20), Thực tập sư phạm ngành SP GDMN-MN21026 (chưa có điểm), RLNVSPTX ngành GDMN 2-MN20030 (chưa có điểm), RLNVSPTX ngành GDMN 3-MN20031 (chưa có điểm), PP hình thành biểu tượng toán học-MN21016 (3.70 0 2.70), Ngoại ngữ 2(Tiếng Anh)-NC11002 (chưa có điểm), Nhập môn khoa học giao tiếp-TH10001 (chưa có điểm))]; chứng chỉ CCGDQP chưa đạt; chứng chỉ TAB1 chưa đạt</t>
  </si>
  <si>
    <t>135D1402022012</t>
  </si>
  <si>
    <t>Xã Châu Thái-Qùy Hợp-Nghệ An</t>
  </si>
  <si>
    <t>K54D140202A1 - GDTH</t>
  </si>
  <si>
    <t>Chưa tích lũy đủ số TC bắt buộc (71/132)[HỌC PHẦN TỰ CHỌN(4/10: Các PPĐG kết quả học tập môn Toán ở TH-TH20046 (2.20), Văn học Việt Nam-TH20112 (3.70), Ngữ dụng học (GDTH)-TH20109 (chưa có điểm), Ngữ nghĩa học-TH20029 (chưa có điểm), Từ Hán Việt-TH20031 (chưa có điểm), Lí luận văn học-TH20113 (chưa có điểm), Một số vấn đề về thi pháp VH thiếu nhi-TH20114 (chưa có điểm), Bồi dưỡng năng lực cảm thụ văn học cho HS tiểu học-TH20120 (chưa có điểm), Dạy học các thể loại văn ở tiểu học-TH20117 (chưa có điểm), Bồi dưỡng học sinh giỏi Toán ở tiểu học-TH20118 (chưa có điểm), Đại lượng, đo lường và các tập hợp số-TH20094 (chưa có điểm), Cơ sở toán học của yếu tố hình học và yếu tố thống kê ở tiểu học-TH20059 (chưa có điểm), Số học-TH20033 (chưa có điểm), Th.hành giải bài tập Tiếng Việt ở tiểu học-TH20115 (chưa có điểm), Dạy và học tích cực trong môn Toán ở TH-TH20119 (chưa có điểm)),KIẾN THỨC NGÀNH BẮT BUỘC(67/122: Tin học nhóm ngành 2-TI11002 (3.90), Tâm lý học tiểu học và giao tiếp sư phạm-TH20108 (chưa có điểm), Ngoại ngữ 1 (Tiếng Việt cho SV Lào)-NC10001-TV (chưa có điểm), Ngoại ngữ 2 (Tiếng Việt cho SV Lào)-NC11002_TV (chưa có điểm), Cơ sở tự nhiên xã hội 2-TH20018 (chưa có điểm), Giáo dục học Tiểu học-TH21010 (chưa có điểm), Toán sơ cấp-TH20017 (chưa có điểm), Đạo đức và PPDH Đạo đức-TH20013 (3.70), Âm nhạc và PPDH Âm nhạc-TH20012 (chưa có điểm), Quản lý HCNN và Quản lý ngành GDĐT-TH20014 (0 0), Những nguyên lý cơ bản của CN Mác-Lênin II-CT10002 (3.80), Thực tập sư phạm ngành GDTH-TH21048 (chưa có điểm), Xác suất - Thống kê B-TN10006 (chưa có điểm), Cơ sở văn hoá Việt Nam-NV10002 (chưa có điểm), Ngoại ngữ 1 (Tiếng Anh)-NC10001 (0), Ngoại ngữ 2(Tiếng Anh)-NC11002 (chưa có điểm), Đường lối cách mạng của Đảng CSVN-CT10004 (0), Tư tưởng Hồ Chí Minh-CT10003 (0), Sinh lý học trẻ em-SH20022 (0), Giáo dục môi trường-GD10003 (chưa có điểm), PPNCKH chuyên ngành Tiểu học-TH21016 (chưa có điểm))]; Còn nợ phí; chứng chỉ CCGDQP chưa đạt; chứng chỉ CCGDTC chưa đạt; chứng chỉ TAB1 chưa đạt</t>
  </si>
  <si>
    <t>135D1402020042</t>
  </si>
  <si>
    <t>bản na xã Nậm Nhoóng,Quế Phong,Nghệ An</t>
  </si>
  <si>
    <t>K54D140202A2 - GDTH</t>
  </si>
  <si>
    <t>Chưa tích lũy đủ số TC bắt buộc (128/132)[KIẾN THỨC NGÀNH BẮT BUỘC(118/122: Ngoại ngữ 1 (Tiếng Việt cho SV Lào)-NC10001-TV (chưa có điểm), Ngoại ngữ 2 (Tiếng Việt cho SV Lào)-NC11002_TV (chưa có điểm), Ngoại ngữ 2(Tiếng Anh)-NC11002 (0 0))]; ĐTK HE4 = 1.95; Còn nợ phí; chứng chỉ CCGDQP chưa đạt; chứng chỉ TAB1 chưa đạt</t>
  </si>
  <si>
    <t>135D1402020053</t>
  </si>
  <si>
    <t>châu kim-quế phong-nghệ an</t>
  </si>
  <si>
    <t>135D1402020018</t>
  </si>
  <si>
    <t xml:space="preserve">Hồ Văn </t>
  </si>
  <si>
    <t>Nực</t>
  </si>
  <si>
    <t>thôn Tà Tụt 1, xã Tà Rụt  , huyện  Đakrông , tỉnh  Quảng Trị</t>
  </si>
  <si>
    <t>Chưa tích lũy đủ số TC bắt buộc (130/132)[KIẾN THỨC NGÀNH BẮT BUỘC(120/122: Ngoại ngữ 1 (Tiếng Việt cho SV Lào)-NC10001-TV (chưa có điểm), Ngoại ngữ 2 (Tiếng Việt cho SV Lào)-NC11002_TV (chưa có điểm), Xác suất - Thống kê B-TN10006 (2.60 3.40 0 3.70))]; ĐTK HE4 = 1.93</t>
  </si>
  <si>
    <t>135D1402020007</t>
  </si>
  <si>
    <t xml:space="preserve">Kha Thị </t>
  </si>
  <si>
    <t>Phim</t>
  </si>
  <si>
    <t>Bả Kẻo Lực 3- Xã Phà Đánh - Huyện Kỳ Sơn- Tỉnh Nghệ An</t>
  </si>
  <si>
    <t>135D1402020013</t>
  </si>
  <si>
    <t xml:space="preserve">Vi Thị </t>
  </si>
  <si>
    <t>phà đánh,kỳ sơn,nghệ an</t>
  </si>
  <si>
    <t>135D1402020057</t>
  </si>
  <si>
    <t xml:space="preserve">Lương Thị Thùy </t>
  </si>
  <si>
    <t>Tam Quang-Tương Dương-Nghệ An</t>
  </si>
  <si>
    <t>Chưa tích lũy đủ số TC bắt buộc (124/132)[KIẾN THỨC NGÀNH BẮT BUỘC(114/122: Ngoại ngữ 1 (Tiếng Việt cho SV Lào)-NC10001-TV (chưa có điểm), Ngoại ngữ 2 (Tiếng Việt cho SV Lào)-NC11002_TV (chưa có điểm), Toán sơ cấp-TH20017 (2.20 3.80 3), Xác suất - Thống kê B-TN10006 (1.20 0), Tâm lý học-TH20001 (3.60))]; ĐTK HE4 = 1.87; chứng chỉ CCGDTC chưa đạt; chứng chỉ TAB1 chưa đạt</t>
  </si>
  <si>
    <t>135D1402020041</t>
  </si>
  <si>
    <t xml:space="preserve">Lương Thị </t>
  </si>
  <si>
    <t xml:space="preserve"> xiềng nứa Yên na tương dương nghệ an</t>
  </si>
  <si>
    <t>Chưa tích lũy đủ số TC bắt buộc (123/132)[KIẾN THỨC NGÀNH BẮT BUỘC(113/122: Ngoại ngữ 1 (Tiếng Việt cho SV Lào)-NC10001-TV (chưa có điểm), Ngoại ngữ 2 (Tiếng Việt cho SV Lào)-NC11002_TV (chưa có điểm), Quản lý HCNN và Quản lý ngành GDĐT-TH20014 (3.50 3), Tiếng Việt-TH21004 (3.10 3.40 3), Xác suất - Thống kê B-TN10006 (1.80 2.10 2.10))]; ĐTK HE4 = 1.85; Còn nợ phí; chứng chỉ CCGDQP chưa đạt; chứng chỉ TAB1 chưa đạt</t>
  </si>
  <si>
    <t>135D1402020027</t>
  </si>
  <si>
    <t xml:space="preserve">Vi Văn </t>
  </si>
  <si>
    <t>Bản Lũng- xã Tam Thái - huyện Tương Dương - tỉnh Nghệ An</t>
  </si>
  <si>
    <t>135D1402091005</t>
  </si>
  <si>
    <t xml:space="preserve">Lô Trà </t>
  </si>
  <si>
    <t>Quỳ Hơp - Nghệ An</t>
  </si>
  <si>
    <t>K54D140209A - Toán</t>
  </si>
  <si>
    <t>Chưa tích lũy đủ số TC bắt buộc (108/132)[KIẾN THỨC NGÀNH BẮT BUỘC(101/125: Quản lý HCNN và Quản lý ngành GDĐT-TH20014 (2.30 0 0), Toán A2 (Giải tích I)-TN10002 (3.50), Đường lối cách mạng của Đảng CSVN-CT10004 (0 0), Tư tưởng Hồ Chí Minh-CT10003 (0 0 0), Những nguyên lý cơ bản của CN Mác-Lênin II-CT10002 (3.10 2.10 0), Ngoại ngữ 1 (Tiếng Việt cho SV Lào)-NC10001-TV (chưa có điểm), Ngoại ngữ 2 (Tiếng Việt cho SV Lào)-NC11002_TV (chưa có điểm), Độ đo tích phân-TN21026 (3.70), Giải tích số-TN20100 (3.90), Lý luận dạy học bộ môn Toán-TN21015 (3.80), Toán A1 (Đại số tuyến tính)-TN10001 (3.60))]; ĐTK HE4 = 1.89; chứng chỉ CCGDQP chưa đạt; chứng chỉ CCGDTC chưa đạt; chứng chỉ TAB1 chưa đạt</t>
  </si>
  <si>
    <t>135D1402111036</t>
  </si>
  <si>
    <t xml:space="preserve">Nguyễn Văn </t>
  </si>
  <si>
    <t>lạng sơn,anh sơn,nghệ an</t>
  </si>
  <si>
    <t>K54D140211A1 - SP Vật Lý</t>
  </si>
  <si>
    <t>135D1402131010</t>
  </si>
  <si>
    <t xml:space="preserve">Đặng Thị </t>
  </si>
  <si>
    <t>Anh sơn nghệ an</t>
  </si>
  <si>
    <t>K54D140213A1 - SP Sinh</t>
  </si>
  <si>
    <t>chứng chỉ CCGDQP chưa đạt</t>
  </si>
  <si>
    <t>135D1402170003</t>
  </si>
  <si>
    <t xml:space="preserve">Trương Văn </t>
  </si>
  <si>
    <t xml:space="preserve">Điền Quang - Bá Thước - Thanh Hóa </t>
  </si>
  <si>
    <t>K54D140217A - SP Văn</t>
  </si>
  <si>
    <t>135D1402170005</t>
  </si>
  <si>
    <t>Mạnh</t>
  </si>
  <si>
    <t>Bản Mác - Xã Thạch Giám - Huyện Tương Dương - Tỉnh Nghệ An</t>
  </si>
  <si>
    <t>ĐTK HE4 = 1.95; Còn nợ phí; chứng chỉ TAB1 chưa đạt</t>
  </si>
  <si>
    <t>135D1402180034</t>
  </si>
  <si>
    <t>Ngọc Sơn , Thanh Chương, Nghệ An</t>
  </si>
  <si>
    <t>K54D140218A - SP Lịch sử</t>
  </si>
  <si>
    <t>Chưa tích lũy đủ số TC bắt buộc (111/132)[KIẾN THỨC NGÀNH BẮT BUỘC(103/124: Ngoại ngữ 1 (Tiếng Việt cho SV Lào)-NC10001-TV (chưa có điểm), Ngoại ngữ 2 (Tiếng Việt cho SV Lào)-NC11002_TV (chưa có điểm), Lịch sử thế giới cận đại-LS20012 (2.30), Ngoại ngữ 1 (Tiếng Anh)-NC10001 (0 3.10), Dân tộc học đại cương-LS20005 (1.50), Lịch sử thế giới cổ-trung đại-LS20007 (0), Lịch sử Việt Nam cận đại-LS21008 (0))]; chứng chỉ TAB1 chưa đạt</t>
  </si>
  <si>
    <t>135D1402180003</t>
  </si>
  <si>
    <t xml:space="preserve">Lê Ngọc </t>
  </si>
  <si>
    <t>Trung Thành - Yên Lễ - Như Xuân - Thanh Hóa</t>
  </si>
  <si>
    <t>chứng chỉ CCGDTC chưa đạt; chứng chỉ TAB1 chưa đạt</t>
  </si>
  <si>
    <t>135D1402190006</t>
  </si>
  <si>
    <t xml:space="preserve">Xeo Thị </t>
  </si>
  <si>
    <t>Bằng</t>
  </si>
  <si>
    <t>xã Bảo Thắng - Kỳ Sơn Nghệ An</t>
  </si>
  <si>
    <t>K54D140219A - SP Địa</t>
  </si>
  <si>
    <t>Chưa tích lũy đủ số TC bắt buộc (123/132)[KIẾN THỨC NGÀNH BẮT BUỘC(115/124: Ngoại ngữ 1 (Tiếng Việt cho SV Lào)-NC10001-TV (chưa có điểm), Ngoại ngữ 2 (Tiếng Việt cho SV Lào)-NC11002_TV (chưa có điểm), Địa lý tự nhiên lục địa-ĐL21059 (3.40), Toán B-TN10003 (2.30))]; chứng chỉ CCGDQP chưa đạt; chứng chỉ TAB1 chưa đạt</t>
  </si>
  <si>
    <t>135D1402190002</t>
  </si>
  <si>
    <t xml:space="preserve">Hồ Cu </t>
  </si>
  <si>
    <t>Chiên</t>
  </si>
  <si>
    <t>Hương Hóa, Quảng Trị</t>
  </si>
  <si>
    <t>Chưa tích lũy đủ số TC bắt buộc (106/132)[KIẾN THỨC NGÀNH BẮT BUỘC(98/124: Ngoại ngữ 1 (Tiếng Việt cho SV Lào)-NC10001-TV (chưa có điểm), Ngoại ngữ 2 (Tiếng Việt cho SV Lào)-NC11002_TV (chưa có điểm), Trắc địa đại cương-ĐL20010 (2.70), Thực tập sư phạm ngành SP Địa lý-ĐL20039 (chưa có điểm), Địa lý tự nhiên Việt Nam-ĐL22008 (3.40), Thực địa II (Địa lý kinh tế - xã hội)-ĐL20019 (0), Ngoại ngữ 2(Tiếng Anh)-NC11002 (3.70), Tư tưởng Hồ Chí Minh-CT10003 (3.50 2.10), Toán B-TN10003 (2.50))]; chứng chỉ TAB1 chưa đạt</t>
  </si>
  <si>
    <t>135D1402191023</t>
  </si>
  <si>
    <t xml:space="preserve">Bùi Trọng </t>
  </si>
  <si>
    <t>Minh Tiến_ Châu Hạnh_ Quỳ Châu</t>
  </si>
  <si>
    <t>Chưa tích lũy đủ số TC bắt buộc (58/132)[HỌC PHẦN TỰ CHỌN-&gt;Học phần tự chọn 1(0/2: Cơ sở văn hoá Việt Nam-NV10002 (0 0), Địa phương học-LS10002 (0 0), Tiến trình Lịch sử Việt Nam-LS10001 (0)),HỌC PHẦN TỰ CHỌN-&gt;Học phần tự chọn 2(0/2: Địa lý phong thủy-ĐL20029 (0), Địa lý Biển Đông-ĐL20031 (chưa có điểm), Địa lý Nghệ An-ĐL20030 (chưa có điểm)),KIẾN THỨC NGÀNH BẮT BUỘC(54/124: THPPDH Địa lý-ĐL20204 (0), Phương pháp dạy học Địa lý 2-ĐL21092 (0), Tin học nhóm ngành 4-TI11004 (chưa có điểm), Ngoại ngữ 1 (Tiếng Việt cho SV Lào)-NC10001-TV (chưa có điểm), Ngoại ngữ 2 (Tiếng Việt cho SV Lào)-NC11002_TV (chưa có điểm), PPNCKH chuyên ngành Địa lý-ĐL21012 (0), Địa lý tự nhiên lục địa-ĐL21059 (3.30), Quản lý HCNN và Quản lý ngành GDĐT-TH20014 (chưa có điểm), Trắc địa đại cương-ĐL20010 (0), Thực tập sư phạm ngành SP Địa lý-ĐL20039 (chưa có điểm), Địa lý tự nhiên Việt Nam-ĐL22008 (3.70), Địa lý kinh tế - xã hội thế giới 1-ĐL21078 (2.10), Thực hành địa lý kinh tế xã hội-ĐL20148 (0), Địa lý kinh tế - xã hội thế giới 2-ĐL20090 (0), Ngoại ngữ 2(Tiếng Anh)-NC11002 (0), Địa lý tự nhiên đại cương 1-ĐL20042 (3.90 0), Tư tưởng Hồ Chí Minh-CT10003 (0), Tâm lý học-TH20001 (chưa có điểm), Toán B-TN10003 (chưa có điểm), Địa lý chính trị-ĐL20132 (chưa có điểm), Địa chất-ĐL21002 (chưa có điểm), Đường lối cách mạng của Đảng CSVN-CT10004 (chưa có điểm), Những nguyên lý cơ bản của CN Mác-Lênin II-CT10002 (0 0))]; chứng chỉ CCGDQP chưa đạt; chứng chỉ TAB1 chưa đạt</t>
  </si>
  <si>
    <t>135D4601010004</t>
  </si>
  <si>
    <t>Ngô Thị Hồng</t>
  </si>
  <si>
    <t>Xóm 8, Xã Diễn Xuân, huyện Diễn Châu, tỉnh Nghệ An</t>
  </si>
  <si>
    <t>K54D460101B - Toán học</t>
  </si>
  <si>
    <t>Toán học</t>
  </si>
  <si>
    <t>135D4201010015</t>
  </si>
  <si>
    <t>Tuyên</t>
  </si>
  <si>
    <t>Thôn Tiên Thanh Xã Võ Liệt Huyện Thanh Chương Tỉnh Nghệ An</t>
  </si>
  <si>
    <t>K54_N2_SPSINH</t>
  </si>
  <si>
    <t>Chưa tích lũy đủ số TC bắt buộc (123/132)[KIẾN THỨC NGÀNH BẮT BUỘC(119/128: Thực tập sư phạm ngành SP Sinh học-SH20072 (chưa có điểm), Quản lý HCNN và Quản lý ngành GDĐT-TH20014 (chưa có điểm), Ngoại ngữ 1 (Tiếng Việt cho SV Lào)-NC10001-TV (chưa có điểm), Ngoại ngữ 2 (Tiếng Việt cho SV Lào)-NC11002_TV (chưa có điểm), Phân tích và đánh giá chương trình Sinh học THPT-SH20123 (chưa có điểm))]</t>
  </si>
  <si>
    <t>135D4601010028</t>
  </si>
  <si>
    <t>Nguyễn thị</t>
  </si>
  <si>
    <t>Nghi Xuân, Hà Tĩnh</t>
  </si>
  <si>
    <t>K54_N2_SPTOAN</t>
  </si>
  <si>
    <t>Chưa tích lũy đủ số TC bắt buộc (113/132)[KIẾN THỨC NGÀNH BẮT BUỘC(106/125: Thực hành phương pháp dạy học môn Toán-TN20165 (0), Chương trình và SGK môn Toán ở Trường THPT-TN20164 (0), Quản lý HCNN và Quản lý ngành GDĐT-TH20014 (0), Ngoại ngữ 1 (Tiếng Việt cho SV Lào)-NC10001-TV (chưa có điểm), Ngoại ngữ 2 (Tiếng Việt cho SV Lào)-NC11002_TV (chưa có điểm), Thực tập sư phạm ngành SP Toán học-TN20070 (chưa có điểm), Phương pháp dạy học Đại số và giải tích-TN22042 (0), Phương pháp dạy học Hình học-TN21043 (0))]</t>
  </si>
  <si>
    <t>135D8501030037</t>
  </si>
  <si>
    <t xml:space="preserve">Nguyễn Thị Hải </t>
  </si>
  <si>
    <t>Đường</t>
  </si>
  <si>
    <t>thanh văn -thanh chương - nghệ an</t>
  </si>
  <si>
    <t>K54_SPHOA</t>
  </si>
  <si>
    <t>Chưa tích lũy đủ số TC bắt buộc (46/132)[KIẾN THỨC NGÀNH BẮT BUỘC(46/130: Phương pháp dạy học hóa học 2-HH21065 (chưa có điểm), PPDH Hóa học 1-HH20019 (chưa có điểm), Hóa kỹ thuật và môi trường-HH20010 (chưa có điểm), Các PP Vật lý ứng dụng trong Hóa học-HH20018 (chưa có điểm), Bài tập hóa học và phương tiện kỹ thuật DH-HH20064 (chưa có điểm), Thực hành hóa học phổ thông-HH20082 (chưa có điểm), Hóa học vật liệu-HH20022 (chưa có điểm), Ngoại ngữ 1 (Tiếng Việt cho SV Lào)-NC10001-TV (chưa có điểm), Ngoại ngữ 2 (Tiếng Việt cho SV Lào)-NC11002_TV (chưa có điểm), Kiến tập sư phạm-TH20015 (chưa có điểm), Toán cao cấp nâng cao ( Hoá)-TN11010 (chưa có điểm), Giáo dục học-TH20007 (chưa có điểm), PPNCKH chuyên ngành Hoá học-HH20001 (chưa có điểm), Vật lý đại cương A2-VL10002 (chưa có điểm), Quản lý HCNN và Quản lý ngành GDĐT-TH20014 (chưa có điểm), Thực tập sư phạm ngành SP Hóa học-HH20036 (chưa có điểm), Thực hành phương pháp dạy học hóa học và nghiên cứu khoa học giáo dục-HH20113 (chưa có điểm), Hóa lý 1-HH21003 (chưa có điểm), Bồi dưỡng học sinh giỏi hóa học ở trường phổ thông-HH20055 (chưa có điểm), Thực hành hóa phân tích-HH20105 (chưa có điểm), Thực hành hóa vô cơ-HH20102 (chưa có điểm), Cơ chế phản ứng hóa hữu cơ-HH22030 (chưa có điểm), Hóa vô cơ 1-HH21007 (chưa có điểm), Hóa lý 2-HH20004 (chưa có điểm), Hóa vô cơ 2-HH20008 (chưa có điểm), Hóa phân tích 1-HH20011 (2.90), Hóa phân tích 2-HH22013 (chưa có điểm), Hóa hữu cơ 1-HH21015 (chưa có điểm), Hóa hữu cơ 2-HH20016 (chưa có điểm), Thực hành hóa hữu cơ-HH20103 (chưa có điểm)),HỌC PHẦN TỰ CHỌN(0/2: Hóa học xử lý môi trường-HH20057 (chưa có điểm), Vật liệu vô cơ-HH20058 (chưa có điểm), Các phương pháp phân tích điện hóa hiện đại-HH20056 (chưa có điểm), Phân tích khối lượng-HH20034 (chưa có điểm), Lịch sử hóa học-HH20031 (chưa có điểm), Phương pháp dạy học hóa học bằng tiếng Anh ở trường phổ thông-HH20107 (chưa có điểm))]</t>
  </si>
  <si>
    <t>BỘ GIÁO DỤC VÀ ĐÀO TẠO</t>
  </si>
  <si>
    <t>ĐẠI HỌC VINH</t>
  </si>
  <si>
    <t>DANH SÁCH SINH VIÊN CHƯA ĐỦ ĐIỀU KIỆN TỐT NGHIỆP</t>
  </si>
  <si>
    <t>Đợt xét: TN_2023_Đợt 1 _T3 - 10/03/2023</t>
  </si>
  <si>
    <t>Lí do chưa đủ đk tốt nghiệp</t>
  </si>
  <si>
    <t>Ngành/chuyên ngành</t>
  </si>
  <si>
    <t>TRỊNH THỊ</t>
  </si>
  <si>
    <t>14/04/1997</t>
  </si>
  <si>
    <t>Quỳnh châu quỳnh lưu nghệ an</t>
  </si>
  <si>
    <t>K56A - Giáo dục chính trị</t>
  </si>
  <si>
    <t>Chưa tích lũy đủ số TC bắt buộc (120/132)[KIẾN THỨC NGÀNH BẮT BUỘC(114/126: Tư tưởng Hồ Chí Minh-CT10003 (2.70), Những nguyên lý cơ bản của CN Mác-Lênin II-CT10002 (3.40), Chính trị học đại cương-ML21018 (3.10), Những nguyên lý cơ bản của CN Mác-Lênin I-CT10001 (2.90), Tiến trình Lịch sử Việt Nam-LS10001 (3.80), Ngoại ngữ 1 (Tiếng Việt cho SV Lào)-NC10001-TV (chưa có điểm), Ngoại ngữ 2 (Tiếng Việt cho SV Lào)-NC11002_TV (chưa có điểm))]; Còn nợ phí; chứng chỉ TAB1 chưa đạt</t>
  </si>
  <si>
    <t>Giáo dục chính trị</t>
  </si>
  <si>
    <t>155D1402051039</t>
  </si>
  <si>
    <t>TRẦN MINH</t>
  </si>
  <si>
    <t>03/09/1997</t>
  </si>
  <si>
    <t>Xuân Hải - Nghi Xuân - Hà Tĩnh</t>
  </si>
  <si>
    <t/>
  </si>
  <si>
    <t>Chưa tích lũy đủ số TC bắt buộc (83/132)[Học phần tự chọn 3(0/2: Thể chế chính trị TBCN hiện đại-ML22012 (chưa có điểm), Giáo dục kỹ năng sống-ML20075 (chưa có điểm), Giáo dục gia đình-ML20027 (chưa có điểm), Logic biện chứng-ML20021 (chưa có điểm), Lịch sử văn minh thế giới-LS10004 (chưa có điểm), Hội nhập kinh tế quốc tế ở Việt Nam-ML20024 (0)),Học phần tự chọn 2(0/2: Môi trường và phát triển-MT11003 (chưa có điểm), Lịch sử Triết học Mác- Lênin-ML20022 (chưa có điểm), Xây dựng Đảng-ML20025 (chưa có điểm), Quản lý kinh tế-ML20035 (chưa có điểm), Địa lý học đại cương-ĐL10001 (chưa có điểm)),KIẾN THỨC NGÀNH BẮT BUỘC(81/126: Lịch sử triết học-ML20008 (3.50), Tư tưởng Hồ Chí Minh-CT10003 (0 3.50), Tác phẩm Mác Lênin về chính trị-ML20068 (0), Chuyên đề Triết học-ML21011 (0), Lịch sử tư tưởng XHCN-ML21020 (0), Chuyên đề CNXH khoa học-ML21016 (1.80), PPDH bộ môn GDCD II-ML20031 (0), Thực hành PPDH bộ môn Giáo dục công dân-ML20080 (0), Chuyên đề Tư tưởng Hồ Chí Minh-ML21034 (0), Chuyên đề Lịch sử Đảng CS Việt Nam-ML21032 (0), Quản lý HCNN và Quản lý ngành GDĐT-TH20014 (chưa có điểm), Thực tập sư phạm ngành SP GDCT-ML20036 (chưa có điểm), Ngoại ngữ 1 (Tiếng Việt cho SV Lào)-NC10001-TV (chưa có điểm), Ngoại ngữ 2 (Tiếng Việt cho SV Lào)-NC11002_TV (chưa có điểm))]; ĐTK HE4 = 1.98; Còn nợ phí; chứng chỉ CCGDTC chưa đạt; chứng chỉ TAB1 chưa đạt</t>
  </si>
  <si>
    <t>17/07/1995</t>
  </si>
  <si>
    <t>10/08/1994</t>
  </si>
  <si>
    <t>10/09/1996</t>
  </si>
  <si>
    <t>19/10/1995</t>
  </si>
  <si>
    <t>17/10/1995</t>
  </si>
  <si>
    <t>11/03/1996</t>
  </si>
  <si>
    <t>24/05/1996</t>
  </si>
  <si>
    <t>02/10/1997</t>
  </si>
  <si>
    <t>10/08/1997</t>
  </si>
  <si>
    <t>23/06/1997</t>
  </si>
  <si>
    <t>27/03/1995</t>
  </si>
  <si>
    <t>19/09/1997</t>
  </si>
  <si>
    <t>24/01/1997</t>
  </si>
  <si>
    <t>03/08/1996</t>
  </si>
  <si>
    <t>14/08/1997</t>
  </si>
  <si>
    <t>16/04/1995</t>
  </si>
  <si>
    <t>20/04/1996</t>
  </si>
  <si>
    <t>15/08/1996</t>
  </si>
  <si>
    <t>16/02/1997</t>
  </si>
  <si>
    <t>02/01/1997</t>
  </si>
  <si>
    <t>14/01/1998</t>
  </si>
  <si>
    <t>19/05/1998</t>
  </si>
  <si>
    <t>27/01/1997</t>
  </si>
  <si>
    <t>05/04/1997</t>
  </si>
  <si>
    <t>18/10/1998</t>
  </si>
  <si>
    <t>23/05/1998</t>
  </si>
  <si>
    <t>24/03/1998</t>
  </si>
  <si>
    <t>Xóm 11, Xã Quỳnh Lâm, Huyện Quỳnh Lưu, Nghệ An</t>
  </si>
  <si>
    <t>20/06/1998</t>
  </si>
  <si>
    <t>14/09/1998</t>
  </si>
  <si>
    <t>03/01/1998</t>
  </si>
  <si>
    <t>21/01/1997</t>
  </si>
  <si>
    <t>21/02/1998</t>
  </si>
  <si>
    <t>24/09/1998</t>
  </si>
  <si>
    <t>12/01/1999</t>
  </si>
  <si>
    <t>1755214020110025</t>
  </si>
  <si>
    <t>06/08/1999</t>
  </si>
  <si>
    <t>1755214020110154</t>
  </si>
  <si>
    <t>04/12/1999</t>
  </si>
  <si>
    <t>1755214020110059</t>
  </si>
  <si>
    <t>31/05/1999</t>
  </si>
  <si>
    <t>1755214020110053</t>
  </si>
  <si>
    <t>11/04/1999</t>
  </si>
  <si>
    <t>1755214020110106</t>
  </si>
  <si>
    <t>24/05/1999</t>
  </si>
  <si>
    <t>Chưa tích lũy đủ số TC bắt buộc (116/125)[KIẾN THỨC NGÀNH BẮT BUỘC(110/119: Quản lí trường mầm non-EDU30076 (chưa có điểm), Bệnh học trẻ em-EDU30058 (chưa có điểm), Tin học-INF20002 (0))]; chứng chỉ TAB1 chưa đạt</t>
  </si>
  <si>
    <t>1755214020110051</t>
  </si>
  <si>
    <t>12/11/1999</t>
  </si>
  <si>
    <t>1755214020110083</t>
  </si>
  <si>
    <t>02/09/1999</t>
  </si>
  <si>
    <t>1755214011400021</t>
  </si>
  <si>
    <t>14/02/1999</t>
  </si>
  <si>
    <t>1755214011400012</t>
  </si>
  <si>
    <t>06/10/1999</t>
  </si>
  <si>
    <t>1755214011400030</t>
  </si>
  <si>
    <t>15/09/1999</t>
  </si>
  <si>
    <t>18571402011165</t>
  </si>
  <si>
    <t>10/10/2000</t>
  </si>
  <si>
    <t>1755214020110008</t>
  </si>
  <si>
    <t>01/06/1999</t>
  </si>
  <si>
    <t>18571402011090</t>
  </si>
  <si>
    <t>08/03/2000</t>
  </si>
  <si>
    <t>18571402011198</t>
  </si>
  <si>
    <t>26/07/2000</t>
  </si>
  <si>
    <t>18571402011163</t>
  </si>
  <si>
    <t>09/09/1999</t>
  </si>
  <si>
    <t>18571402011179</t>
  </si>
  <si>
    <t>12/07/2000</t>
  </si>
  <si>
    <t>Chưa tích lũy đủ số TC bắt buộc (121/125)[KIẾN THỨC NGÀNH BẮT BUỘC(115/119: Thực tập sư phạm-EDU30087 (chưa có điểm))]</t>
  </si>
  <si>
    <t>18571402011009</t>
  </si>
  <si>
    <t>01/09/2000</t>
  </si>
  <si>
    <t>18571402011136</t>
  </si>
  <si>
    <t>24/09/2000</t>
  </si>
  <si>
    <t>1755214020110024</t>
  </si>
  <si>
    <t>16/04/1999</t>
  </si>
  <si>
    <t>18571402011130</t>
  </si>
  <si>
    <t>03/07/2000</t>
  </si>
  <si>
    <t>18571402011157</t>
  </si>
  <si>
    <t>18/04/2000</t>
  </si>
  <si>
    <t>18571402011184</t>
  </si>
  <si>
    <t>31/03/1999</t>
  </si>
  <si>
    <t>18571402011187</t>
  </si>
  <si>
    <t>12/12/2000</t>
  </si>
  <si>
    <t>18571402011181</t>
  </si>
  <si>
    <t>11/02/2000</t>
  </si>
  <si>
    <t>11/03/2000</t>
  </si>
  <si>
    <t>18571402011046</t>
  </si>
  <si>
    <t>14/09/2000</t>
  </si>
  <si>
    <t>18571402011145</t>
  </si>
  <si>
    <t>17/10/2000</t>
  </si>
  <si>
    <t>18571402011201</t>
  </si>
  <si>
    <t>13/06/2000</t>
  </si>
  <si>
    <t>18571402011034</t>
  </si>
  <si>
    <t>20/04/2000</t>
  </si>
  <si>
    <t>18571402011073</t>
  </si>
  <si>
    <t>25/10/1999</t>
  </si>
  <si>
    <t>18571402011153</t>
  </si>
  <si>
    <t>01/07/1999</t>
  </si>
  <si>
    <t>18571402011019</t>
  </si>
  <si>
    <t>10/12/2000</t>
  </si>
  <si>
    <t>18571402011010</t>
  </si>
  <si>
    <t>02/02/2000</t>
  </si>
  <si>
    <t>Chưa tích lũy đủ số TC bắt buộc (121/125)[KIẾN THỨC NGÀNH BẮT BUỘC(115/119: Thực tập sư phạm-EDU30087 (chưa có điểm))]; chứng chỉ TAB1 chưa đạt</t>
  </si>
  <si>
    <t>18571402011193</t>
  </si>
  <si>
    <t>07/04/1999</t>
  </si>
  <si>
    <t>18571402011110</t>
  </si>
  <si>
    <t>02/01/2000</t>
  </si>
  <si>
    <t>Chưa tích lũy đủ số TC bắt buộc (121/125)[KIẾN THỨC NGÀNH BẮT BUỘC(115/119: Thực tập sư phạm-EDU30087 (chưa có điểm))]; Còn nợ phí; chứng chỉ TAB1 chưa đạt</t>
  </si>
  <si>
    <t>18571402011192</t>
  </si>
  <si>
    <t>02/09/1998</t>
  </si>
  <si>
    <t>18571402011026</t>
  </si>
  <si>
    <t>08/11/2000</t>
  </si>
  <si>
    <t>18571402011177</t>
  </si>
  <si>
    <t>11/01/2000</t>
  </si>
  <si>
    <t>18571402011015</t>
  </si>
  <si>
    <t>25/08/2000</t>
  </si>
  <si>
    <t>18571401140004</t>
  </si>
  <si>
    <t>17/01/2000</t>
  </si>
  <si>
    <t>18571401140022</t>
  </si>
  <si>
    <t>25/05/2000</t>
  </si>
  <si>
    <t>18571401140008</t>
  </si>
  <si>
    <t>23/07/2000</t>
  </si>
  <si>
    <t>18571401140001</t>
  </si>
  <si>
    <t>06/01/2000</t>
  </si>
  <si>
    <t>18571401140012</t>
  </si>
  <si>
    <t>01/08/2000</t>
  </si>
  <si>
    <t>17/05/1994</t>
  </si>
  <si>
    <t>29/07/1987</t>
  </si>
  <si>
    <t>10/03/1988</t>
  </si>
  <si>
    <t>10/05/1993</t>
  </si>
  <si>
    <t>03/02/1994</t>
  </si>
  <si>
    <t>13/02/1994</t>
  </si>
  <si>
    <t>05/03/1994</t>
  </si>
  <si>
    <t>19/12/1994</t>
  </si>
  <si>
    <t>29/09/1994</t>
  </si>
  <si>
    <t>29/05/1995</t>
  </si>
  <si>
    <t>27/01/1996</t>
  </si>
  <si>
    <t>13/07/1996</t>
  </si>
  <si>
    <t>12/05/1997</t>
  </si>
  <si>
    <t>22/03/1996</t>
  </si>
  <si>
    <t>01/06/1996</t>
  </si>
  <si>
    <t>23/03/1997</t>
  </si>
  <si>
    <t>20/06/1996</t>
  </si>
  <si>
    <t>19/03/1997</t>
  </si>
  <si>
    <t>28/02/1997</t>
  </si>
  <si>
    <t>11/11/1997</t>
  </si>
  <si>
    <t>06/02/1994</t>
  </si>
  <si>
    <t>02/03/1997</t>
  </si>
  <si>
    <t>09/06/1998</t>
  </si>
  <si>
    <t>08/10/1998</t>
  </si>
  <si>
    <t>13/08/1998</t>
  </si>
  <si>
    <t>08/12/1998</t>
  </si>
  <si>
    <t>27/03/1997</t>
  </si>
  <si>
    <t>07/05/1998</t>
  </si>
  <si>
    <t>05/05/1998</t>
  </si>
  <si>
    <t>28/03/1998</t>
  </si>
  <si>
    <t>16/07/1998</t>
  </si>
  <si>
    <t>10/08/1998</t>
  </si>
  <si>
    <t>15/05/1998</t>
  </si>
  <si>
    <t>Chưa tích lũy đủ số TC bắt buộc (85/125)[KIẾN THỨC NGÀNH BẮT BUỘC(79/117: Tiếng Anh 1-ENG10001 (chưa có điểm), Tin học-INF20002 (chưa có điểm), Tâm lý học-EDU20003 (chưa có điểm), Văn học thiếu nhi-EDU20009 (0), Rèn luyện nghiệp vụ sư phạm 1-EDU30024 (chưa có điểm), Phương pháp NCKH giáo dục-EDU30023 (0), Việt ngữ học hiện đại-EDU30006 (chưa có điểm), Văn học-EDU30029 (chưa có điểm), Những nguyên lý cơ bản của CN Mác-Lênin-POL10001 (chưa có điểm), Tâm lý học giáo dục trẻ em-EDU20007 (chưa có điểm), Toán chuyên ngành-EDU30027 (chưa có điểm)),Tự chọn 1(0/2: Ngữ nghĩa học-EDU30004 (chưa có điểm), Từ Hán Việt-EDU30005 (chưa có điểm), Ngữ dụng học-EDU30003 (chưa có điểm))]; chứng chỉ CCGDQP chưa đạt; chứng chỉ CCGDTC chưa đạt; chứng chỉ TAB1 chưa đạt</t>
  </si>
  <si>
    <t>18/11/1997</t>
  </si>
  <si>
    <t>1755214020210130</t>
  </si>
  <si>
    <t>24/11/1999</t>
  </si>
  <si>
    <t>26/01/1998</t>
  </si>
  <si>
    <t>1755214020210100</t>
  </si>
  <si>
    <t>24/02/1999</t>
  </si>
  <si>
    <t>1755214020210077</t>
  </si>
  <si>
    <t>04/01/1998</t>
  </si>
  <si>
    <t>15/11/1999</t>
  </si>
  <si>
    <t>Chưa tích lũy đủ số TC bắt buộc (120/125)[KIẾN THỨC NGÀNH BẮT BUỘC(112/117: Thực tập sư phạm-EDU30088 (chưa có điểm))]</t>
  </si>
  <si>
    <t>1755214011400005</t>
  </si>
  <si>
    <t>22/02/1999</t>
  </si>
  <si>
    <t>1755214011400031</t>
  </si>
  <si>
    <t>08/09/1998</t>
  </si>
  <si>
    <t>Chưa tích lũy đủ số TC bắt buộc (76/125)[Tự chọn 3(0/4: Đánh giá kết quả học tập các môn Toán, Tiếng Việt và Tự nhiên - Xã hội-EDU30011 (chưa có điểm), Kỹ thuật dạy học tích cực và ứng dụng công nghệ thông tin trong dạy học-EDU30020 (chưa có điểm), Thực hành giải bài tập toán và tiếng Việt-EDU30026 (chưa có điểm), Bồi dưỡng năng lực cảm thụ văn học và tư duy toán học cho học sinh-EDU30007 (chưa có điểm), Phương pháp dạy học thể dục và tổ chức trò chơi vận động cho học sinh-SPO30006 (chưa có điểm), Công tác chủ nhiệm lớp và sinh hoạt chuyên môn ở trường tiểu học-EDU30009 (chưa có điểm)),Tự chọn 2(0/2: Hình học sơ cấp-EDU30035 (chưa có điểm), Cơ sở hình học và thống kê-EDU30030 (chưa có điểm), Đại số sơ cấp-EDU30031 (chưa có điểm)),KIẾN THỨC NGÀNH BẮT BUỘC(76/117: Tâm lý học-EDU20003 (chưa có điểm), Giáo dục sức khỏe-EDU30033 (chưa có điểm), Mỹ thuật và phương pháp dạy học Mỹ thuật-EDU30066 (chưa có điểm), Cơ sở tự nhiên xã hội-EDU20002 (chưa có điểm), Phương pháp NCKH giáo dục-EDU30023 (chưa có điểm), Tổ chức hoạt động trải nghiệm sáng tạo-EDU30045 (0), Âm nhạc và phương pháp dạy học Âm nhạc-EDU30046 (chưa có điểm), Kỹ thuật và phương pháp dạy học kỹ thuật-EDU30064 (chưa có điểm), Thực tập sư phạm-EDU30088 (chưa có điểm), Nhập môn ngành sư phạm-EDU20001 (chưa có điểm), Thực hành phương pháp dạy học bộ môn-EDU30080 (0)),Tự chọn 1(0/2: Ngữ nghĩa học-EDU30004 (chưa có điểm), Từ Hán Việt-EDU30005 (chưa có điểm), Ngữ dụng học-EDU30003 (chưa có điểm))]; chứng chỉ TAB1 chưa đạt; Chưa tốt nghiệp ngành chính</t>
  </si>
  <si>
    <t>1755234030100112</t>
  </si>
  <si>
    <t>01/04/1999</t>
  </si>
  <si>
    <t>1755214021710018</t>
  </si>
  <si>
    <t>26/02/1998</t>
  </si>
  <si>
    <t>1755214020910027</t>
  </si>
  <si>
    <t>18571402021058</t>
  </si>
  <si>
    <t>10/03/2000</t>
  </si>
  <si>
    <t>18571402021019</t>
  </si>
  <si>
    <t>24/08/2000</t>
  </si>
  <si>
    <t>18571402021183</t>
  </si>
  <si>
    <t>Chưa tích lũy đủ số TC bắt buộc (117/125)[KIẾN THỨC NGÀNH BẮT BUỘC(109/117: Đạo đức và phương pháp dạy học đạo đức-EDU30032 (chưa có điểm), Thực tập sư phạm-EDU30088 (chưa có điểm))]; Còn nợ phí; chứng chỉ TAB1 chưa đạt</t>
  </si>
  <si>
    <t>18571402021023</t>
  </si>
  <si>
    <t>04/10/1999</t>
  </si>
  <si>
    <t>01/01/2000</t>
  </si>
  <si>
    <t>Chưa tích lũy đủ số TC bắt buộc (120/125)[KIẾN THỨC NGÀNH BẮT BUỘC(112/117: Phương pháp dạy học Tự nhiên - Xã hội-EDU30049 (chưa có điểm))]</t>
  </si>
  <si>
    <t>18571402021152</t>
  </si>
  <si>
    <t>29/04/2000</t>
  </si>
  <si>
    <t>18571402021086</t>
  </si>
  <si>
    <t>03/09/2000</t>
  </si>
  <si>
    <t>18571402021164</t>
  </si>
  <si>
    <t>06/09/2000</t>
  </si>
  <si>
    <t>18571402021171</t>
  </si>
  <si>
    <t>18571402021140</t>
  </si>
  <si>
    <t>21/10/2000</t>
  </si>
  <si>
    <t>18571402021107</t>
  </si>
  <si>
    <t>18571402021105</t>
  </si>
  <si>
    <t>11/12/1999</t>
  </si>
  <si>
    <t>18571402021159</t>
  </si>
  <si>
    <t>19/03/2000</t>
  </si>
  <si>
    <t>18571402021089</t>
  </si>
  <si>
    <t>09/03/2000</t>
  </si>
  <si>
    <t>18571402021059</t>
  </si>
  <si>
    <t>18571402021179</t>
  </si>
  <si>
    <t>14/07/2000</t>
  </si>
  <si>
    <t>18571402021148</t>
  </si>
  <si>
    <t>03/02/2000</t>
  </si>
  <si>
    <t>15/11/2000</t>
  </si>
  <si>
    <t>Phường Hưng Dũng, TP. Vinh, Tỉnh Nghệ An</t>
  </si>
  <si>
    <t>1755238010100249</t>
  </si>
  <si>
    <t>Chưa tích lũy đủ số TC bắt buộc (90/125)[KIẾN THỨC NGÀNH BẮT BUỘC(82/117: Việt ngữ học hiện đại-EDU30006 (chưa có điểm), Tâm lý học giáo dục trẻ em-EDU20007 (chưa có điểm), Giáo dục học tiểu học-EDU30014 (chưa có điểm), Phương pháp dạy học Tự nhiên - Xã hội-EDU30049 (chưa có điểm), Thực tập sư phạm-EDU30088 (chưa có điểm), Cơ sở tự nhiên xã hội-EDU20002 (chưa có điểm), Nhập môn ngành sư phạm-EDU20001 (chưa có điểm), Tâm lý học-EDU20003 (chưa có điểm), Toán cơ sở-EDU20008 (chưa có điểm))]; ĐTK HE4 = 1.99</t>
  </si>
  <si>
    <t>19/09/2000</t>
  </si>
  <si>
    <t>12/11/2000</t>
  </si>
  <si>
    <t>Chưa tích lũy đủ số TC bắt buộc (120/125)[KIẾN THỨC NGÀNH BẮT BUỘC(112/117: Thực tập sư phạm-EDU30088 (chưa có điểm))]; Còn nợ phí</t>
  </si>
  <si>
    <t>18571402121015</t>
  </si>
  <si>
    <t>28/09/2000</t>
  </si>
  <si>
    <t>Chưa tích lũy đủ số TC bắt buộc (107/125)[KIẾN THỨC NGÀNH BẮT BUỘC(99/117: Tâm lý học giáo dục trẻ em-EDU20007 (chưa có điểm), Phương pháp dạy học Tự nhiên - Xã hội-EDU30049 (chưa có điểm), Thực tập sư phạm-EDU30088 (chưa có điểm), Việt ngữ học cơ sở-EDU20005 (chưa có điểm))]</t>
  </si>
  <si>
    <t>18573403010276</t>
  </si>
  <si>
    <t>16/04/2000</t>
  </si>
  <si>
    <t>Chưa tích lũy đủ số TC bắt buộc (117/125)[KIẾN THỨC NGÀNH BẮT BUỘC(109/117: Thực tập sư phạm-EDU30088 (chưa có điểm), Việt ngữ học cơ sở-EDU20005 (chưa có điểm))]; Còn nợ phí</t>
  </si>
  <si>
    <t>18573403010021</t>
  </si>
  <si>
    <t>01/10/2000</t>
  </si>
  <si>
    <t>26/03/1995</t>
  </si>
  <si>
    <t>23/08/1995</t>
  </si>
  <si>
    <t>01/06/1995</t>
  </si>
  <si>
    <t>07/09/1996</t>
  </si>
  <si>
    <t>10/07/1996</t>
  </si>
  <si>
    <t>01/03/1995</t>
  </si>
  <si>
    <t>09/02/1996</t>
  </si>
  <si>
    <t>17/09/1995</t>
  </si>
  <si>
    <t>01/06/1997</t>
  </si>
  <si>
    <t>1755214020110039</t>
  </si>
  <si>
    <t>24/06/1999</t>
  </si>
  <si>
    <t>18571401140016</t>
  </si>
  <si>
    <t>05/06/2000</t>
  </si>
  <si>
    <t>135D4201010032</t>
  </si>
  <si>
    <t>Trương Xuân</t>
  </si>
  <si>
    <t>05/08/1995</t>
  </si>
  <si>
    <t>kỳ thượng - kỳ anh - hà tĩnh</t>
  </si>
  <si>
    <t>K54D420101B - SINH HỌC</t>
  </si>
  <si>
    <t>ĐTK HE4 = 1.98; chứng chỉ CCGDTC chưa đạt; chứng chỉ TAB1 chưa đạt</t>
  </si>
  <si>
    <t>Sinh học</t>
  </si>
  <si>
    <t>06/07/1994</t>
  </si>
  <si>
    <t>17/01/1993</t>
  </si>
  <si>
    <t>15/08/1995</t>
  </si>
  <si>
    <t>12/03/1995</t>
  </si>
  <si>
    <t>28/11/1995</t>
  </si>
  <si>
    <t>03/03/1996</t>
  </si>
  <si>
    <t>17/06/1996</t>
  </si>
  <si>
    <t>10/03/1996</t>
  </si>
  <si>
    <t>23/09/1997</t>
  </si>
  <si>
    <t>01/01/1997</t>
  </si>
  <si>
    <t>08/06/1998</t>
  </si>
  <si>
    <t>23/08/1998</t>
  </si>
  <si>
    <t>1755214021910004</t>
  </si>
  <si>
    <t>05/04/1999</t>
  </si>
  <si>
    <t>Chưa tích lũy đủ số TC bắt buộc (92/125)[KIẾN THỨC NGÀNH BẮT BUỘC(90/120: Đánh giá trong giáo dục-EDU20010 (chưa có điểm), Địa lí kinh tế - xã hội đại cương-GEO30006 (0), Phát triển chương trình giáo dục phổ thông-HIS20006 (chưa có điểm), Giao tiếp sư phạm-EDU20011 (0), Ứng dụng ICT trong giáo dục-INF20010 (chưa có điểm), Phương pháp dạy học hiện đại-LIT20005 (chưa có điểm), Tiếng Anh 2-ENG10002 (0 0), Lịch sử triết học-POL20002 (chưa có điểm), Đường lối cách mạng của Đảng CSVN-POL10003 (chưa có điểm)),Tự chọn 1(0/3: Bản đồ giáo khoa-GEO20002 (chưa có điểm), Hoạt động trải nghiệm sáng tạo-POL20003 (chưa có điểm), Kĩ năng soạn thảo, xử lý văn bản-LIT20003 (chưa có điểm), Kĩ năng thuyết trình-LIT20004 (chưa có điểm))]; chứng chỉ TAB1 chưa đạt</t>
  </si>
  <si>
    <t>18571402191003</t>
  </si>
  <si>
    <t>28/06/2000</t>
  </si>
  <si>
    <t>25/08/1995</t>
  </si>
  <si>
    <t>19/08/1996</t>
  </si>
  <si>
    <t>19/07/1997</t>
  </si>
  <si>
    <t>14/06/1997</t>
  </si>
  <si>
    <t>20/10/1990</t>
  </si>
  <si>
    <t>10/09/1998</t>
  </si>
  <si>
    <t>1755214021210015</t>
  </si>
  <si>
    <t>27/05/1997</t>
  </si>
  <si>
    <t>Chưa tích lũy đủ số TC bắt buộc (108/125)[KIẾN THỨC NGÀNH BẮT BUỘC(98/115: Vật lí đại cương-PHY20002 (chưa có điểm), Tư tưởng Hồ Chí Minh-POL10002 (chưa có điểm), Hoá học đại cương-CHE20003 (3.60 0), Hóa hữu cơ 1-CHE30001 (0), Xác suất và thống kê-MAT20009 (0))]; chứng chỉ TAB1 chưa đạt</t>
  </si>
  <si>
    <t>18571402121011</t>
  </si>
  <si>
    <t>25/12/1995</t>
  </si>
  <si>
    <t>01/08/1995</t>
  </si>
  <si>
    <t>05/07/1996</t>
  </si>
  <si>
    <t>24/10/1995</t>
  </si>
  <si>
    <t>31/12/1996</t>
  </si>
  <si>
    <t>20/12/1996</t>
  </si>
  <si>
    <t>22/05/1996</t>
  </si>
  <si>
    <t>09/11/1996</t>
  </si>
  <si>
    <t>26/08/1997</t>
  </si>
  <si>
    <t>07/10/1997</t>
  </si>
  <si>
    <t>28/10/1997</t>
  </si>
  <si>
    <t>15/06/1997</t>
  </si>
  <si>
    <t>24/04/1997</t>
  </si>
  <si>
    <t>01/05/1996</t>
  </si>
  <si>
    <t>16/06/1996</t>
  </si>
  <si>
    <t>08/03/1997</t>
  </si>
  <si>
    <t>1755214021810005</t>
  </si>
  <si>
    <t>09/04/1999</t>
  </si>
  <si>
    <t>18571402181002</t>
  </si>
  <si>
    <t>02/10/2000</t>
  </si>
  <si>
    <t>03/03/1994</t>
  </si>
  <si>
    <t>24/12/1994</t>
  </si>
  <si>
    <t>18/03/1996</t>
  </si>
  <si>
    <t>10/07/1994</t>
  </si>
  <si>
    <t>10/02/1996</t>
  </si>
  <si>
    <t>04/05/1996</t>
  </si>
  <si>
    <t>24/03/1996</t>
  </si>
  <si>
    <t>19/08/1994</t>
  </si>
  <si>
    <t>03/05/1996</t>
  </si>
  <si>
    <t>09/07/1996</t>
  </si>
  <si>
    <t>06/06/1997</t>
  </si>
  <si>
    <t>15/02/1997</t>
  </si>
  <si>
    <t>25/12/1997</t>
  </si>
  <si>
    <t>24/08/1997</t>
  </si>
  <si>
    <t>24/04/1996</t>
  </si>
  <si>
    <t>17/01/1997</t>
  </si>
  <si>
    <t>16/03/1997</t>
  </si>
  <si>
    <t>18/02/1996</t>
  </si>
  <si>
    <t>03/05/1997</t>
  </si>
  <si>
    <t>12/10/1996</t>
  </si>
  <si>
    <t>03/07/1998</t>
  </si>
  <si>
    <t>20/03/1997</t>
  </si>
  <si>
    <t>22/08/1998</t>
  </si>
  <si>
    <t>03/10/1997</t>
  </si>
  <si>
    <t>11/02/1998</t>
  </si>
  <si>
    <t>19/08/1998</t>
  </si>
  <si>
    <t>27/04/1997</t>
  </si>
  <si>
    <t>20/05/1998</t>
  </si>
  <si>
    <t>1755214021710046</t>
  </si>
  <si>
    <t>24/12/1999</t>
  </si>
  <si>
    <t>1755214021710048</t>
  </si>
  <si>
    <t>30/08/1999</t>
  </si>
  <si>
    <t>1755214021710008</t>
  </si>
  <si>
    <t>22/02/1997</t>
  </si>
  <si>
    <t>1755214021910003</t>
  </si>
  <si>
    <t>10/09/1999</t>
  </si>
  <si>
    <t>1755214021910022</t>
  </si>
  <si>
    <t>28/05/1999</t>
  </si>
  <si>
    <t>18571402171010</t>
  </si>
  <si>
    <t>16/08/2000</t>
  </si>
  <si>
    <t>18571402171006</t>
  </si>
  <si>
    <t>15/09/2000</t>
  </si>
  <si>
    <t>18571402171011</t>
  </si>
  <si>
    <t>23/06/2000</t>
  </si>
  <si>
    <t>18571402171001</t>
  </si>
  <si>
    <t>24/04/2000</t>
  </si>
  <si>
    <t>18571402171037</t>
  </si>
  <si>
    <t>18571402171003</t>
  </si>
  <si>
    <t>31/07/1999</t>
  </si>
  <si>
    <t>28/03/1995</t>
  </si>
  <si>
    <t>16/08/1995</t>
  </si>
  <si>
    <t>01/05/1995</t>
  </si>
  <si>
    <t>08/03/1996</t>
  </si>
  <si>
    <t>20/11/1996</t>
  </si>
  <si>
    <t>Chưa tích lũy đủ số TC bắt buộc (130/132)[KIẾN THỨC NGÀNH BẮT BUỘC(126/128: Ngoại ngữ 2 (Tiếng Việt cho SV Lào)-NC11002_TV (chưa có điểm), Ngoại ngữ 1 (Tiếng Việt cho SV Lào)-NC10001-TV (chưa có điểm), Kỹ thuật phòng thí nghiệm-SH20002 (chưa có điểm))]; Còn nợ phí; chứng chỉ TAB1 chưa đạt</t>
  </si>
  <si>
    <t>06/01/1997</t>
  </si>
  <si>
    <t>30/08/1997</t>
  </si>
  <si>
    <t>19/09/1996</t>
  </si>
  <si>
    <t>26/07/1998</t>
  </si>
  <si>
    <t>02/08/1998</t>
  </si>
  <si>
    <t>30/09/1995</t>
  </si>
  <si>
    <t>10/11/1997</t>
  </si>
  <si>
    <t>22/09/1998</t>
  </si>
  <si>
    <t>22/12/1997</t>
  </si>
  <si>
    <t>01/09/1998</t>
  </si>
  <si>
    <t>20/01/1998</t>
  </si>
  <si>
    <t>10/07/1995</t>
  </si>
  <si>
    <t>01/09/1985</t>
  </si>
  <si>
    <t>02/11/1996</t>
  </si>
  <si>
    <t>05/11/1996</t>
  </si>
  <si>
    <t>31/03/1996</t>
  </si>
  <si>
    <t>10/09/1997</t>
  </si>
  <si>
    <t>20/10/1996</t>
  </si>
  <si>
    <t>11/10/1986</t>
  </si>
  <si>
    <t>05/08/1996</t>
  </si>
  <si>
    <t>30/01/1997</t>
  </si>
  <si>
    <t>02/10/1998</t>
  </si>
  <si>
    <t>09/03/1998</t>
  </si>
  <si>
    <t>Chưa tích lũy đủ số TC bắt buộc (74/132)[KIẾN THỨC NGÀNH BẮT BUỘC(26/84: Giải tích hàm-TN20021 (chưa có điểm), PPNCKH chuyên ngành dạy học Toán-TN20044 (chưa có điểm), Hình học vi phân-TN22029 (chưa có điểm), Chương trình và SGK môn Toán ở Trường THPT-TN20164 (chưa có điểm), Phương pháp dạy học Đại số và giải tích-TN22042 (chưa có điểm), Phương pháp dạy học Hình học-TN21043 (chưa có điểm), Thực hành phương pháp dạy học môn Toán-TN20165 (chưa có điểm), Xác suất nâng cao-TN21036 (chưa có điểm), Thực tập sư phạm ngành SP Toán học-TN20070 (chưa có điểm), Số học-TN20012 (chưa có điểm), Đại số đại cương-TN21006 (chưa có điểm), Quy hoạch tuyến tính-TN20004 (3), Lý luận dạy học bộ môn Toán-TN21015 (chưa có điểm), Tôpô đại cương-TN21011 (chưa có điểm), Hình học cao cấp-TN21010 (chưa có điểm), Độ đo tích phân-TN21026 (chưa có điểm), Hình học sơ cấp và Lịch sử toán-TN20028 (chưa có điểm))]</t>
  </si>
  <si>
    <t>1755214020910033</t>
  </si>
  <si>
    <t>1755214020910050</t>
  </si>
  <si>
    <t>07/07/1999</t>
  </si>
  <si>
    <t>1755214020910083</t>
  </si>
  <si>
    <t>14/04/1999</t>
  </si>
  <si>
    <t>1755214020910076</t>
  </si>
  <si>
    <t>20/01/1999</t>
  </si>
  <si>
    <t>18571402091019</t>
  </si>
  <si>
    <t>06/03/1999</t>
  </si>
  <si>
    <t>18571402121008</t>
  </si>
  <si>
    <t>09/02/1994</t>
  </si>
  <si>
    <t>18571402121014</t>
  </si>
  <si>
    <t>10/03/1987</t>
  </si>
  <si>
    <t>1755214020910019</t>
  </si>
  <si>
    <t>21/04/1999</t>
  </si>
  <si>
    <t>18571402091021</t>
  </si>
  <si>
    <t>10/02/2000</t>
  </si>
  <si>
    <t>18571402091008</t>
  </si>
  <si>
    <t>10/11/2000</t>
  </si>
  <si>
    <t>23/07/1993</t>
  </si>
  <si>
    <t>08/01/1994</t>
  </si>
  <si>
    <t>12/08/1996</t>
  </si>
  <si>
    <t>25/09/1996</t>
  </si>
  <si>
    <t>11/04/1996</t>
  </si>
  <si>
    <t>06/03/1997</t>
  </si>
  <si>
    <t>04/01/1987</t>
  </si>
  <si>
    <t>21/07/1998</t>
  </si>
  <si>
    <t>12/05/1998</t>
  </si>
  <si>
    <t>10/04/1998</t>
  </si>
  <si>
    <t>1755214021110008</t>
  </si>
  <si>
    <t>13/12/1999</t>
  </si>
  <si>
    <t>11/04/1998</t>
  </si>
  <si>
    <t>Đã thi BS CCGDTC 3/2023</t>
  </si>
  <si>
    <t>Ngành chưa đạt</t>
  </si>
  <si>
    <t>Đã đạt CCTAB2</t>
  </si>
  <si>
    <t>khá</t>
  </si>
  <si>
    <t>giỏi</t>
  </si>
  <si>
    <t>BS kết quả B1 vào 29/5</t>
  </si>
  <si>
    <t>BS kết quả B1 vào 29/6</t>
  </si>
  <si>
    <t>10/10/1993</t>
  </si>
  <si>
    <t>trong danh sách P đào tạo có,</t>
  </si>
  <si>
    <t xml:space="preserve"> có minh chứng B1 </t>
  </si>
  <si>
    <t>SỐ LƯỢNG</t>
  </si>
  <si>
    <t>TỶ LỆ</t>
  </si>
  <si>
    <t>KHÁ</t>
  </si>
  <si>
    <t>TRUNG BÌNH</t>
  </si>
  <si>
    <t>XUẤT SẮC</t>
  </si>
  <si>
    <t xml:space="preserve">TỔNG SỐ LƯỢNG SV XÉT TỐT NGHIỆP </t>
  </si>
  <si>
    <t>GIỎI</t>
  </si>
  <si>
    <t>GIÁO DỤC TIỂU HỌC</t>
  </si>
  <si>
    <t>SỐ LƯỢNG SV K60 XÉT ĐỢT II THÁNG 05 NĂM 2023</t>
  </si>
  <si>
    <t>13,33%</t>
  </si>
  <si>
    <t>43,36%</t>
  </si>
  <si>
    <t>43,03%</t>
  </si>
  <si>
    <t>68,18%</t>
  </si>
  <si>
    <t>19571402020047</t>
  </si>
  <si>
    <t>195714020200472</t>
  </si>
  <si>
    <t>195714020200473</t>
  </si>
  <si>
    <t>195714020200474</t>
  </si>
  <si>
    <t>195714020200475</t>
  </si>
  <si>
    <t>195714020200476</t>
  </si>
  <si>
    <t>195714020200477</t>
  </si>
  <si>
    <t>195714020200478</t>
  </si>
  <si>
    <t>195714020200479</t>
  </si>
  <si>
    <t>1957140202004710</t>
  </si>
  <si>
    <t>1957140202004711</t>
  </si>
  <si>
    <t>1957140202004712</t>
  </si>
  <si>
    <t>1957140202004713</t>
  </si>
  <si>
    <t>1957140202004714</t>
  </si>
  <si>
    <t>1957140202004715</t>
  </si>
  <si>
    <t>1957140202004716</t>
  </si>
  <si>
    <t>1957140202004717</t>
  </si>
  <si>
    <t>1957140202004718</t>
  </si>
  <si>
    <t>1957140202004719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</si>
</sst>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indexed="8"/>
      <name val="Arial"/>
      <family val="2"/>
    </font>
    <font>
      <sz val="14"/>
      <color rgb="FF000000"/>
      <name val="Arial"/>
      <family val="2"/>
    </font>
    <font>
      <b/>
      <sz val="14"/>
      <color rgb="FFFF0000"/>
      <name val="Times New Roman"/>
      <family val="1"/>
    </font>
    <font>
      <b/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3"/>
      <color rgb="FF000000"/>
      <name val="Times New Roman"/>
      <family val="1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D965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CCCCCC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 style="thick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ck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/>
    <xf numFmtId="0" fontId="8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wrapText="1"/>
    </xf>
    <xf numFmtId="0" fontId="10" fillId="3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wrapText="1"/>
    </xf>
    <xf numFmtId="49" fontId="7" fillId="4" borderId="5" xfId="0" applyNumberFormat="1" applyFont="1" applyFill="1" applyBorder="1" applyAlignment="1">
      <alignment wrapText="1"/>
    </xf>
    <xf numFmtId="0" fontId="8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14" fillId="0" borderId="0" xfId="0" applyFont="1"/>
    <xf numFmtId="0" fontId="7" fillId="2" borderId="3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wrapText="1"/>
    </xf>
    <xf numFmtId="0" fontId="7" fillId="6" borderId="4" xfId="0" applyFont="1" applyFill="1" applyBorder="1" applyAlignment="1">
      <alignment horizontal="left" wrapText="1"/>
    </xf>
    <xf numFmtId="0" fontId="11" fillId="3" borderId="0" xfId="0" applyFont="1" applyFill="1"/>
    <xf numFmtId="49" fontId="1" fillId="0" borderId="1" xfId="0" applyNumberFormat="1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10" fillId="0" borderId="0" xfId="0" applyFont="1"/>
    <xf numFmtId="49" fontId="7" fillId="3" borderId="0" xfId="0" applyNumberFormat="1" applyFont="1" applyFill="1" applyAlignment="1">
      <alignment horizontal="left"/>
    </xf>
    <xf numFmtId="49" fontId="8" fillId="3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wrapText="1"/>
    </xf>
    <xf numFmtId="49" fontId="10" fillId="3" borderId="0" xfId="0" applyNumberFormat="1" applyFont="1" applyFill="1" applyAlignment="1">
      <alignment horizontal="left"/>
    </xf>
    <xf numFmtId="49" fontId="7" fillId="3" borderId="0" xfId="0" applyNumberFormat="1" applyFont="1" applyFill="1"/>
    <xf numFmtId="49" fontId="1" fillId="0" borderId="5" xfId="0" applyNumberFormat="1" applyFont="1" applyBorder="1" applyAlignment="1">
      <alignment wrapText="1"/>
    </xf>
    <xf numFmtId="49" fontId="1" fillId="0" borderId="4" xfId="0" applyNumberFormat="1" applyFont="1" applyBorder="1" applyAlignment="1">
      <alignment wrapText="1"/>
    </xf>
    <xf numFmtId="0" fontId="7" fillId="7" borderId="1" xfId="0" applyFont="1" applyFill="1" applyBorder="1" applyAlignment="1">
      <alignment horizontal="left" wrapText="1"/>
    </xf>
    <xf numFmtId="49" fontId="7" fillId="7" borderId="1" xfId="0" applyNumberFormat="1" applyFont="1" applyFill="1" applyBorder="1" applyAlignment="1">
      <alignment wrapText="1"/>
    </xf>
    <xf numFmtId="49" fontId="7" fillId="7" borderId="1" xfId="0" applyNumberFormat="1" applyFont="1" applyFill="1" applyBorder="1" applyAlignment="1">
      <alignment horizontal="left" wrapText="1"/>
    </xf>
    <xf numFmtId="0" fontId="7" fillId="7" borderId="2" xfId="0" applyFont="1" applyFill="1" applyBorder="1" applyAlignment="1">
      <alignment horizontal="left" wrapText="1"/>
    </xf>
    <xf numFmtId="0" fontId="7" fillId="7" borderId="4" xfId="0" applyFont="1" applyFill="1" applyBorder="1" applyAlignment="1">
      <alignment horizontal="left" wrapText="1"/>
    </xf>
    <xf numFmtId="0" fontId="7" fillId="7" borderId="3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49" fontId="7" fillId="4" borderId="8" xfId="0" applyNumberFormat="1" applyFont="1" applyFill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7" fillId="3" borderId="0" xfId="0" applyFont="1" applyFill="1"/>
    <xf numFmtId="0" fontId="7" fillId="3" borderId="8" xfId="0" applyFont="1" applyFill="1" applyBorder="1"/>
    <xf numFmtId="0" fontId="7" fillId="3" borderId="4" xfId="0" applyFont="1" applyFill="1" applyBorder="1"/>
    <xf numFmtId="0" fontId="7" fillId="3" borderId="4" xfId="0" applyFont="1" applyFill="1" applyBorder="1" applyAlignment="1">
      <alignment readingOrder="1"/>
    </xf>
    <xf numFmtId="0" fontId="7" fillId="0" borderId="4" xfId="0" applyFont="1" applyBorder="1"/>
    <xf numFmtId="49" fontId="7" fillId="4" borderId="6" xfId="0" applyNumberFormat="1" applyFont="1" applyFill="1" applyBorder="1" applyAlignment="1">
      <alignment wrapText="1"/>
    </xf>
    <xf numFmtId="49" fontId="7" fillId="4" borderId="7" xfId="0" applyNumberFormat="1" applyFont="1" applyFill="1" applyBorder="1" applyAlignment="1">
      <alignment wrapText="1"/>
    </xf>
    <xf numFmtId="0" fontId="7" fillId="4" borderId="4" xfId="0" applyFont="1" applyFill="1" applyBorder="1"/>
    <xf numFmtId="0" fontId="7" fillId="2" borderId="4" xfId="0" applyFont="1" applyFill="1" applyBorder="1"/>
    <xf numFmtId="0" fontId="7" fillId="3" borderId="0" xfId="0" applyFont="1" applyFill="1" applyAlignment="1">
      <alignment horizontal="left"/>
    </xf>
    <xf numFmtId="49" fontId="7" fillId="3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14" fontId="7" fillId="0" borderId="17" xfId="0" applyNumberFormat="1" applyFont="1" applyBorder="1" applyAlignment="1">
      <alignment wrapText="1"/>
    </xf>
    <xf numFmtId="1" fontId="7" fillId="0" borderId="15" xfId="0" applyNumberFormat="1" applyFont="1" applyBorder="1" applyAlignment="1">
      <alignment wrapText="1"/>
    </xf>
    <xf numFmtId="0" fontId="7" fillId="0" borderId="17" xfId="0" applyFont="1" applyBorder="1"/>
    <xf numFmtId="0" fontId="7" fillId="0" borderId="17" xfId="0" applyFont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wrapText="1"/>
    </xf>
    <xf numFmtId="0" fontId="7" fillId="3" borderId="0" xfId="0" applyFont="1" applyFill="1" applyAlignment="1">
      <alignment wrapText="1"/>
    </xf>
    <xf numFmtId="49" fontId="7" fillId="4" borderId="4" xfId="0" applyNumberFormat="1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49" fontId="7" fillId="8" borderId="4" xfId="0" applyNumberFormat="1" applyFont="1" applyFill="1" applyBorder="1" applyAlignment="1">
      <alignment wrapText="1"/>
    </xf>
    <xf numFmtId="0" fontId="7" fillId="8" borderId="1" xfId="0" applyFont="1" applyFill="1" applyBorder="1" applyAlignment="1">
      <alignment horizontal="left" wrapText="1"/>
    </xf>
    <xf numFmtId="0" fontId="7" fillId="8" borderId="4" xfId="0" applyFont="1" applyFill="1" applyBorder="1"/>
    <xf numFmtId="0" fontId="7" fillId="8" borderId="4" xfId="0" applyFont="1" applyFill="1" applyBorder="1" applyAlignment="1">
      <alignment wrapText="1"/>
    </xf>
    <xf numFmtId="0" fontId="7" fillId="8" borderId="9" xfId="0" applyFont="1" applyFill="1" applyBorder="1" applyAlignment="1">
      <alignment horizontal="left" wrapText="1"/>
    </xf>
    <xf numFmtId="0" fontId="7" fillId="8" borderId="0" xfId="0" applyFont="1" applyFill="1"/>
    <xf numFmtId="0" fontId="7" fillId="8" borderId="0" xfId="0" applyFont="1" applyFill="1" applyAlignment="1">
      <alignment wrapText="1"/>
    </xf>
    <xf numFmtId="0" fontId="7" fillId="8" borderId="0" xfId="0" applyFont="1" applyFill="1" applyAlignment="1">
      <alignment horizontal="left"/>
    </xf>
    <xf numFmtId="0" fontId="7" fillId="9" borderId="15" xfId="0" applyFont="1" applyFill="1" applyBorder="1" applyAlignment="1">
      <alignment wrapText="1"/>
    </xf>
    <xf numFmtId="0" fontId="7" fillId="9" borderId="16" xfId="0" applyFont="1" applyFill="1" applyBorder="1" applyAlignment="1">
      <alignment wrapText="1"/>
    </xf>
    <xf numFmtId="14" fontId="7" fillId="9" borderId="17" xfId="0" applyNumberFormat="1" applyFont="1" applyFill="1" applyBorder="1" applyAlignment="1">
      <alignment wrapText="1"/>
    </xf>
    <xf numFmtId="0" fontId="7" fillId="9" borderId="17" xfId="0" applyFont="1" applyFill="1" applyBorder="1"/>
    <xf numFmtId="0" fontId="7" fillId="9" borderId="17" xfId="0" applyFont="1" applyFill="1" applyBorder="1" applyAlignment="1">
      <alignment wrapText="1"/>
    </xf>
    <xf numFmtId="0" fontId="7" fillId="9" borderId="7" xfId="0" applyFont="1" applyFill="1" applyBorder="1" applyAlignment="1">
      <alignment wrapText="1"/>
    </xf>
    <xf numFmtId="14" fontId="7" fillId="9" borderId="7" xfId="0" applyNumberFormat="1" applyFont="1" applyFill="1" applyBorder="1" applyAlignment="1">
      <alignment wrapText="1"/>
    </xf>
    <xf numFmtId="0" fontId="7" fillId="9" borderId="7" xfId="0" applyFont="1" applyFill="1" applyBorder="1"/>
    <xf numFmtId="0" fontId="7" fillId="9" borderId="7" xfId="0" applyFont="1" applyFill="1" applyBorder="1" applyAlignment="1">
      <alignment horizontal="left" wrapText="1"/>
    </xf>
    <xf numFmtId="0" fontId="7" fillId="8" borderId="5" xfId="0" applyFont="1" applyFill="1" applyBorder="1" applyAlignment="1">
      <alignment horizontal="left" wrapText="1"/>
    </xf>
    <xf numFmtId="0" fontId="7" fillId="9" borderId="20" xfId="0" applyFont="1" applyFill="1" applyBorder="1" applyAlignment="1">
      <alignment horizontal="left" wrapText="1"/>
    </xf>
    <xf numFmtId="0" fontId="7" fillId="8" borderId="21" xfId="0" applyFont="1" applyFill="1" applyBorder="1" applyAlignment="1">
      <alignment wrapText="1"/>
    </xf>
    <xf numFmtId="0" fontId="7" fillId="9" borderId="0" xfId="0" applyFont="1" applyFill="1"/>
    <xf numFmtId="0" fontId="7" fillId="0" borderId="0" xfId="0" applyFont="1"/>
    <xf numFmtId="0" fontId="7" fillId="0" borderId="14" xfId="0" applyFont="1" applyBorder="1" applyAlignment="1">
      <alignment wrapText="1"/>
    </xf>
    <xf numFmtId="0" fontId="7" fillId="0" borderId="13" xfId="0" applyFont="1" applyBorder="1" applyAlignment="1">
      <alignment wrapText="1"/>
    </xf>
    <xf numFmtId="14" fontId="7" fillId="0" borderId="13" xfId="0" applyNumberFormat="1" applyFont="1" applyBorder="1" applyAlignment="1">
      <alignment wrapText="1"/>
    </xf>
    <xf numFmtId="49" fontId="7" fillId="4" borderId="18" xfId="0" applyNumberFormat="1" applyFont="1" applyFill="1" applyBorder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19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49" fontId="7" fillId="4" borderId="22" xfId="0" applyNumberFormat="1" applyFont="1" applyFill="1" applyBorder="1" applyAlignment="1">
      <alignment wrapText="1"/>
    </xf>
    <xf numFmtId="49" fontId="7" fillId="8" borderId="7" xfId="0" applyNumberFormat="1" applyFont="1" applyFill="1" applyBorder="1" applyAlignment="1">
      <alignment horizontal="center" wrapText="1"/>
    </xf>
    <xf numFmtId="49" fontId="7" fillId="8" borderId="23" xfId="0" applyNumberFormat="1" applyFont="1" applyFill="1" applyBorder="1" applyAlignment="1">
      <alignment wrapText="1"/>
    </xf>
    <xf numFmtId="0" fontId="7" fillId="10" borderId="7" xfId="0" applyFont="1" applyFill="1" applyBorder="1" applyAlignment="1">
      <alignment wrapText="1"/>
    </xf>
    <xf numFmtId="14" fontId="7" fillId="10" borderId="7" xfId="0" applyNumberFormat="1" applyFont="1" applyFill="1" applyBorder="1" applyAlignment="1">
      <alignment wrapText="1"/>
    </xf>
    <xf numFmtId="0" fontId="7" fillId="10" borderId="7" xfId="0" applyFont="1" applyFill="1" applyBorder="1"/>
    <xf numFmtId="0" fontId="7" fillId="10" borderId="15" xfId="0" applyFont="1" applyFill="1" applyBorder="1" applyAlignment="1">
      <alignment wrapText="1"/>
    </xf>
    <xf numFmtId="0" fontId="7" fillId="10" borderId="16" xfId="0" applyFont="1" applyFill="1" applyBorder="1" applyAlignment="1">
      <alignment wrapText="1"/>
    </xf>
    <xf numFmtId="14" fontId="7" fillId="10" borderId="17" xfId="0" applyNumberFormat="1" applyFont="1" applyFill="1" applyBorder="1" applyAlignment="1">
      <alignment wrapText="1"/>
    </xf>
    <xf numFmtId="0" fontId="7" fillId="10" borderId="17" xfId="0" applyFont="1" applyFill="1" applyBorder="1"/>
    <xf numFmtId="0" fontId="7" fillId="10" borderId="17" xfId="0" applyFont="1" applyFill="1" applyBorder="1" applyAlignment="1">
      <alignment wrapText="1"/>
    </xf>
    <xf numFmtId="0" fontId="7" fillId="10" borderId="1" xfId="0" applyFont="1" applyFill="1" applyBorder="1" applyAlignment="1">
      <alignment horizontal="left" wrapText="1"/>
    </xf>
    <xf numFmtId="0" fontId="7" fillId="10" borderId="24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/>
    </xf>
    <xf numFmtId="1" fontId="7" fillId="2" borderId="15" xfId="0" applyNumberFormat="1" applyFont="1" applyFill="1" applyBorder="1" applyAlignment="1">
      <alignment horizontal="left" wrapText="1"/>
    </xf>
    <xf numFmtId="0" fontId="7" fillId="2" borderId="16" xfId="0" applyFont="1" applyFill="1" applyBorder="1" applyAlignment="1">
      <alignment wrapText="1"/>
    </xf>
    <xf numFmtId="0" fontId="7" fillId="2" borderId="15" xfId="0" applyFont="1" applyFill="1" applyBorder="1" applyAlignment="1">
      <alignment wrapText="1"/>
    </xf>
    <xf numFmtId="0" fontId="7" fillId="2" borderId="17" xfId="0" applyFont="1" applyFill="1" applyBorder="1"/>
    <xf numFmtId="0" fontId="7" fillId="2" borderId="17" xfId="0" applyFont="1" applyFill="1" applyBorder="1" applyAlignment="1">
      <alignment wrapText="1"/>
    </xf>
    <xf numFmtId="0" fontId="7" fillId="2" borderId="17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wrapText="1"/>
    </xf>
    <xf numFmtId="1" fontId="7" fillId="2" borderId="9" xfId="0" applyNumberFormat="1" applyFont="1" applyFill="1" applyBorder="1" applyAlignment="1">
      <alignment horizontal="left" wrapText="1"/>
    </xf>
    <xf numFmtId="1" fontId="7" fillId="7" borderId="1" xfId="0" applyNumberFormat="1" applyFont="1" applyFill="1" applyBorder="1" applyAlignment="1">
      <alignment horizontal="left" wrapText="1"/>
    </xf>
    <xf numFmtId="14" fontId="7" fillId="2" borderId="17" xfId="0" applyNumberFormat="1" applyFont="1" applyFill="1" applyBorder="1" applyAlignment="1">
      <alignment horizontal="left" wrapText="1"/>
    </xf>
    <xf numFmtId="0" fontId="10" fillId="2" borderId="0" xfId="0" applyFont="1" applyFill="1"/>
    <xf numFmtId="0" fontId="20" fillId="0" borderId="26" xfId="0" applyFont="1" applyBorder="1" applyAlignment="1">
      <alignment readingOrder="1"/>
    </xf>
    <xf numFmtId="0" fontId="20" fillId="0" borderId="25" xfId="0" applyFont="1" applyBorder="1" applyAlignment="1">
      <alignment readingOrder="1"/>
    </xf>
    <xf numFmtId="0" fontId="20" fillId="0" borderId="29" xfId="0" applyFont="1" applyBorder="1" applyAlignment="1">
      <alignment readingOrder="1"/>
    </xf>
    <xf numFmtId="0" fontId="20" fillId="0" borderId="28" xfId="0" applyFont="1" applyBorder="1" applyAlignment="1">
      <alignment readingOrder="1"/>
    </xf>
    <xf numFmtId="1" fontId="7" fillId="3" borderId="15" xfId="0" applyNumberFormat="1" applyFont="1" applyFill="1" applyBorder="1" applyAlignment="1">
      <alignment wrapText="1"/>
    </xf>
    <xf numFmtId="0" fontId="7" fillId="3" borderId="16" xfId="0" applyFont="1" applyFill="1" applyBorder="1" applyAlignment="1">
      <alignment wrapText="1"/>
    </xf>
    <xf numFmtId="0" fontId="7" fillId="3" borderId="15" xfId="0" applyFont="1" applyFill="1" applyBorder="1" applyAlignment="1">
      <alignment wrapText="1"/>
    </xf>
    <xf numFmtId="14" fontId="7" fillId="3" borderId="17" xfId="0" applyNumberFormat="1" applyFont="1" applyFill="1" applyBorder="1" applyAlignment="1">
      <alignment wrapText="1"/>
    </xf>
    <xf numFmtId="0" fontId="7" fillId="3" borderId="17" xfId="0" applyFont="1" applyFill="1" applyBorder="1"/>
    <xf numFmtId="0" fontId="7" fillId="3" borderId="17" xfId="0" applyFont="1" applyFill="1" applyBorder="1" applyAlignment="1">
      <alignment wrapText="1"/>
    </xf>
    <xf numFmtId="0" fontId="20" fillId="0" borderId="30" xfId="0" applyFont="1" applyBorder="1" applyAlignment="1">
      <alignment wrapText="1" readingOrder="1"/>
    </xf>
    <xf numFmtId="0" fontId="20" fillId="0" borderId="33" xfId="0" applyFont="1" applyBorder="1" applyAlignment="1">
      <alignment wrapText="1" readingOrder="1"/>
    </xf>
    <xf numFmtId="0" fontId="21" fillId="0" borderId="34" xfId="0" applyFont="1" applyBorder="1" applyAlignment="1">
      <alignment wrapText="1" readingOrder="1"/>
    </xf>
    <xf numFmtId="0" fontId="20" fillId="0" borderId="34" xfId="0" applyFont="1" applyBorder="1" applyAlignment="1">
      <alignment readingOrder="1"/>
    </xf>
    <xf numFmtId="14" fontId="21" fillId="0" borderId="34" xfId="0" applyNumberFormat="1" applyFont="1" applyBorder="1" applyAlignment="1">
      <alignment wrapText="1" readingOrder="1"/>
    </xf>
    <xf numFmtId="0" fontId="20" fillId="0" borderId="36" xfId="0" applyFont="1" applyBorder="1" applyAlignment="1">
      <alignment wrapText="1" readingOrder="1"/>
    </xf>
    <xf numFmtId="0" fontId="20" fillId="0" borderId="37" xfId="0" applyFont="1" applyBorder="1" applyAlignment="1">
      <alignment readingOrder="1"/>
    </xf>
    <xf numFmtId="0" fontId="0" fillId="0" borderId="28" xfId="0" applyBorder="1" applyAlignment="1">
      <alignment wrapText="1" readingOrder="1"/>
    </xf>
    <xf numFmtId="0" fontId="0" fillId="0" borderId="37" xfId="0" applyBorder="1" applyAlignment="1">
      <alignment wrapText="1" readingOrder="1"/>
    </xf>
    <xf numFmtId="11" fontId="1" fillId="0" borderId="31" xfId="0" applyNumberFormat="1" applyFont="1" applyBorder="1" applyAlignment="1">
      <alignment wrapText="1" readingOrder="1"/>
    </xf>
    <xf numFmtId="0" fontId="1" fillId="0" borderId="31" xfId="0" applyFont="1" applyBorder="1" applyAlignment="1">
      <alignment wrapText="1" readingOrder="1"/>
    </xf>
    <xf numFmtId="0" fontId="1" fillId="0" borderId="32" xfId="0" applyFont="1" applyBorder="1" applyAlignment="1">
      <alignment wrapText="1" readingOrder="1"/>
    </xf>
    <xf numFmtId="0" fontId="1" fillId="0" borderId="34" xfId="0" applyFont="1" applyBorder="1" applyAlignment="1">
      <alignment wrapText="1" readingOrder="1"/>
    </xf>
    <xf numFmtId="0" fontId="1" fillId="0" borderId="35" xfId="0" applyFont="1" applyBorder="1" applyAlignment="1">
      <alignment wrapText="1" readingOrder="1"/>
    </xf>
    <xf numFmtId="14" fontId="1" fillId="0" borderId="34" xfId="0" applyNumberFormat="1" applyFont="1" applyBorder="1" applyAlignment="1">
      <alignment wrapText="1" readingOrder="1"/>
    </xf>
    <xf numFmtId="0" fontId="1" fillId="0" borderId="37" xfId="0" applyFont="1" applyBorder="1" applyAlignment="1">
      <alignment wrapText="1" readingOrder="1"/>
    </xf>
    <xf numFmtId="0" fontId="1" fillId="0" borderId="28" xfId="0" applyFont="1" applyBorder="1" applyAlignment="1">
      <alignment wrapText="1" readingOrder="1"/>
    </xf>
    <xf numFmtId="0" fontId="1" fillId="11" borderId="7" xfId="0" applyFont="1" applyFill="1" applyBorder="1" applyAlignment="1">
      <alignment wrapText="1" readingOrder="1"/>
    </xf>
    <xf numFmtId="0" fontId="1" fillId="0" borderId="25" xfId="0" applyFont="1" applyBorder="1" applyAlignment="1">
      <alignment wrapText="1" readingOrder="1"/>
    </xf>
    <xf numFmtId="0" fontId="1" fillId="0" borderId="25" xfId="0" applyFont="1" applyBorder="1" applyAlignment="1">
      <alignment readingOrder="1"/>
    </xf>
    <xf numFmtId="0" fontId="1" fillId="4" borderId="27" xfId="0" applyFont="1" applyFill="1" applyBorder="1" applyAlignment="1">
      <alignment wrapText="1" readingOrder="1"/>
    </xf>
    <xf numFmtId="0" fontId="1" fillId="0" borderId="28" xfId="0" applyFont="1" applyBorder="1" applyAlignment="1">
      <alignment readingOrder="1"/>
    </xf>
    <xf numFmtId="14" fontId="1" fillId="0" borderId="28" xfId="0" applyNumberFormat="1" applyFont="1" applyBorder="1" applyAlignment="1">
      <alignment wrapText="1" readingOrder="1"/>
    </xf>
    <xf numFmtId="0" fontId="1" fillId="11" borderId="27" xfId="0" applyFont="1" applyFill="1" applyBorder="1" applyAlignment="1">
      <alignment wrapText="1" readingOrder="1"/>
    </xf>
    <xf numFmtId="49" fontId="1" fillId="6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/>
    </xf>
    <xf numFmtId="1" fontId="22" fillId="3" borderId="7" xfId="0" applyNumberFormat="1" applyFont="1" applyFill="1" applyBorder="1" applyAlignment="1">
      <alignment horizontal="center" vertical="center"/>
    </xf>
    <xf numFmtId="2" fontId="23" fillId="3" borderId="7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7" fillId="3" borderId="7" xfId="0" quotePrefix="1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14" fontId="22" fillId="3" borderId="7" xfId="0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49" fontId="7" fillId="8" borderId="18" xfId="0" applyNumberFormat="1" applyFont="1" applyFill="1" applyBorder="1" applyAlignment="1">
      <alignment horizontal="center" wrapText="1"/>
    </xf>
    <xf numFmtId="49" fontId="7" fillId="8" borderId="0" xfId="0" applyNumberFormat="1" applyFont="1" applyFill="1" applyAlignment="1">
      <alignment horizontal="center" wrapText="1"/>
    </xf>
    <xf numFmtId="49" fontId="7" fillId="8" borderId="19" xfId="0" applyNumberFormat="1" applyFont="1" applyFill="1" applyBorder="1" applyAlignment="1">
      <alignment horizont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13" fillId="3" borderId="11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5" fillId="0" borderId="3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49" fontId="17" fillId="0" borderId="40" xfId="0" applyNumberFormat="1" applyFont="1" applyBorder="1" applyAlignment="1">
      <alignment horizontal="center" vertical="center" wrapText="1"/>
    </xf>
    <xf numFmtId="49" fontId="17" fillId="0" borderId="41" xfId="0" applyNumberFormat="1" applyFont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3"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dd/mm/yyyy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660400</xdr:colOff>
      <xdr:row>0</xdr:row>
      <xdr:rowOff>0</xdr:rowOff>
    </xdr:from>
    <xdr:to>
      <xdr:col>21</xdr:col>
      <xdr:colOff>736600</xdr:colOff>
      <xdr:row>40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39045C-5622-A5E5-B84E-37B2EB0F5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7400" y="0"/>
          <a:ext cx="5854700" cy="8915400"/>
        </a:xfrm>
        <a:prstGeom prst="rect">
          <a:avLst/>
        </a:prstGeom>
      </xdr:spPr>
    </xdr:pic>
    <xdr:clientData/>
  </xdr:twoCellAnchor>
  <xdr:twoCellAnchor editAs="oneCell">
    <xdr:from>
      <xdr:col>21</xdr:col>
      <xdr:colOff>38099</xdr:colOff>
      <xdr:row>0</xdr:row>
      <xdr:rowOff>0</xdr:rowOff>
    </xdr:from>
    <xdr:to>
      <xdr:col>37</xdr:col>
      <xdr:colOff>40044</xdr:colOff>
      <xdr:row>40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B6880-7A60-A2BE-0697-2F428E38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73599" y="0"/>
          <a:ext cx="13209945" cy="8928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086979-6DBA-4A3F-9CAF-A33AF40DE7C5}" name="Table1" displayName="Table1" ref="A1:T183" totalsRowShown="0" headerRowBorderDxfId="22" tableBorderDxfId="21" totalsRowBorderDxfId="20">
  <autoFilter ref="A1:T183" xr:uid="{33086979-6DBA-4A3F-9CAF-A33AF40DE7C5}">
    <filterColumn colId="3">
      <filters>
        <filter val="Sương"/>
      </filters>
    </filterColumn>
  </autoFilter>
  <tableColumns count="20">
    <tableColumn id="21" xr3:uid="{84667FCD-D6B1-4E5D-A3B5-5154270A8A7D}" name="19571402020047" dataDxfId="19">
      <calculatedColumnFormula>SUBTOTAL(3,$B$2:B2)</calculatedColumnFormula>
    </tableColumn>
    <tableColumn id="2" xr3:uid="{09D39B8F-3092-451B-A8F5-F50EEB100C7F}" name="195714020200472" dataDxfId="18"/>
    <tableColumn id="3" xr3:uid="{5E4B3F22-43FD-4D0C-904C-46578A132D7C}" name="195714020200473" dataDxfId="17"/>
    <tableColumn id="4" xr3:uid="{10B1589E-60E4-44E5-9298-CA8063E0E44E}" name="195714020200474" dataDxfId="16"/>
    <tableColumn id="5" xr3:uid="{FDF0A6D5-9BB6-46BE-A1CC-3A58657AD771}" name="195714020200475" dataDxfId="15"/>
    <tableColumn id="6" xr3:uid="{02758BED-21F2-49B9-9F54-D84040C5841C}" name="195714020200476" dataDxfId="14"/>
    <tableColumn id="7" xr3:uid="{0004F6BF-8CCF-4D17-B8D4-80790090B4A6}" name="195714020200477" dataDxfId="13"/>
    <tableColumn id="8" xr3:uid="{E7B1FF95-569E-4F2B-BAD2-52D269BAE03C}" name="195714020200478" dataDxfId="12"/>
    <tableColumn id="9" xr3:uid="{8436B813-1F6D-406D-9CF7-E4B0346E129C}" name="195714020200479" dataDxfId="11"/>
    <tableColumn id="10" xr3:uid="{06172E2C-0036-49FF-82B1-1A460271D0C2}" name="1957140202004710" dataDxfId="10"/>
    <tableColumn id="11" xr3:uid="{EB89E707-54EF-44C1-A099-A0A3DFC4A6CF}" name="1957140202004711" dataDxfId="9"/>
    <tableColumn id="12" xr3:uid="{80882A61-E7F1-4148-8375-E7F8F583E21A}" name="1957140202004712" dataDxfId="8"/>
    <tableColumn id="13" xr3:uid="{D057A7C6-5AAC-4796-9C09-46EB78DDE05E}" name="1957140202004713" dataDxfId="7"/>
    <tableColumn id="14" xr3:uid="{1DA6E4C8-BE93-446F-ADC3-E921EAC583B8}" name="1957140202004714" dataDxfId="6"/>
    <tableColumn id="15" xr3:uid="{E5503F9F-E29E-4EB7-91D8-0D4D2F235CA6}" name="1957140202004715" dataDxfId="5"/>
    <tableColumn id="16" xr3:uid="{BC82F460-6941-4531-AFAD-5D90312BBCB6}" name="1957140202004716" dataDxfId="4"/>
    <tableColumn id="17" xr3:uid="{07D255D5-8FC8-40BC-B66E-829EF68A998C}" name="1957140202004717" dataDxfId="3"/>
    <tableColumn id="18" xr3:uid="{29E2E9DC-DBFA-4679-B1B9-54EAA7F5A6FF}" name="1957140202004718" dataDxfId="2"/>
    <tableColumn id="19" xr3:uid="{0740F670-88C8-44DE-BB60-92ECC8092A98}" name="1957140202004719" dataDxfId="1"/>
    <tableColumn id="20" xr3:uid="{A56BEA3A-D6C3-499F-A968-80CAAEE30010}" name="Ngành chưa đạ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C80C-72B6-3E47-9E88-667A7069D0DE}">
  <dimension ref="A1:N36"/>
  <sheetViews>
    <sheetView topLeftCell="K1" workbookViewId="0">
      <selection activeCell="K1" sqref="K1"/>
    </sheetView>
  </sheetViews>
  <sheetFormatPr defaultColWidth="11.453125" defaultRowHeight="12.5" x14ac:dyDescent="0.25"/>
  <sheetData>
    <row r="1" spans="1:14" ht="17.5" x14ac:dyDescent="0.35">
      <c r="A1" s="58"/>
      <c r="B1" s="58"/>
      <c r="C1" s="58"/>
      <c r="D1" s="58"/>
      <c r="E1" s="58"/>
      <c r="F1" s="58"/>
      <c r="G1" s="58"/>
      <c r="H1" s="58"/>
      <c r="I1" s="58"/>
    </row>
    <row r="2" spans="1:14" ht="18" x14ac:dyDescent="0.4">
      <c r="A2" s="59" t="s">
        <v>0</v>
      </c>
      <c r="B2" s="58"/>
      <c r="C2" s="58"/>
      <c r="D2" s="58"/>
      <c r="E2" s="58"/>
      <c r="F2" s="58"/>
      <c r="G2" s="58"/>
      <c r="H2" s="58"/>
      <c r="I2" s="58"/>
      <c r="M2" s="28" t="s">
        <v>1</v>
      </c>
    </row>
    <row r="3" spans="1:14" ht="17.5" x14ac:dyDescent="0.35">
      <c r="A3" s="58" t="s">
        <v>2</v>
      </c>
      <c r="B3" s="58"/>
      <c r="C3" s="58"/>
      <c r="D3" s="58"/>
      <c r="E3" s="58"/>
      <c r="F3" s="58"/>
      <c r="G3" s="58"/>
      <c r="H3" s="58"/>
      <c r="I3" s="58"/>
      <c r="N3" s="27" t="s">
        <v>3</v>
      </c>
    </row>
    <row r="4" spans="1:14" ht="17.5" x14ac:dyDescent="0.35">
      <c r="A4" s="58" t="s">
        <v>4</v>
      </c>
      <c r="B4" s="58"/>
      <c r="C4" s="58"/>
      <c r="D4" s="58"/>
      <c r="E4" s="58"/>
      <c r="F4" s="58"/>
      <c r="G4" s="58"/>
      <c r="H4" s="58"/>
      <c r="I4" s="58"/>
      <c r="N4" s="27" t="s">
        <v>3</v>
      </c>
    </row>
    <row r="5" spans="1:14" ht="17.5" x14ac:dyDescent="0.35">
      <c r="A5" s="58" t="s">
        <v>5</v>
      </c>
      <c r="B5" s="58"/>
      <c r="C5" s="58"/>
      <c r="D5" s="58"/>
      <c r="E5" s="58"/>
      <c r="F5" s="58"/>
      <c r="G5" s="58"/>
      <c r="H5" s="58"/>
      <c r="I5" s="58"/>
      <c r="N5" s="27" t="s">
        <v>3</v>
      </c>
    </row>
    <row r="6" spans="1:14" ht="17.5" x14ac:dyDescent="0.35">
      <c r="A6" s="58" t="s">
        <v>6</v>
      </c>
      <c r="B6" s="58"/>
      <c r="C6" s="58"/>
      <c r="D6" s="58"/>
      <c r="E6" s="58"/>
      <c r="F6" s="58"/>
      <c r="G6" s="58"/>
      <c r="H6" s="58"/>
      <c r="I6" s="58"/>
      <c r="N6" s="27" t="s">
        <v>3</v>
      </c>
    </row>
    <row r="7" spans="1:14" ht="17.5" x14ac:dyDescent="0.35">
      <c r="A7" s="58" t="s">
        <v>7</v>
      </c>
      <c r="B7" s="58"/>
      <c r="C7" s="58"/>
      <c r="D7" s="58"/>
      <c r="E7" s="58"/>
      <c r="F7" s="58"/>
      <c r="G7" s="58"/>
      <c r="H7" s="58"/>
      <c r="I7" s="58"/>
      <c r="N7" s="27" t="s">
        <v>3</v>
      </c>
    </row>
    <row r="8" spans="1:14" ht="17.5" x14ac:dyDescent="0.35">
      <c r="A8" s="58"/>
      <c r="B8" s="58"/>
      <c r="C8" s="58"/>
      <c r="D8" s="58"/>
      <c r="E8" s="58"/>
      <c r="F8" s="58"/>
      <c r="G8" s="58"/>
      <c r="H8" s="58"/>
      <c r="I8" s="58"/>
    </row>
    <row r="9" spans="1:14" ht="17.5" x14ac:dyDescent="0.35">
      <c r="A9" s="58"/>
      <c r="B9" s="58"/>
      <c r="C9" s="58"/>
      <c r="D9" s="58"/>
      <c r="E9" s="58"/>
      <c r="F9" s="58"/>
      <c r="G9" s="58"/>
      <c r="H9" s="58"/>
      <c r="I9" s="58"/>
    </row>
    <row r="10" spans="1:14" ht="18" x14ac:dyDescent="0.4">
      <c r="A10" s="59" t="s">
        <v>8</v>
      </c>
    </row>
    <row r="11" spans="1:14" x14ac:dyDescent="0.25">
      <c r="B11" s="27"/>
    </row>
    <row r="12" spans="1:14" ht="17.5" x14ac:dyDescent="0.3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4" ht="18" x14ac:dyDescent="0.4">
      <c r="A13" s="59" t="s">
        <v>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4" ht="18" x14ac:dyDescent="0.4">
      <c r="A14" s="59" t="s">
        <v>10</v>
      </c>
      <c r="B14" s="59" t="s">
        <v>11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4" ht="18" x14ac:dyDescent="0.4">
      <c r="A15" s="59" t="s">
        <v>12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4" ht="17.5" x14ac:dyDescent="0.35">
      <c r="A16" s="58"/>
      <c r="B16" s="58"/>
      <c r="C16" s="58" t="s">
        <v>13</v>
      </c>
      <c r="D16" s="58"/>
      <c r="E16" s="58"/>
      <c r="F16" s="58"/>
      <c r="G16" s="58"/>
      <c r="H16" s="58"/>
      <c r="I16" s="58"/>
      <c r="J16" s="58"/>
      <c r="K16" s="58"/>
      <c r="L16" s="58"/>
    </row>
    <row r="17" spans="1:12" ht="17.5" x14ac:dyDescent="0.35">
      <c r="A17" s="58"/>
      <c r="B17" s="58"/>
      <c r="C17" s="58" t="s">
        <v>14</v>
      </c>
      <c r="D17" s="58"/>
      <c r="E17" s="58"/>
      <c r="F17" s="58"/>
      <c r="G17" s="58"/>
      <c r="H17" s="58"/>
      <c r="I17" s="58"/>
      <c r="J17" s="58"/>
      <c r="K17" s="58"/>
      <c r="L17" s="58"/>
    </row>
    <row r="18" spans="1:12" ht="17.5" x14ac:dyDescent="0.3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1:12" ht="17.5" x14ac:dyDescent="0.3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1:12" ht="18" x14ac:dyDescent="0.4">
      <c r="A20" s="59" t="s">
        <v>15</v>
      </c>
      <c r="B20" s="59" t="s">
        <v>16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8" x14ac:dyDescent="0.4">
      <c r="A21" s="59" t="s">
        <v>12</v>
      </c>
      <c r="C21" s="58"/>
      <c r="D21" s="58" t="s">
        <v>17</v>
      </c>
      <c r="E21" s="58"/>
      <c r="F21" s="58"/>
      <c r="G21" s="58"/>
      <c r="H21" s="58"/>
      <c r="I21" s="58"/>
      <c r="J21" s="58"/>
      <c r="K21" s="58"/>
      <c r="L21" s="58"/>
    </row>
    <row r="22" spans="1:12" ht="18" x14ac:dyDescent="0.4">
      <c r="A22" s="58"/>
      <c r="B22" s="58"/>
      <c r="C22" s="58" t="s">
        <v>18</v>
      </c>
      <c r="D22" s="58"/>
      <c r="E22" s="58"/>
      <c r="F22" s="58"/>
      <c r="G22" s="58"/>
      <c r="H22" s="58"/>
      <c r="I22" s="58"/>
      <c r="J22" s="58"/>
      <c r="K22" s="58"/>
      <c r="L22" s="58"/>
    </row>
    <row r="23" spans="1:12" ht="17.5" x14ac:dyDescent="0.3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ht="17.5" x14ac:dyDescent="0.3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12" ht="17.5" x14ac:dyDescent="0.3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12" ht="18" x14ac:dyDescent="0.4">
      <c r="A26" s="59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ht="17.5" x14ac:dyDescent="0.3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ht="18" x14ac:dyDescent="0.4">
      <c r="A28" s="59" t="s">
        <v>20</v>
      </c>
      <c r="C28" s="58" t="s">
        <v>21</v>
      </c>
      <c r="D28" s="58"/>
      <c r="E28" s="58"/>
      <c r="F28" s="58"/>
      <c r="G28" s="58"/>
      <c r="H28" s="58"/>
      <c r="I28" s="58"/>
      <c r="J28" s="58"/>
      <c r="K28" s="58"/>
      <c r="L28" s="58"/>
    </row>
    <row r="29" spans="1:12" ht="17.5" x14ac:dyDescent="0.35">
      <c r="A29" s="58"/>
      <c r="B29" s="58"/>
      <c r="C29" s="58" t="s">
        <v>22</v>
      </c>
      <c r="D29" s="58"/>
      <c r="E29" s="58"/>
      <c r="F29" s="58"/>
      <c r="G29" s="58"/>
      <c r="H29" s="58"/>
      <c r="I29" s="58"/>
      <c r="J29" s="58"/>
      <c r="K29" s="58"/>
      <c r="L29" s="58"/>
    </row>
    <row r="30" spans="1:12" ht="17.5" x14ac:dyDescent="0.3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12" ht="18" x14ac:dyDescent="0.4">
      <c r="A31" s="59" t="s">
        <v>23</v>
      </c>
      <c r="C31" s="58" t="s">
        <v>24</v>
      </c>
      <c r="E31" s="58"/>
      <c r="F31" s="58"/>
      <c r="G31" s="58"/>
      <c r="H31" s="58"/>
      <c r="I31" s="58"/>
      <c r="J31" s="58"/>
      <c r="K31" s="58"/>
      <c r="L31" s="58"/>
    </row>
    <row r="32" spans="1:12" ht="17.5" x14ac:dyDescent="0.35">
      <c r="A32" s="58"/>
      <c r="B32" s="58"/>
      <c r="C32" s="58" t="s">
        <v>25</v>
      </c>
      <c r="E32" s="58"/>
      <c r="F32" s="58"/>
      <c r="G32" s="58"/>
      <c r="H32" s="58"/>
      <c r="I32" s="58"/>
      <c r="J32" s="58"/>
      <c r="K32" s="58"/>
      <c r="L32" s="58"/>
    </row>
    <row r="33" spans="1:12" ht="17.5" x14ac:dyDescent="0.35">
      <c r="A33" s="58"/>
      <c r="B33" s="58"/>
      <c r="C33" s="58" t="s">
        <v>26</v>
      </c>
      <c r="E33" s="58"/>
      <c r="F33" s="58"/>
      <c r="G33" s="58"/>
      <c r="H33" s="58"/>
      <c r="I33" s="58"/>
      <c r="J33" s="58"/>
      <c r="K33" s="58"/>
      <c r="L33" s="58"/>
    </row>
    <row r="34" spans="1:12" ht="17.5" x14ac:dyDescent="0.3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ht="17.5" x14ac:dyDescent="0.3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ht="17.5" x14ac:dyDescent="0.3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9E7A-DB57-FE45-A282-90EDD21886FA}">
  <dimension ref="A1:R300"/>
  <sheetViews>
    <sheetView workbookViewId="0">
      <pane xSplit="4" ySplit="7" topLeftCell="E29" activePane="bottomRight" state="frozen"/>
      <selection pane="topRight" activeCell="H69" sqref="H69"/>
      <selection pane="bottomLeft" activeCell="H69" sqref="H69"/>
      <selection pane="bottomRight" activeCell="B29" sqref="B29:C29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/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E560-BBA7-934B-B814-4A4001EA2960}">
  <dimension ref="A1:R300"/>
  <sheetViews>
    <sheetView workbookViewId="0">
      <pane xSplit="4" ySplit="7" topLeftCell="E12" activePane="bottomRight" state="frozen"/>
      <selection pane="topRight" activeCell="H69" sqref="H69"/>
      <selection pane="bottomLeft" activeCell="H69" sqref="H69"/>
      <selection pane="bottomRight" activeCell="D12" sqref="D12"/>
    </sheetView>
  </sheetViews>
  <sheetFormatPr defaultColWidth="11.453125" defaultRowHeight="12.5" x14ac:dyDescent="0.25"/>
  <cols>
    <col min="1" max="1" width="7.7265625" style="18" customWidth="1"/>
    <col min="2" max="2" width="21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255" t="s">
        <v>469</v>
      </c>
      <c r="B2" s="255"/>
      <c r="C2" s="255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470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17"/>
      <c r="N5" s="17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 t="s">
        <v>145</v>
      </c>
      <c r="C8" s="23" t="str">
        <f>VLOOKUP(B8, 'DS chưa đủ ĐK TN T3 SP23'!$B$10:$C$321, 2, 0)</f>
        <v>TRẦN HÀ</v>
      </c>
      <c r="D8" s="23" t="str">
        <f>VLOOKUP(B8, 'DS chưa đủ ĐK TN T3 SP23'!$B$10:$D$321, 3, 0)</f>
        <v>ANH</v>
      </c>
      <c r="E8" s="23" t="str">
        <f>VLOOKUP(B8, 'DS chưa đủ ĐK TN T3 SP23'!$B$10:$E$321, 4, 0)</f>
        <v>15/11/2000</v>
      </c>
      <c r="F8" s="23" t="str">
        <f>VLOOKUP(B8, 'DS chưa đủ ĐK TN T3 SP23'!$B$10:$F$321, 5, 0)</f>
        <v>Phường Hưng Dũng, TP. Vinh, Tỉnh Nghệ An</v>
      </c>
      <c r="G8" s="49" t="str">
        <f>VLOOKUP(B8, 'DS chưa đủ ĐK TN T3 SP23'!$B$10:$G$321, 6, 0)</f>
        <v>Nữ</v>
      </c>
      <c r="H8" s="49" t="str">
        <f>VLOOKUP(B8, 'DS chưa đủ ĐK TN T3 SP23'!$B$10:$H$321, 7, 0)</f>
        <v>Kinh</v>
      </c>
      <c r="I8" s="49" t="str">
        <f>VLOOKUP(B8, 'DS chưa đủ ĐK TN T3 SP23'!$B$10:$I$321, 8, 0)</f>
        <v xml:space="preserve">Việt Nam                      </v>
      </c>
      <c r="J8" s="77" t="s">
        <v>471</v>
      </c>
      <c r="K8" s="112">
        <v>125</v>
      </c>
      <c r="L8" s="112" t="s">
        <v>218</v>
      </c>
      <c r="M8" s="112" t="s">
        <v>472</v>
      </c>
      <c r="N8" s="77" t="s">
        <v>163</v>
      </c>
      <c r="O8" s="112" t="s">
        <v>473</v>
      </c>
      <c r="P8" s="60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29" t="e">
        <f>VLOOKUP(B9, 'DS chưa đủ ĐK TN T3 SP23'!$B$10:$O$321, 14, 0)</f>
        <v>#N/A</v>
      </c>
      <c r="P9" s="62"/>
      <c r="Q9" s="62"/>
      <c r="R9" s="60"/>
    </row>
    <row r="10" spans="1:18" s="41" customFormat="1" ht="41.15" customHeight="1" x14ac:dyDescent="0.25">
      <c r="A10" s="238" t="s">
        <v>53</v>
      </c>
      <c r="B10" s="239"/>
      <c r="C10" s="239"/>
      <c r="D10" s="239"/>
      <c r="E10" s="57"/>
      <c r="F10" s="240" t="s">
        <v>54</v>
      </c>
      <c r="G10" s="241"/>
      <c r="H10" s="241"/>
      <c r="I10" s="241"/>
      <c r="J10" s="241"/>
      <c r="K10" s="242"/>
      <c r="L10" s="38"/>
      <c r="M10" s="38"/>
      <c r="N10" s="39"/>
      <c r="O10" s="40"/>
      <c r="P10" s="64"/>
      <c r="Q10" s="64"/>
      <c r="R10" s="110"/>
    </row>
    <row r="11" spans="1:18" x14ac:dyDescent="0.25">
      <c r="A11" s="24" t="s">
        <v>124</v>
      </c>
      <c r="B11" s="49" t="e">
        <f>VLOOKUP(A11,#REF!, 2, 0)</f>
        <v>#REF!</v>
      </c>
      <c r="C11" s="49" t="e">
        <f>VLOOKUP(B11,#REF!, 2, 0)</f>
        <v>#REF!</v>
      </c>
      <c r="D11" s="49" t="e">
        <f>VLOOKUP(B11,#REF!, 3, 0)</f>
        <v>#REF!</v>
      </c>
      <c r="E11" s="49" t="e">
        <f>VLOOKUP(B11,#REF!, 4, 0)</f>
        <v>#REF!</v>
      </c>
      <c r="F11" s="49" t="e">
        <f>VLOOKUP(B11,#REF!, 5, 0)</f>
        <v>#REF!</v>
      </c>
      <c r="G11" s="49" t="e">
        <f>VLOOKUP(B11,#REF!, 6, 0)</f>
        <v>#REF!</v>
      </c>
      <c r="H11" s="49" t="e">
        <f>VLOOKUP(B11,#REF!, 7, 0)</f>
        <v>#REF!</v>
      </c>
      <c r="I11" s="49" t="e">
        <f>VLOOKUP(B11,#REF!, 8, 0)</f>
        <v>#REF!</v>
      </c>
      <c r="J11" s="49" t="e">
        <f>VLOOKUP(B11,#REF!, 9, 0)</f>
        <v>#REF!</v>
      </c>
      <c r="K11" s="49" t="e">
        <f>VLOOKUP(B11,#REF!, 10, 0)</f>
        <v>#REF!</v>
      </c>
      <c r="L11" s="49" t="e">
        <f>VLOOKUP(B11,#REF!, 11, 0)</f>
        <v>#REF!</v>
      </c>
      <c r="M11" s="49" t="e">
        <f>VLOOKUP(B11,#REF!, 12, 0)</f>
        <v>#REF!</v>
      </c>
      <c r="N11" s="49" t="e">
        <f>VLOOKUP(B11,#REF!, 13, 0)</f>
        <v>#REF!</v>
      </c>
      <c r="O11" s="49" t="e">
        <f>VLOOKUP(B11,#REF!, 14, 0)</f>
        <v>#REF!</v>
      </c>
      <c r="P11" s="62"/>
      <c r="Q11" s="62"/>
      <c r="R11" s="60"/>
    </row>
    <row r="12" spans="1:18" x14ac:dyDescent="0.25">
      <c r="A12" s="24" t="s">
        <v>474</v>
      </c>
      <c r="B12" s="23" t="e">
        <f>VLOOKUP(A12,#REF!, 2, 0)</f>
        <v>#REF!</v>
      </c>
      <c r="C12" s="23" t="e">
        <f>VLOOKUP(B12,#REF!, 2, 0)</f>
        <v>#REF!</v>
      </c>
      <c r="D12" s="23" t="e">
        <f>VLOOKUP(B12,#REF!, 3, 0)</f>
        <v>#REF!</v>
      </c>
      <c r="E12" s="23" t="e">
        <f>VLOOKUP(B12,#REF!, 4, 0)</f>
        <v>#REF!</v>
      </c>
      <c r="F12" s="23" t="e">
        <f>VLOOKUP(B12,#REF!, 5, 0)</f>
        <v>#REF!</v>
      </c>
      <c r="G12" s="23" t="e">
        <f>VLOOKUP(B12,#REF!, 6, 0)</f>
        <v>#REF!</v>
      </c>
      <c r="H12" s="23" t="e">
        <f>VLOOKUP(B12,#REF!, 7, 0)</f>
        <v>#REF!</v>
      </c>
      <c r="I12" s="23" t="s">
        <v>170</v>
      </c>
      <c r="J12" s="23" t="e">
        <f>VLOOKUP(B12,#REF!, 9, 0)</f>
        <v>#REF!</v>
      </c>
      <c r="K12" s="23" t="e">
        <f>VLOOKUP(B12,#REF!, 10, 0)</f>
        <v>#REF!</v>
      </c>
      <c r="L12" s="23" t="e">
        <f>VLOOKUP(B12,#REF!, 11, 0)</f>
        <v>#REF!</v>
      </c>
      <c r="M12" s="23" t="e">
        <f>VLOOKUP(B12,#REF!, 12, 0)</f>
        <v>#REF!</v>
      </c>
      <c r="N12" s="23" t="e">
        <f>VLOOKUP(B12,#REF!, 13, 0)</f>
        <v>#REF!</v>
      </c>
      <c r="O12" s="23" t="e">
        <f>VLOOKUP(B12,#REF!, 14, 0)</f>
        <v>#REF!</v>
      </c>
      <c r="P12" s="62"/>
      <c r="Q12" s="62"/>
      <c r="R12" s="60"/>
    </row>
    <row r="13" spans="1:18" x14ac:dyDescent="0.25">
      <c r="A13" s="24" t="s">
        <v>475</v>
      </c>
      <c r="B13" s="23" t="e">
        <f>VLOOKUP(A13,#REF!, 2, 0)</f>
        <v>#REF!</v>
      </c>
      <c r="C13" s="23" t="e">
        <f>VLOOKUP(B13,#REF!, 2, 0)</f>
        <v>#REF!</v>
      </c>
      <c r="D13" s="23" t="e">
        <f>VLOOKUP(B13,#REF!, 3, 0)</f>
        <v>#REF!</v>
      </c>
      <c r="E13" s="23" t="e">
        <f>VLOOKUP(B13,#REF!, 4, 0)</f>
        <v>#REF!</v>
      </c>
      <c r="F13" s="23" t="e">
        <f>VLOOKUP(B13,#REF!, 5, 0)</f>
        <v>#REF!</v>
      </c>
      <c r="G13" s="23" t="e">
        <f>VLOOKUP(B13,#REF!, 6, 0)</f>
        <v>#REF!</v>
      </c>
      <c r="H13" s="23" t="e">
        <f>VLOOKUP(B13,#REF!, 7, 0)</f>
        <v>#REF!</v>
      </c>
      <c r="I13" s="23" t="e">
        <f>VLOOKUP(B13,#REF!, 8, 0)</f>
        <v>#REF!</v>
      </c>
      <c r="J13" s="23" t="e">
        <f>VLOOKUP(B13,#REF!, 9, 0)</f>
        <v>#REF!</v>
      </c>
      <c r="K13" s="23" t="e">
        <f>VLOOKUP(B13,#REF!, 10, 0)</f>
        <v>#REF!</v>
      </c>
      <c r="L13" s="23" t="e">
        <f>VLOOKUP(B13,#REF!, 11, 0)</f>
        <v>#REF!</v>
      </c>
      <c r="M13" s="23" t="e">
        <f>VLOOKUP(B13,#REF!, 12, 0)</f>
        <v>#REF!</v>
      </c>
      <c r="N13" s="23" t="e">
        <f>VLOOKUP(B13,#REF!, 13, 0)</f>
        <v>#REF!</v>
      </c>
      <c r="O13" s="23" t="e">
        <f>VLOOKUP(B13,#REF!, 14, 0)</f>
        <v>#REF!</v>
      </c>
      <c r="P13" s="62"/>
      <c r="Q13" s="62"/>
      <c r="R13" s="60"/>
    </row>
    <row r="14" spans="1:18" x14ac:dyDescent="0.25">
      <c r="A14" s="24" t="s">
        <v>476</v>
      </c>
      <c r="B14" s="23" t="e">
        <f>VLOOKUP(A14,#REF!, 2, 0)</f>
        <v>#REF!</v>
      </c>
      <c r="C14" s="23" t="e">
        <f>VLOOKUP(B14,#REF!, 2, 0)</f>
        <v>#REF!</v>
      </c>
      <c r="D14" s="23" t="e">
        <f>VLOOKUP(B14,#REF!, 3, 0)</f>
        <v>#REF!</v>
      </c>
      <c r="E14" s="23" t="e">
        <f>VLOOKUP(B14,#REF!, 4, 0)</f>
        <v>#REF!</v>
      </c>
      <c r="F14" s="23" t="e">
        <f>VLOOKUP(B14,#REF!, 5, 0)</f>
        <v>#REF!</v>
      </c>
      <c r="G14" s="23" t="e">
        <f>VLOOKUP(B14,#REF!, 6, 0)</f>
        <v>#REF!</v>
      </c>
      <c r="H14" s="23" t="e">
        <f>VLOOKUP(B14,#REF!, 7, 0)</f>
        <v>#REF!</v>
      </c>
      <c r="I14" s="23" t="e">
        <f>VLOOKUP(B14,#REF!, 8, 0)</f>
        <v>#REF!</v>
      </c>
      <c r="J14" s="23" t="e">
        <f>VLOOKUP(B14,#REF!, 9, 0)</f>
        <v>#REF!</v>
      </c>
      <c r="K14" s="23" t="e">
        <f>VLOOKUP(B14,#REF!, 10, 0)</f>
        <v>#REF!</v>
      </c>
      <c r="L14" s="23" t="e">
        <f>VLOOKUP(B14,#REF!, 11, 0)</f>
        <v>#REF!</v>
      </c>
      <c r="M14" s="23" t="e">
        <f>VLOOKUP(B14,#REF!, 12, 0)</f>
        <v>#REF!</v>
      </c>
      <c r="N14" s="23" t="e">
        <f>VLOOKUP(B14,#REF!, 13, 0)</f>
        <v>#REF!</v>
      </c>
      <c r="O14" s="23" t="e">
        <f>VLOOKUP(B14,#REF!, 14, 0)</f>
        <v>#REF!</v>
      </c>
      <c r="P14" s="62"/>
      <c r="Q14" s="62"/>
      <c r="R14" s="60"/>
    </row>
    <row r="15" spans="1:18" x14ac:dyDescent="0.25">
      <c r="A15" s="24" t="s">
        <v>477</v>
      </c>
      <c r="B15" s="23" t="e">
        <f>VLOOKUP(A15,#REF!, 2, 0)</f>
        <v>#REF!</v>
      </c>
      <c r="C15" s="23" t="e">
        <f>VLOOKUP(B15,#REF!, 2, 0)</f>
        <v>#REF!</v>
      </c>
      <c r="D15" s="23" t="e">
        <f>VLOOKUP(B15,#REF!, 3, 0)</f>
        <v>#REF!</v>
      </c>
      <c r="E15" s="23" t="e">
        <f>VLOOKUP(B15,#REF!, 4, 0)</f>
        <v>#REF!</v>
      </c>
      <c r="F15" s="23" t="e">
        <f>VLOOKUP(B15,#REF!, 5, 0)</f>
        <v>#REF!</v>
      </c>
      <c r="G15" s="23" t="e">
        <f>VLOOKUP(B15,#REF!, 6, 0)</f>
        <v>#REF!</v>
      </c>
      <c r="H15" s="23" t="e">
        <f>VLOOKUP(B15,#REF!, 7, 0)</f>
        <v>#REF!</v>
      </c>
      <c r="I15" s="23" t="e">
        <f>VLOOKUP(B15,#REF!, 8, 0)</f>
        <v>#REF!</v>
      </c>
      <c r="J15" s="23" t="e">
        <f>VLOOKUP(B15,#REF!, 9, 0)</f>
        <v>#REF!</v>
      </c>
      <c r="K15" s="23" t="e">
        <f>VLOOKUP(B15,#REF!, 10, 0)</f>
        <v>#REF!</v>
      </c>
      <c r="L15" s="23" t="e">
        <f>VLOOKUP(B15,#REF!, 11, 0)</f>
        <v>#REF!</v>
      </c>
      <c r="M15" s="23" t="e">
        <f>VLOOKUP(B15,#REF!, 12, 0)</f>
        <v>#REF!</v>
      </c>
      <c r="N15" s="23" t="e">
        <f>VLOOKUP(B15,#REF!, 13, 0)</f>
        <v>#REF!</v>
      </c>
      <c r="O15" s="23" t="e">
        <f>VLOOKUP(B15,#REF!, 14, 0)</f>
        <v>#REF!</v>
      </c>
      <c r="P15" s="62"/>
      <c r="Q15" s="62"/>
      <c r="R15" s="60"/>
    </row>
    <row r="16" spans="1:18" x14ac:dyDescent="0.25">
      <c r="A16" s="24" t="s">
        <v>478</v>
      </c>
      <c r="B16" s="23" t="e">
        <f>VLOOKUP(A16,#REF!, 2, 0)</f>
        <v>#REF!</v>
      </c>
      <c r="C16" s="23" t="e">
        <f>VLOOKUP(B16,#REF!, 2, 0)</f>
        <v>#REF!</v>
      </c>
      <c r="D16" s="23" t="e">
        <f>VLOOKUP(B16,#REF!, 3, 0)</f>
        <v>#REF!</v>
      </c>
      <c r="E16" s="23" t="e">
        <f>VLOOKUP(B16,#REF!, 4, 0)</f>
        <v>#REF!</v>
      </c>
      <c r="F16" s="23" t="e">
        <f>VLOOKUP(B16,#REF!, 5, 0)</f>
        <v>#REF!</v>
      </c>
      <c r="G16" s="23" t="e">
        <f>VLOOKUP(B16,#REF!, 6, 0)</f>
        <v>#REF!</v>
      </c>
      <c r="H16" s="23" t="e">
        <f>VLOOKUP(B16,#REF!, 7, 0)</f>
        <v>#REF!</v>
      </c>
      <c r="I16" s="23" t="e">
        <f>VLOOKUP(B16,#REF!, 8, 0)</f>
        <v>#REF!</v>
      </c>
      <c r="J16" s="23" t="e">
        <f>VLOOKUP(B16,#REF!, 9, 0)</f>
        <v>#REF!</v>
      </c>
      <c r="K16" s="23" t="e">
        <f>VLOOKUP(B16,#REF!, 10, 0)</f>
        <v>#REF!</v>
      </c>
      <c r="L16" s="23" t="e">
        <f>VLOOKUP(B16,#REF!, 11, 0)</f>
        <v>#REF!</v>
      </c>
      <c r="M16" s="23" t="e">
        <f>VLOOKUP(B16,#REF!, 12, 0)</f>
        <v>#REF!</v>
      </c>
      <c r="N16" s="23" t="e">
        <f>VLOOKUP(B16,#REF!, 13, 0)</f>
        <v>#REF!</v>
      </c>
      <c r="O16" s="23" t="e">
        <f>VLOOKUP(B16,#REF!, 14, 0)</f>
        <v>#REF!</v>
      </c>
      <c r="P16" s="30"/>
      <c r="Q16" s="62"/>
      <c r="R16" s="60"/>
    </row>
    <row r="17" spans="1:18" hidden="1" x14ac:dyDescent="0.25">
      <c r="A17" s="24" t="s">
        <v>479</v>
      </c>
      <c r="B17" s="23" t="e">
        <f>VLOOKUP(A17,#REF!, 2, 0)</f>
        <v>#REF!</v>
      </c>
      <c r="C17" s="23" t="e">
        <f>VLOOKUP(B17,#REF!, 2, 0)</f>
        <v>#REF!</v>
      </c>
      <c r="D17" s="23" t="e">
        <f>VLOOKUP(B17,#REF!, 3, 0)</f>
        <v>#REF!</v>
      </c>
      <c r="E17" s="23" t="e">
        <f>VLOOKUP(B17,#REF!, 4, 0)</f>
        <v>#REF!</v>
      </c>
      <c r="F17" s="23" t="e">
        <f>VLOOKUP(B17,#REF!, 5, 0)</f>
        <v>#REF!</v>
      </c>
      <c r="G17" s="23" t="e">
        <f>VLOOKUP(B17,#REF!, 6, 0)</f>
        <v>#REF!</v>
      </c>
      <c r="H17" s="23" t="e">
        <f>VLOOKUP(B17,#REF!, 7, 0)</f>
        <v>#REF!</v>
      </c>
      <c r="I17" s="23" t="e">
        <f>VLOOKUP(B17,#REF!, 8, 0)</f>
        <v>#REF!</v>
      </c>
      <c r="J17" s="23" t="e">
        <f>VLOOKUP(B17,#REF!, 9, 0)</f>
        <v>#REF!</v>
      </c>
      <c r="K17" s="23" t="e">
        <f>VLOOKUP(B17,#REF!, 10, 0)</f>
        <v>#REF!</v>
      </c>
      <c r="L17" s="23" t="e">
        <f>VLOOKUP(B17,#REF!, 11, 0)</f>
        <v>#REF!</v>
      </c>
      <c r="M17" s="23" t="e">
        <f>VLOOKUP(B17,#REF!, 12, 0)</f>
        <v>#REF!</v>
      </c>
      <c r="N17" s="23" t="e">
        <f>VLOOKUP(B17,#REF!, 13, 0)</f>
        <v>#REF!</v>
      </c>
      <c r="O17" s="23" t="e">
        <f>VLOOKUP(B17,#REF!, 14, 0)</f>
        <v>#REF!</v>
      </c>
      <c r="P17" s="62"/>
      <c r="Q17" s="62"/>
      <c r="R17" s="60"/>
    </row>
    <row r="18" spans="1:18" hidden="1" x14ac:dyDescent="0.25">
      <c r="A18" s="24" t="s">
        <v>480</v>
      </c>
      <c r="B18" s="23" t="e">
        <f>VLOOKUP(A18,#REF!, 2, 0)</f>
        <v>#REF!</v>
      </c>
      <c r="C18" s="23" t="e">
        <f>VLOOKUP(B18,#REF!, 2, 0)</f>
        <v>#REF!</v>
      </c>
      <c r="D18" s="23" t="e">
        <f>VLOOKUP(B18,#REF!, 3, 0)</f>
        <v>#REF!</v>
      </c>
      <c r="E18" s="23" t="e">
        <f>VLOOKUP(B18,#REF!, 4, 0)</f>
        <v>#REF!</v>
      </c>
      <c r="F18" s="23" t="e">
        <f>VLOOKUP(B18,#REF!, 5, 0)</f>
        <v>#REF!</v>
      </c>
      <c r="G18" s="23" t="e">
        <f>VLOOKUP(B18,#REF!, 6, 0)</f>
        <v>#REF!</v>
      </c>
      <c r="H18" s="23" t="e">
        <f>VLOOKUP(B18,#REF!, 7, 0)</f>
        <v>#REF!</v>
      </c>
      <c r="I18" s="23" t="e">
        <f>VLOOKUP(B18,#REF!, 8, 0)</f>
        <v>#REF!</v>
      </c>
      <c r="J18" s="23" t="e">
        <f>VLOOKUP(B18,#REF!, 9, 0)</f>
        <v>#REF!</v>
      </c>
      <c r="K18" s="23" t="e">
        <f>VLOOKUP(B18,#REF!, 10, 0)</f>
        <v>#REF!</v>
      </c>
      <c r="L18" s="23" t="e">
        <f>VLOOKUP(B18,#REF!, 11, 0)</f>
        <v>#REF!</v>
      </c>
      <c r="M18" s="23" t="e">
        <f>VLOOKUP(B18,#REF!, 12, 0)</f>
        <v>#REF!</v>
      </c>
      <c r="N18" s="23" t="e">
        <f>VLOOKUP(B18,#REF!, 13, 0)</f>
        <v>#REF!</v>
      </c>
      <c r="O18" s="23" t="e">
        <f>VLOOKUP(B18,#REF!, 14, 0)</f>
        <v>#REF!</v>
      </c>
      <c r="P18" s="62"/>
      <c r="Q18" s="62"/>
      <c r="R18" s="60"/>
    </row>
    <row r="19" spans="1:18" hidden="1" x14ac:dyDescent="0.25">
      <c r="A19" s="24" t="s">
        <v>481</v>
      </c>
      <c r="B19" s="23" t="e">
        <f>VLOOKUP(A19,#REF!, 2, 0)</f>
        <v>#REF!</v>
      </c>
      <c r="C19" s="23" t="e">
        <f>VLOOKUP(B19,#REF!, 2, 0)</f>
        <v>#REF!</v>
      </c>
      <c r="D19" s="23" t="e">
        <f>VLOOKUP(B19,#REF!, 3, 0)</f>
        <v>#REF!</v>
      </c>
      <c r="E19" s="23" t="e">
        <f>VLOOKUP(B19,#REF!, 4, 0)</f>
        <v>#REF!</v>
      </c>
      <c r="F19" s="23" t="e">
        <f>VLOOKUP(B19,#REF!, 5, 0)</f>
        <v>#REF!</v>
      </c>
      <c r="G19" s="23" t="e">
        <f>VLOOKUP(B19,#REF!, 6, 0)</f>
        <v>#REF!</v>
      </c>
      <c r="H19" s="23" t="e">
        <f>VLOOKUP(B19,#REF!, 7, 0)</f>
        <v>#REF!</v>
      </c>
      <c r="I19" s="23" t="e">
        <f>VLOOKUP(B19,#REF!, 8, 0)</f>
        <v>#REF!</v>
      </c>
      <c r="J19" s="23" t="e">
        <f>VLOOKUP(B19,#REF!, 9, 0)</f>
        <v>#REF!</v>
      </c>
      <c r="K19" s="23" t="e">
        <f>VLOOKUP(B19,#REF!, 10, 0)</f>
        <v>#REF!</v>
      </c>
      <c r="L19" s="23" t="e">
        <f>VLOOKUP(B19,#REF!, 11, 0)</f>
        <v>#REF!</v>
      </c>
      <c r="M19" s="23" t="e">
        <f>VLOOKUP(B19,#REF!, 12, 0)</f>
        <v>#REF!</v>
      </c>
      <c r="N19" s="23" t="e">
        <f>VLOOKUP(B19,#REF!, 13, 0)</f>
        <v>#REF!</v>
      </c>
      <c r="O19" s="23" t="e">
        <f>VLOOKUP(B19,#REF!, 14, 0)</f>
        <v>#REF!</v>
      </c>
      <c r="P19" s="62"/>
      <c r="Q19" s="62"/>
      <c r="R19" s="60"/>
    </row>
    <row r="20" spans="1:18" hidden="1" x14ac:dyDescent="0.25">
      <c r="A20" s="24" t="s">
        <v>482</v>
      </c>
      <c r="B20" s="23" t="e">
        <f>VLOOKUP(A20,#REF!, 2, 0)</f>
        <v>#REF!</v>
      </c>
      <c r="C20" s="23" t="e">
        <f>VLOOKUP(B20,#REF!, 2, 0)</f>
        <v>#REF!</v>
      </c>
      <c r="D20" s="23" t="e">
        <f>VLOOKUP(B20,#REF!, 3, 0)</f>
        <v>#REF!</v>
      </c>
      <c r="E20" s="23" t="e">
        <f>VLOOKUP(B20,#REF!, 4, 0)</f>
        <v>#REF!</v>
      </c>
      <c r="F20" s="23" t="e">
        <f>VLOOKUP(B20,#REF!, 5, 0)</f>
        <v>#REF!</v>
      </c>
      <c r="G20" s="23" t="e">
        <f>VLOOKUP(B20,#REF!, 6, 0)</f>
        <v>#REF!</v>
      </c>
      <c r="H20" s="23" t="e">
        <f>VLOOKUP(B20,#REF!, 7, 0)</f>
        <v>#REF!</v>
      </c>
      <c r="I20" s="23" t="e">
        <f>VLOOKUP(B20,#REF!, 8, 0)</f>
        <v>#REF!</v>
      </c>
      <c r="J20" s="23" t="e">
        <f>VLOOKUP(B20,#REF!, 9, 0)</f>
        <v>#REF!</v>
      </c>
      <c r="K20" s="23" t="e">
        <f>VLOOKUP(B20,#REF!, 10, 0)</f>
        <v>#REF!</v>
      </c>
      <c r="L20" s="23" t="e">
        <f>VLOOKUP(B20,#REF!, 11, 0)</f>
        <v>#REF!</v>
      </c>
      <c r="M20" s="23" t="e">
        <f>VLOOKUP(B20,#REF!, 12, 0)</f>
        <v>#REF!</v>
      </c>
      <c r="N20" s="23" t="e">
        <f>VLOOKUP(B20,#REF!, 13, 0)</f>
        <v>#REF!</v>
      </c>
      <c r="O20" s="23" t="e">
        <f>VLOOKUP(B20,#REF!, 14, 0)</f>
        <v>#REF!</v>
      </c>
      <c r="P20" s="62"/>
      <c r="Q20" s="62"/>
      <c r="R20" s="60"/>
    </row>
    <row r="21" spans="1:18" ht="12.75" hidden="1" customHeight="1" x14ac:dyDescent="0.25">
      <c r="A21" s="24" t="s">
        <v>483</v>
      </c>
      <c r="B21" s="23" t="e">
        <f>VLOOKUP(A21,#REF!, 2, 0)</f>
        <v>#REF!</v>
      </c>
      <c r="C21" s="23" t="e">
        <f>VLOOKUP(B21,#REF!, 2, 0)</f>
        <v>#REF!</v>
      </c>
      <c r="D21" s="23" t="e">
        <f>VLOOKUP(B21,#REF!, 3, 0)</f>
        <v>#REF!</v>
      </c>
      <c r="E21" s="23" t="e">
        <f>VLOOKUP(B21,#REF!, 4, 0)</f>
        <v>#REF!</v>
      </c>
      <c r="F21" s="23" t="e">
        <f>VLOOKUP(B21,#REF!, 5, 0)</f>
        <v>#REF!</v>
      </c>
      <c r="G21" s="23" t="e">
        <f>VLOOKUP(B21,#REF!, 6, 0)</f>
        <v>#REF!</v>
      </c>
      <c r="H21" s="23" t="e">
        <f>VLOOKUP(B21,#REF!, 7, 0)</f>
        <v>#REF!</v>
      </c>
      <c r="I21" s="23" t="e">
        <f>VLOOKUP(B21,#REF!, 8, 0)</f>
        <v>#REF!</v>
      </c>
      <c r="J21" s="23" t="e">
        <f>VLOOKUP(B21,#REF!, 9, 0)</f>
        <v>#REF!</v>
      </c>
      <c r="K21" s="23" t="e">
        <f>VLOOKUP(B21,#REF!, 10, 0)</f>
        <v>#REF!</v>
      </c>
      <c r="L21" s="23" t="e">
        <f>VLOOKUP(B21,#REF!, 11, 0)</f>
        <v>#REF!</v>
      </c>
      <c r="M21" s="23" t="e">
        <f>VLOOKUP(B21,#REF!, 12, 0)</f>
        <v>#REF!</v>
      </c>
      <c r="N21" s="23" t="e">
        <f>VLOOKUP(B21,#REF!, 13, 0)</f>
        <v>#REF!</v>
      </c>
      <c r="O21" s="23" t="e">
        <f>VLOOKUP(B21,#REF!, 14, 0)</f>
        <v>#REF!</v>
      </c>
      <c r="P21" s="62"/>
      <c r="Q21" s="62"/>
      <c r="R21" s="60"/>
    </row>
    <row r="22" spans="1:18" hidden="1" x14ac:dyDescent="0.25">
      <c r="A22" s="24" t="s">
        <v>484</v>
      </c>
      <c r="B22" s="23" t="e">
        <f>VLOOKUP(A22,#REF!, 2, 0)</f>
        <v>#REF!</v>
      </c>
      <c r="C22" s="23" t="e">
        <f>VLOOKUP(B22,#REF!, 2, 0)</f>
        <v>#REF!</v>
      </c>
      <c r="D22" s="23" t="e">
        <f>VLOOKUP(B22,#REF!, 3, 0)</f>
        <v>#REF!</v>
      </c>
      <c r="E22" s="23" t="e">
        <f>VLOOKUP(B22,#REF!, 4, 0)</f>
        <v>#REF!</v>
      </c>
      <c r="F22" s="23" t="e">
        <f>VLOOKUP(B22,#REF!, 5, 0)</f>
        <v>#REF!</v>
      </c>
      <c r="G22" s="23" t="e">
        <f>VLOOKUP(B22,#REF!, 6, 0)</f>
        <v>#REF!</v>
      </c>
      <c r="H22" s="23" t="e">
        <f>VLOOKUP(B22,#REF!, 7, 0)</f>
        <v>#REF!</v>
      </c>
      <c r="I22" s="23" t="e">
        <f>VLOOKUP(B22,#REF!, 8, 0)</f>
        <v>#REF!</v>
      </c>
      <c r="J22" s="23" t="e">
        <f>VLOOKUP(B22,#REF!, 9, 0)</f>
        <v>#REF!</v>
      </c>
      <c r="K22" s="23" t="e">
        <f>VLOOKUP(B22,#REF!, 10, 0)</f>
        <v>#REF!</v>
      </c>
      <c r="L22" s="23" t="e">
        <f>VLOOKUP(B22,#REF!, 11, 0)</f>
        <v>#REF!</v>
      </c>
      <c r="M22" s="23" t="e">
        <f>VLOOKUP(B22,#REF!, 12, 0)</f>
        <v>#REF!</v>
      </c>
      <c r="N22" s="23" t="e">
        <f>VLOOKUP(B22,#REF!, 13, 0)</f>
        <v>#REF!</v>
      </c>
      <c r="O22" s="23" t="e">
        <f>VLOOKUP(B22,#REF!, 14, 0)</f>
        <v>#REF!</v>
      </c>
      <c r="P22" s="62"/>
      <c r="Q22" s="62"/>
      <c r="R22" s="60"/>
    </row>
    <row r="23" spans="1:18" hidden="1" x14ac:dyDescent="0.25">
      <c r="A23" s="24" t="s">
        <v>485</v>
      </c>
      <c r="B23" s="23" t="e">
        <f>VLOOKUP(A23,#REF!, 2, 0)</f>
        <v>#REF!</v>
      </c>
      <c r="C23" s="23" t="e">
        <f>VLOOKUP(B23,#REF!, 2, 0)</f>
        <v>#REF!</v>
      </c>
      <c r="D23" s="23" t="e">
        <f>VLOOKUP(B23,#REF!, 3, 0)</f>
        <v>#REF!</v>
      </c>
      <c r="E23" s="23" t="e">
        <f>VLOOKUP(B23,#REF!, 4, 0)</f>
        <v>#REF!</v>
      </c>
      <c r="F23" s="23" t="e">
        <f>VLOOKUP(B23,#REF!, 5, 0)</f>
        <v>#REF!</v>
      </c>
      <c r="G23" s="23" t="e">
        <f>VLOOKUP(B23,#REF!, 6, 0)</f>
        <v>#REF!</v>
      </c>
      <c r="H23" s="23" t="e">
        <f>VLOOKUP(B23,#REF!, 7, 0)</f>
        <v>#REF!</v>
      </c>
      <c r="I23" s="23" t="e">
        <f>VLOOKUP(B23,#REF!, 8, 0)</f>
        <v>#REF!</v>
      </c>
      <c r="J23" s="23" t="e">
        <f>VLOOKUP(B23,#REF!, 9, 0)</f>
        <v>#REF!</v>
      </c>
      <c r="K23" s="23" t="e">
        <f>VLOOKUP(B23,#REF!, 10, 0)</f>
        <v>#REF!</v>
      </c>
      <c r="L23" s="23" t="e">
        <f>VLOOKUP(B23,#REF!, 11, 0)</f>
        <v>#REF!</v>
      </c>
      <c r="M23" s="23" t="e">
        <f>VLOOKUP(B23,#REF!, 12, 0)</f>
        <v>#REF!</v>
      </c>
      <c r="N23" s="23" t="e">
        <f>VLOOKUP(B23,#REF!, 13, 0)</f>
        <v>#REF!</v>
      </c>
      <c r="O23" s="23" t="e">
        <f>VLOOKUP(B23,#REF!, 14, 0)</f>
        <v>#REF!</v>
      </c>
      <c r="P23" s="62"/>
      <c r="Q23" s="62"/>
      <c r="R23" s="60"/>
    </row>
    <row r="24" spans="1:18" hidden="1" x14ac:dyDescent="0.25">
      <c r="A24" s="24" t="s">
        <v>55</v>
      </c>
      <c r="B24" s="23" t="e">
        <f>VLOOKUP(A24,#REF!, 2, 0)</f>
        <v>#REF!</v>
      </c>
      <c r="C24" s="23" t="e">
        <f>VLOOKUP(B24,#REF!, 2, 0)</f>
        <v>#REF!</v>
      </c>
      <c r="D24" s="23" t="e">
        <f>VLOOKUP(B24,#REF!, 3, 0)</f>
        <v>#REF!</v>
      </c>
      <c r="E24" s="23" t="e">
        <f>VLOOKUP(B24,#REF!, 4, 0)</f>
        <v>#REF!</v>
      </c>
      <c r="F24" s="23" t="e">
        <f>VLOOKUP(B24,#REF!, 5, 0)</f>
        <v>#REF!</v>
      </c>
      <c r="G24" s="23" t="e">
        <f>VLOOKUP(B24,#REF!, 6, 0)</f>
        <v>#REF!</v>
      </c>
      <c r="H24" s="23" t="e">
        <f>VLOOKUP(B24,#REF!, 7, 0)</f>
        <v>#REF!</v>
      </c>
      <c r="I24" s="23" t="e">
        <f>VLOOKUP(B24,#REF!, 8, 0)</f>
        <v>#REF!</v>
      </c>
      <c r="J24" s="23" t="e">
        <f>VLOOKUP(B24,#REF!, 9, 0)</f>
        <v>#REF!</v>
      </c>
      <c r="K24" s="23" t="e">
        <f>VLOOKUP(B24,#REF!, 10, 0)</f>
        <v>#REF!</v>
      </c>
      <c r="L24" s="23" t="e">
        <f>VLOOKUP(B24,#REF!, 11, 0)</f>
        <v>#REF!</v>
      </c>
      <c r="M24" s="23" t="e">
        <f>VLOOKUP(B24,#REF!, 12, 0)</f>
        <v>#REF!</v>
      </c>
      <c r="N24" s="23" t="e">
        <f>VLOOKUP(B24,#REF!, 13, 0)</f>
        <v>#REF!</v>
      </c>
      <c r="O24" s="23" t="e">
        <f>VLOOKUP(B24,#REF!, 14, 0)</f>
        <v>#REF!</v>
      </c>
      <c r="P24" s="62"/>
      <c r="Q24" s="62"/>
      <c r="R24" s="60"/>
    </row>
    <row r="25" spans="1:18" hidden="1" x14ac:dyDescent="0.25">
      <c r="A25" s="24" t="s">
        <v>56</v>
      </c>
      <c r="B25" s="23" t="e">
        <f>VLOOKUP(A25,#REF!, 2, 0)</f>
        <v>#REF!</v>
      </c>
      <c r="C25" s="23" t="e">
        <f>VLOOKUP(B25,#REF!, 2, 0)</f>
        <v>#REF!</v>
      </c>
      <c r="D25" s="23" t="e">
        <f>VLOOKUP(B25,#REF!, 3, 0)</f>
        <v>#REF!</v>
      </c>
      <c r="E25" s="23" t="e">
        <f>VLOOKUP(B25,#REF!, 4, 0)</f>
        <v>#REF!</v>
      </c>
      <c r="F25" s="23" t="e">
        <f>VLOOKUP(B25,#REF!, 5, 0)</f>
        <v>#REF!</v>
      </c>
      <c r="G25" s="23" t="e">
        <f>VLOOKUP(B25,#REF!, 6, 0)</f>
        <v>#REF!</v>
      </c>
      <c r="H25" s="23" t="e">
        <f>VLOOKUP(B25,#REF!, 7, 0)</f>
        <v>#REF!</v>
      </c>
      <c r="I25" s="23" t="e">
        <f>VLOOKUP(B25,#REF!, 8, 0)</f>
        <v>#REF!</v>
      </c>
      <c r="J25" s="23" t="e">
        <f>VLOOKUP(B25,#REF!, 9, 0)</f>
        <v>#REF!</v>
      </c>
      <c r="K25" s="23" t="e">
        <f>VLOOKUP(B25,#REF!, 10, 0)</f>
        <v>#REF!</v>
      </c>
      <c r="L25" s="23" t="e">
        <f>VLOOKUP(B25,#REF!, 11, 0)</f>
        <v>#REF!</v>
      </c>
      <c r="M25" s="23" t="e">
        <f>VLOOKUP(B25,#REF!, 12, 0)</f>
        <v>#REF!</v>
      </c>
      <c r="N25" s="23" t="e">
        <f>VLOOKUP(B25,#REF!, 13, 0)</f>
        <v>#REF!</v>
      </c>
      <c r="O25" s="23" t="e">
        <f>VLOOKUP(B25,#REF!, 14, 0)</f>
        <v>#REF!</v>
      </c>
      <c r="P25" s="62"/>
      <c r="Q25" s="62"/>
      <c r="R25" s="60"/>
    </row>
    <row r="26" spans="1:18" hidden="1" x14ac:dyDescent="0.25">
      <c r="A26" s="24" t="s">
        <v>57</v>
      </c>
      <c r="B26" s="23" t="e">
        <f>VLOOKUP(A26,#REF!, 2, 0)</f>
        <v>#REF!</v>
      </c>
      <c r="C26" s="23" t="e">
        <f>VLOOKUP(B26,#REF!, 2, 0)</f>
        <v>#REF!</v>
      </c>
      <c r="D26" s="23" t="e">
        <f>VLOOKUP(B26,#REF!, 3, 0)</f>
        <v>#REF!</v>
      </c>
      <c r="E26" s="23" t="e">
        <f>VLOOKUP(B26,#REF!, 4, 0)</f>
        <v>#REF!</v>
      </c>
      <c r="F26" s="23" t="e">
        <f>VLOOKUP(B26,#REF!, 5, 0)</f>
        <v>#REF!</v>
      </c>
      <c r="G26" s="23" t="e">
        <f>VLOOKUP(B26,#REF!, 6, 0)</f>
        <v>#REF!</v>
      </c>
      <c r="H26" s="23" t="e">
        <f>VLOOKUP(B26,#REF!, 7, 0)</f>
        <v>#REF!</v>
      </c>
      <c r="I26" s="23" t="e">
        <f>VLOOKUP(B26,#REF!, 8, 0)</f>
        <v>#REF!</v>
      </c>
      <c r="J26" s="23" t="e">
        <f>VLOOKUP(B26,#REF!, 9, 0)</f>
        <v>#REF!</v>
      </c>
      <c r="K26" s="23" t="e">
        <f>VLOOKUP(B26,#REF!, 10, 0)</f>
        <v>#REF!</v>
      </c>
      <c r="L26" s="23" t="e">
        <f>VLOOKUP(B26,#REF!, 11, 0)</f>
        <v>#REF!</v>
      </c>
      <c r="M26" s="23" t="e">
        <f>VLOOKUP(B26,#REF!, 12, 0)</f>
        <v>#REF!</v>
      </c>
      <c r="N26" s="23" t="e">
        <f>VLOOKUP(B26,#REF!, 13, 0)</f>
        <v>#REF!</v>
      </c>
      <c r="O26" s="23" t="e">
        <f>VLOOKUP(B26,#REF!, 14, 0)</f>
        <v>#REF!</v>
      </c>
      <c r="P26" s="62"/>
      <c r="Q26" s="62"/>
      <c r="R26" s="60"/>
    </row>
    <row r="27" spans="1:18" hidden="1" x14ac:dyDescent="0.25">
      <c r="A27" s="24" t="s">
        <v>58</v>
      </c>
      <c r="B27" s="23" t="e">
        <f>VLOOKUP(A27,#REF!, 2, 0)</f>
        <v>#REF!</v>
      </c>
      <c r="C27" s="23" t="e">
        <f>VLOOKUP(B27,#REF!, 2, 0)</f>
        <v>#REF!</v>
      </c>
      <c r="D27" s="23" t="e">
        <f>VLOOKUP(B27,#REF!, 3, 0)</f>
        <v>#REF!</v>
      </c>
      <c r="E27" s="23" t="e">
        <f>VLOOKUP(B27,#REF!, 4, 0)</f>
        <v>#REF!</v>
      </c>
      <c r="F27" s="23" t="e">
        <f>VLOOKUP(B27,#REF!, 5, 0)</f>
        <v>#REF!</v>
      </c>
      <c r="G27" s="23" t="e">
        <f>VLOOKUP(B27,#REF!, 6, 0)</f>
        <v>#REF!</v>
      </c>
      <c r="H27" s="23" t="e">
        <f>VLOOKUP(B27,#REF!, 7, 0)</f>
        <v>#REF!</v>
      </c>
      <c r="I27" s="23" t="e">
        <f>VLOOKUP(B27,#REF!, 8, 0)</f>
        <v>#REF!</v>
      </c>
      <c r="J27" s="23" t="e">
        <f>VLOOKUP(B27,#REF!, 9, 0)</f>
        <v>#REF!</v>
      </c>
      <c r="K27" s="23" t="e">
        <f>VLOOKUP(B27,#REF!, 10, 0)</f>
        <v>#REF!</v>
      </c>
      <c r="L27" s="23" t="e">
        <f>VLOOKUP(B27,#REF!, 11, 0)</f>
        <v>#REF!</v>
      </c>
      <c r="M27" s="23" t="e">
        <f>VLOOKUP(B27,#REF!, 12, 0)</f>
        <v>#REF!</v>
      </c>
      <c r="N27" s="23" t="e">
        <f>VLOOKUP(B27,#REF!, 13, 0)</f>
        <v>#REF!</v>
      </c>
      <c r="O27" s="23" t="e">
        <f>VLOOKUP(B27,#REF!, 14, 0)</f>
        <v>#REF!</v>
      </c>
      <c r="P27" s="62"/>
      <c r="Q27" s="62"/>
      <c r="R27" s="60"/>
    </row>
    <row r="28" spans="1:18" hidden="1" x14ac:dyDescent="0.25">
      <c r="A28" s="24" t="s">
        <v>59</v>
      </c>
      <c r="B28" s="23" t="e">
        <f>VLOOKUP(A28,#REF!, 2, 0)</f>
        <v>#REF!</v>
      </c>
      <c r="C28" s="23" t="e">
        <f>VLOOKUP(B28,#REF!, 2, 0)</f>
        <v>#REF!</v>
      </c>
      <c r="D28" s="23" t="e">
        <f>VLOOKUP(B28,#REF!, 3, 0)</f>
        <v>#REF!</v>
      </c>
      <c r="E28" s="23" t="e">
        <f>VLOOKUP(B28,#REF!, 4, 0)</f>
        <v>#REF!</v>
      </c>
      <c r="F28" s="23" t="e">
        <f>VLOOKUP(B28,#REF!, 5, 0)</f>
        <v>#REF!</v>
      </c>
      <c r="G28" s="23" t="e">
        <f>VLOOKUP(B28,#REF!, 6, 0)</f>
        <v>#REF!</v>
      </c>
      <c r="H28" s="23" t="e">
        <f>VLOOKUP(B28,#REF!, 7, 0)</f>
        <v>#REF!</v>
      </c>
      <c r="I28" s="23" t="e">
        <f>VLOOKUP(B28,#REF!, 8, 0)</f>
        <v>#REF!</v>
      </c>
      <c r="J28" s="23" t="e">
        <f>VLOOKUP(B28,#REF!, 9, 0)</f>
        <v>#REF!</v>
      </c>
      <c r="K28" s="23" t="e">
        <f>VLOOKUP(B28,#REF!, 10, 0)</f>
        <v>#REF!</v>
      </c>
      <c r="L28" s="23" t="e">
        <f>VLOOKUP(B28,#REF!, 11, 0)</f>
        <v>#REF!</v>
      </c>
      <c r="M28" s="23" t="e">
        <f>VLOOKUP(B28,#REF!, 12, 0)</f>
        <v>#REF!</v>
      </c>
      <c r="N28" s="23" t="e">
        <f>VLOOKUP(B28,#REF!, 13, 0)</f>
        <v>#REF!</v>
      </c>
      <c r="O28" s="23" t="e">
        <f>VLOOKUP(B28,#REF!, 14, 0)</f>
        <v>#REF!</v>
      </c>
      <c r="P28" s="62"/>
      <c r="Q28" s="62"/>
      <c r="R28" s="60"/>
    </row>
    <row r="29" spans="1:18" hidden="1" x14ac:dyDescent="0.25">
      <c r="A29" s="24" t="s">
        <v>60</v>
      </c>
      <c r="B29" s="23" t="e">
        <f>VLOOKUP(A29,#REF!, 2, 0)</f>
        <v>#REF!</v>
      </c>
      <c r="C29" s="23" t="e">
        <f>VLOOKUP(B29,#REF!, 2, 0)</f>
        <v>#REF!</v>
      </c>
      <c r="D29" s="23" t="e">
        <f>VLOOKUP(B29,#REF!, 3, 0)</f>
        <v>#REF!</v>
      </c>
      <c r="E29" s="23" t="e">
        <f>VLOOKUP(B29,#REF!, 4, 0)</f>
        <v>#REF!</v>
      </c>
      <c r="F29" s="23" t="e">
        <f>VLOOKUP(B29,#REF!, 5, 0)</f>
        <v>#REF!</v>
      </c>
      <c r="G29" s="23" t="e">
        <f>VLOOKUP(B29,#REF!, 6, 0)</f>
        <v>#REF!</v>
      </c>
      <c r="H29" s="23" t="e">
        <f>VLOOKUP(B29,#REF!, 7, 0)</f>
        <v>#REF!</v>
      </c>
      <c r="I29" s="23" t="e">
        <f>VLOOKUP(B29,#REF!, 8, 0)</f>
        <v>#REF!</v>
      </c>
      <c r="J29" s="23" t="e">
        <f>VLOOKUP(B29,#REF!, 9, 0)</f>
        <v>#REF!</v>
      </c>
      <c r="K29" s="23" t="e">
        <f>VLOOKUP(B29,#REF!, 10, 0)</f>
        <v>#REF!</v>
      </c>
      <c r="L29" s="23" t="e">
        <f>VLOOKUP(B29,#REF!, 11, 0)</f>
        <v>#REF!</v>
      </c>
      <c r="M29" s="23" t="e">
        <f>VLOOKUP(B29,#REF!, 12, 0)</f>
        <v>#REF!</v>
      </c>
      <c r="N29" s="23" t="e">
        <f>VLOOKUP(B29,#REF!, 13, 0)</f>
        <v>#REF!</v>
      </c>
      <c r="O29" s="23" t="e">
        <f>VLOOKUP(B29,#REF!, 14, 0)</f>
        <v>#REF!</v>
      </c>
      <c r="P29" s="62"/>
      <c r="Q29" s="62"/>
      <c r="R29" s="60"/>
    </row>
    <row r="30" spans="1:18" hidden="1" x14ac:dyDescent="0.25">
      <c r="A30" s="24" t="s">
        <v>61</v>
      </c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  <c r="R30" s="60"/>
    </row>
    <row r="31" spans="1:18" hidden="1" x14ac:dyDescent="0.25">
      <c r="A31" s="24" t="s">
        <v>62</v>
      </c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  <c r="R31" s="60"/>
    </row>
    <row r="32" spans="1:18" hidden="1" x14ac:dyDescent="0.25">
      <c r="A32" s="24" t="s">
        <v>63</v>
      </c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  <c r="R32" s="60"/>
    </row>
    <row r="33" spans="1:18" hidden="1" x14ac:dyDescent="0.25">
      <c r="A33" s="24" t="s">
        <v>64</v>
      </c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  <c r="R33" s="60"/>
    </row>
    <row r="34" spans="1:18" hidden="1" x14ac:dyDescent="0.25">
      <c r="A34" s="24" t="s">
        <v>65</v>
      </c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62"/>
      <c r="Q34" s="62"/>
      <c r="R34" s="60"/>
    </row>
    <row r="35" spans="1:18" hidden="1" x14ac:dyDescent="0.25">
      <c r="A35" s="24" t="s">
        <v>66</v>
      </c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  <c r="R35" s="60"/>
    </row>
    <row r="36" spans="1:18" hidden="1" x14ac:dyDescent="0.25">
      <c r="A36" s="24" t="s">
        <v>67</v>
      </c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  <c r="R36" s="60"/>
    </row>
    <row r="37" spans="1:18" hidden="1" x14ac:dyDescent="0.25">
      <c r="A37" s="24" t="s">
        <v>68</v>
      </c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  <c r="R37" s="60"/>
    </row>
    <row r="38" spans="1:18" hidden="1" x14ac:dyDescent="0.25">
      <c r="A38" s="24" t="s">
        <v>69</v>
      </c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  <c r="R38" s="60"/>
    </row>
    <row r="39" spans="1:18" hidden="1" x14ac:dyDescent="0.25">
      <c r="A39" s="24" t="s">
        <v>70</v>
      </c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  <c r="R39" s="60"/>
    </row>
    <row r="40" spans="1:18" hidden="1" x14ac:dyDescent="0.25">
      <c r="A40" s="24" t="s">
        <v>71</v>
      </c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  <c r="R40" s="60"/>
    </row>
    <row r="41" spans="1:18" hidden="1" x14ac:dyDescent="0.25">
      <c r="A41" s="24" t="s">
        <v>72</v>
      </c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  <c r="R41" s="60"/>
    </row>
    <row r="42" spans="1:18" hidden="1" x14ac:dyDescent="0.25">
      <c r="A42" s="24" t="s">
        <v>73</v>
      </c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  <c r="R42" s="60"/>
    </row>
    <row r="43" spans="1:18" hidden="1" x14ac:dyDescent="0.25">
      <c r="A43" s="24" t="s">
        <v>74</v>
      </c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  <c r="R43" s="60"/>
    </row>
    <row r="44" spans="1:18" hidden="1" x14ac:dyDescent="0.25">
      <c r="A44" s="24" t="s">
        <v>75</v>
      </c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  <c r="R44" s="60"/>
    </row>
    <row r="45" spans="1:18" hidden="1" x14ac:dyDescent="0.25">
      <c r="A45" s="24" t="s">
        <v>76</v>
      </c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  <c r="R45" s="60"/>
    </row>
    <row r="46" spans="1:18" hidden="1" x14ac:dyDescent="0.25">
      <c r="A46" s="24" t="s">
        <v>486</v>
      </c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  <c r="R46" s="60"/>
    </row>
    <row r="47" spans="1:18" hidden="1" x14ac:dyDescent="0.25">
      <c r="A47" s="24" t="s">
        <v>487</v>
      </c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  <c r="R47" s="60"/>
    </row>
    <row r="48" spans="1:18" x14ac:dyDescent="0.25">
      <c r="A48" s="24" t="s">
        <v>479</v>
      </c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30"/>
      <c r="Q48" s="62"/>
      <c r="R48" s="60"/>
    </row>
    <row r="49" spans="1:18" x14ac:dyDescent="0.25">
      <c r="A49" s="24" t="s">
        <v>480</v>
      </c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  <c r="R49" s="60"/>
    </row>
    <row r="50" spans="1:18" x14ac:dyDescent="0.25">
      <c r="A50" s="24" t="s">
        <v>481</v>
      </c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  <c r="R50" s="60"/>
    </row>
    <row r="51" spans="1:18" x14ac:dyDescent="0.25">
      <c r="A51" s="24" t="s">
        <v>482</v>
      </c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  <c r="R51" s="60"/>
    </row>
    <row r="52" spans="1:18" x14ac:dyDescent="0.25">
      <c r="A52" s="24" t="s">
        <v>483</v>
      </c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  <c r="R52" s="60"/>
    </row>
    <row r="53" spans="1:18" x14ac:dyDescent="0.25">
      <c r="A53" s="56" t="s">
        <v>484</v>
      </c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  <c r="R53" s="60"/>
    </row>
    <row r="54" spans="1:18" s="60" customFormat="1" x14ac:dyDescent="0.25">
      <c r="A54" s="24" t="s">
        <v>485</v>
      </c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8" x14ac:dyDescent="0.25">
      <c r="A55" s="67"/>
      <c r="B55" s="55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  <c r="R55" s="60"/>
    </row>
    <row r="56" spans="1:18" x14ac:dyDescent="0.25">
      <c r="A56" s="67"/>
      <c r="B56" s="55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  <c r="R56" s="60"/>
    </row>
    <row r="57" spans="1:18" x14ac:dyDescent="0.25">
      <c r="A57" s="67"/>
      <c r="B57" s="55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  <c r="R57" s="60"/>
    </row>
    <row r="58" spans="1:18" x14ac:dyDescent="0.25">
      <c r="A58" s="67"/>
      <c r="B58" s="55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  <c r="R58" s="60"/>
    </row>
    <row r="59" spans="1:18" x14ac:dyDescent="0.25">
      <c r="A59" s="67"/>
      <c r="B59" s="55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  <c r="R59" s="60"/>
    </row>
    <row r="60" spans="1:18" x14ac:dyDescent="0.25">
      <c r="A60" s="67"/>
      <c r="B60" s="55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  <c r="R60" s="60"/>
    </row>
    <row r="61" spans="1:18" x14ac:dyDescent="0.25">
      <c r="A61" s="67"/>
      <c r="B61" s="55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  <c r="R61" s="60"/>
    </row>
    <row r="62" spans="1:18" x14ac:dyDescent="0.25">
      <c r="A62" s="67"/>
      <c r="B62" s="55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  <c r="R62" s="60"/>
    </row>
    <row r="63" spans="1:18" x14ac:dyDescent="0.25">
      <c r="A63" s="67"/>
      <c r="B63" s="55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  <c r="R63" s="60"/>
    </row>
    <row r="64" spans="1:18" x14ac:dyDescent="0.25">
      <c r="A64" s="67"/>
      <c r="B64" s="55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  <c r="R64" s="60"/>
    </row>
    <row r="65" spans="1:18" x14ac:dyDescent="0.25">
      <c r="A65" s="67"/>
      <c r="B65" s="55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  <c r="R65" s="60"/>
    </row>
    <row r="66" spans="1:18" x14ac:dyDescent="0.25">
      <c r="A66" s="67"/>
      <c r="B66" s="55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62"/>
      <c r="Q66" s="62"/>
      <c r="R66" s="60"/>
    </row>
    <row r="67" spans="1:18" x14ac:dyDescent="0.25">
      <c r="A67" s="67"/>
      <c r="B67" s="55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  <c r="R67" s="60"/>
    </row>
    <row r="68" spans="1:18" x14ac:dyDescent="0.25">
      <c r="A68" s="67"/>
      <c r="B68" s="55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  <c r="R68" s="60"/>
    </row>
    <row r="69" spans="1:18" x14ac:dyDescent="0.25">
      <c r="A69" s="67"/>
      <c r="B69" s="55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  <c r="R69" s="60"/>
    </row>
    <row r="70" spans="1:18" x14ac:dyDescent="0.25">
      <c r="A70" s="67"/>
      <c r="B70" s="55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  <c r="R70" s="60"/>
    </row>
    <row r="71" spans="1:18" x14ac:dyDescent="0.25">
      <c r="A71" s="67"/>
      <c r="B71" s="55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  <c r="R71" s="60"/>
    </row>
    <row r="72" spans="1:18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2"/>
      <c r="Q72" s="62"/>
      <c r="R72" s="60"/>
    </row>
    <row r="73" spans="1:18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  <c r="R73" s="60"/>
    </row>
    <row r="74" spans="1:18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  <c r="R74" s="60"/>
    </row>
    <row r="75" spans="1:18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  <c r="R75" s="60"/>
    </row>
    <row r="76" spans="1:18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  <c r="R76" s="60"/>
    </row>
    <row r="77" spans="1:18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  <c r="R77" s="60"/>
    </row>
    <row r="78" spans="1:18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  <c r="R78" s="60"/>
    </row>
    <row r="79" spans="1:18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  <c r="R79" s="60"/>
    </row>
    <row r="80" spans="1:18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  <c r="R80" s="60"/>
    </row>
    <row r="81" spans="1:18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  <c r="R81" s="60"/>
    </row>
    <row r="82" spans="1:18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  <c r="R82" s="60"/>
    </row>
    <row r="83" spans="1:18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  <c r="R83" s="60"/>
    </row>
    <row r="84" spans="1:18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  <c r="R84" s="60"/>
    </row>
    <row r="85" spans="1:18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  <c r="R85" s="60"/>
    </row>
    <row r="86" spans="1:18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  <c r="R86" s="60"/>
    </row>
    <row r="87" spans="1:18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  <c r="R87" s="60"/>
    </row>
    <row r="88" spans="1:18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  <c r="R88" s="60"/>
    </row>
    <row r="89" spans="1:18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  <c r="R89" s="60"/>
    </row>
    <row r="90" spans="1:18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  <c r="R90" s="60"/>
    </row>
    <row r="91" spans="1:18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  <c r="R91" s="60"/>
    </row>
    <row r="92" spans="1:18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  <c r="R92" s="60"/>
    </row>
    <row r="93" spans="1:18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  <c r="R93" s="60"/>
    </row>
    <row r="94" spans="1:18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  <c r="R94" s="60"/>
    </row>
    <row r="95" spans="1:18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  <c r="R95" s="60"/>
    </row>
    <row r="96" spans="1:18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  <c r="R96" s="60"/>
    </row>
    <row r="97" spans="1:18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  <c r="R97" s="60"/>
    </row>
    <row r="98" spans="1:18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  <c r="R98" s="60"/>
    </row>
    <row r="99" spans="1:18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  <c r="R99" s="60"/>
    </row>
    <row r="100" spans="1:18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  <c r="R100" s="60"/>
    </row>
    <row r="101" spans="1:18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  <c r="R101" s="60"/>
    </row>
    <row r="102" spans="1:18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  <c r="R102" s="60"/>
    </row>
    <row r="103" spans="1:18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  <c r="R103" s="60"/>
    </row>
    <row r="104" spans="1:18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  <c r="R104" s="60"/>
    </row>
    <row r="105" spans="1:18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  <c r="R105" s="60"/>
    </row>
    <row r="106" spans="1:18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  <c r="R106" s="60"/>
    </row>
    <row r="107" spans="1:18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  <c r="R107" s="60"/>
    </row>
    <row r="108" spans="1:18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  <c r="R108" s="60"/>
    </row>
    <row r="109" spans="1:18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  <c r="R109" s="60"/>
    </row>
    <row r="110" spans="1:18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  <c r="R110" s="60"/>
    </row>
    <row r="111" spans="1:18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  <c r="R111" s="60"/>
    </row>
    <row r="112" spans="1:18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  <c r="R112" s="60"/>
    </row>
    <row r="113" spans="1:18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  <c r="R113" s="60"/>
    </row>
    <row r="114" spans="1:18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  <c r="R114" s="60"/>
    </row>
    <row r="115" spans="1:18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  <c r="R115" s="60"/>
    </row>
    <row r="116" spans="1:18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  <c r="R116" s="60"/>
    </row>
    <row r="117" spans="1:18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  <c r="R117" s="60"/>
    </row>
    <row r="118" spans="1:18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  <c r="R118" s="60"/>
    </row>
    <row r="119" spans="1:18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  <c r="R119" s="60"/>
    </row>
    <row r="120" spans="1:18" x14ac:dyDescent="0.25">
      <c r="A120" s="62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0"/>
      <c r="Q120" s="60"/>
      <c r="R120" s="60"/>
    </row>
    <row r="121" spans="1:18" x14ac:dyDescent="0.25">
      <c r="A121" s="62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0"/>
      <c r="Q121" s="60"/>
      <c r="R121" s="60"/>
    </row>
    <row r="122" spans="1:18" x14ac:dyDescent="0.25">
      <c r="A122" s="62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0"/>
      <c r="Q122" s="60"/>
      <c r="R122" s="60"/>
    </row>
    <row r="123" spans="1:18" x14ac:dyDescent="0.25">
      <c r="A123" s="62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0"/>
      <c r="Q123" s="60"/>
      <c r="R123" s="60"/>
    </row>
    <row r="124" spans="1:18" x14ac:dyDescent="0.25">
      <c r="A124" s="62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0"/>
      <c r="Q124" s="60"/>
      <c r="R124" s="60"/>
    </row>
    <row r="125" spans="1:18" x14ac:dyDescent="0.25">
      <c r="A125" s="62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0"/>
      <c r="Q125" s="60"/>
      <c r="R125" s="60"/>
    </row>
    <row r="126" spans="1:18" x14ac:dyDescent="0.25">
      <c r="A126" s="62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0"/>
      <c r="Q126" s="60"/>
      <c r="R126" s="60"/>
    </row>
    <row r="127" spans="1:18" x14ac:dyDescent="0.25">
      <c r="A127" s="62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0"/>
      <c r="Q127" s="60"/>
      <c r="R127" s="60"/>
    </row>
    <row r="128" spans="1:18" x14ac:dyDescent="0.25">
      <c r="A128" s="62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0"/>
      <c r="Q128" s="60"/>
      <c r="R128" s="60"/>
    </row>
    <row r="129" spans="1:18" x14ac:dyDescent="0.25">
      <c r="A129" s="62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0"/>
      <c r="Q129" s="60"/>
      <c r="R129" s="60"/>
    </row>
    <row r="130" spans="1:18" x14ac:dyDescent="0.25">
      <c r="A130" s="62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0"/>
      <c r="Q130" s="60"/>
      <c r="R130" s="60"/>
    </row>
    <row r="131" spans="1:18" x14ac:dyDescent="0.25">
      <c r="A131" s="62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0"/>
      <c r="Q131" s="60"/>
      <c r="R131" s="60"/>
    </row>
    <row r="132" spans="1:18" x14ac:dyDescent="0.25">
      <c r="A132" s="62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0"/>
      <c r="Q132" s="60"/>
      <c r="R132" s="60"/>
    </row>
    <row r="133" spans="1:18" x14ac:dyDescent="0.25">
      <c r="A133" s="62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0"/>
      <c r="Q133" s="60"/>
      <c r="R133" s="60"/>
    </row>
    <row r="134" spans="1:18" x14ac:dyDescent="0.25">
      <c r="A134" s="62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0"/>
      <c r="Q134" s="60"/>
      <c r="R134" s="60"/>
    </row>
    <row r="135" spans="1:18" x14ac:dyDescent="0.25">
      <c r="A135" s="62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0"/>
      <c r="Q135" s="60"/>
      <c r="R135" s="60"/>
    </row>
    <row r="136" spans="1:18" x14ac:dyDescent="0.25">
      <c r="A136" s="62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0"/>
      <c r="Q136" s="60"/>
      <c r="R136" s="60"/>
    </row>
    <row r="137" spans="1:18" x14ac:dyDescent="0.25">
      <c r="A137" s="62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0"/>
      <c r="Q137" s="60"/>
      <c r="R137" s="60"/>
    </row>
    <row r="138" spans="1:18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  <c r="R138" s="60"/>
    </row>
    <row r="139" spans="1:18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  <c r="R139" s="60"/>
    </row>
    <row r="140" spans="1:18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  <c r="R140" s="60"/>
    </row>
    <row r="141" spans="1:18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  <c r="R141" s="60"/>
    </row>
    <row r="142" spans="1:18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  <c r="R142" s="60"/>
    </row>
    <row r="143" spans="1:18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  <c r="R143" s="60"/>
    </row>
    <row r="144" spans="1:18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  <c r="R144" s="60"/>
    </row>
    <row r="145" spans="1:18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  <c r="P145" s="60"/>
      <c r="Q145" s="60"/>
      <c r="R145" s="60"/>
    </row>
    <row r="146" spans="1:18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  <c r="P146" s="60"/>
      <c r="Q146" s="60"/>
      <c r="R146" s="60"/>
    </row>
    <row r="147" spans="1:18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  <c r="P147" s="60"/>
      <c r="Q147" s="60"/>
      <c r="R147" s="60"/>
    </row>
    <row r="148" spans="1:18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  <c r="P148" s="60"/>
      <c r="Q148" s="60"/>
      <c r="R148" s="60"/>
    </row>
    <row r="149" spans="1:18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  <c r="P149" s="60"/>
      <c r="Q149" s="60"/>
      <c r="R149" s="60"/>
    </row>
    <row r="150" spans="1:18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  <c r="P150" s="60"/>
      <c r="Q150" s="60"/>
      <c r="R150" s="60"/>
    </row>
    <row r="151" spans="1:18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  <c r="P151" s="60"/>
      <c r="Q151" s="60"/>
      <c r="R151" s="60"/>
    </row>
    <row r="152" spans="1:18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  <c r="P152" s="60"/>
      <c r="Q152" s="60"/>
      <c r="R152" s="60"/>
    </row>
    <row r="153" spans="1:18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  <c r="P153" s="60"/>
      <c r="Q153" s="60"/>
      <c r="R153" s="60"/>
    </row>
    <row r="154" spans="1:18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  <c r="P154" s="60"/>
      <c r="Q154" s="60"/>
      <c r="R154" s="60"/>
    </row>
    <row r="155" spans="1:18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  <c r="P155" s="60"/>
      <c r="Q155" s="60"/>
      <c r="R155" s="60"/>
    </row>
    <row r="156" spans="1:18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  <c r="P156" s="60"/>
      <c r="Q156" s="60"/>
      <c r="R156" s="60"/>
    </row>
    <row r="157" spans="1:18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  <c r="P157" s="60"/>
      <c r="Q157" s="60"/>
      <c r="R157" s="60"/>
    </row>
    <row r="158" spans="1:18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  <c r="P158" s="60"/>
      <c r="Q158" s="60"/>
      <c r="R158" s="60"/>
    </row>
    <row r="159" spans="1:18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  <c r="P159" s="60"/>
      <c r="Q159" s="60"/>
      <c r="R159" s="60"/>
    </row>
    <row r="160" spans="1:18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  <c r="P160" s="60"/>
      <c r="Q160" s="60"/>
      <c r="R160" s="60"/>
    </row>
    <row r="161" spans="1:18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  <c r="P161" s="60"/>
      <c r="Q161" s="60"/>
      <c r="R161" s="60"/>
    </row>
    <row r="162" spans="1:18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  <c r="P162" s="60"/>
      <c r="Q162" s="60"/>
      <c r="R162" s="60"/>
    </row>
    <row r="163" spans="1:18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  <c r="P163" s="60"/>
      <c r="Q163" s="60"/>
      <c r="R163" s="60"/>
    </row>
    <row r="164" spans="1:18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  <c r="P164" s="60"/>
      <c r="Q164" s="60"/>
      <c r="R164" s="60"/>
    </row>
    <row r="165" spans="1:18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  <c r="P165" s="60"/>
      <c r="Q165" s="60"/>
      <c r="R165" s="60"/>
    </row>
    <row r="166" spans="1:18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  <c r="P166" s="60"/>
      <c r="Q166" s="60"/>
      <c r="R166" s="60"/>
    </row>
    <row r="167" spans="1:18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  <c r="P167" s="60"/>
      <c r="Q167" s="60"/>
      <c r="R167" s="60"/>
    </row>
    <row r="168" spans="1:18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  <c r="P168" s="60"/>
      <c r="Q168" s="60"/>
      <c r="R168" s="60"/>
    </row>
    <row r="169" spans="1:18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  <c r="P169" s="60"/>
      <c r="Q169" s="60"/>
      <c r="R169" s="60"/>
    </row>
    <row r="170" spans="1:18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  <c r="P170" s="60"/>
      <c r="Q170" s="60"/>
      <c r="R170" s="60"/>
    </row>
    <row r="171" spans="1:18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  <c r="P171" s="60"/>
      <c r="Q171" s="60"/>
      <c r="R171" s="60"/>
    </row>
    <row r="172" spans="1:18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  <c r="P172" s="60"/>
      <c r="Q172" s="60"/>
      <c r="R172" s="60"/>
    </row>
    <row r="173" spans="1:18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  <c r="P173" s="60"/>
      <c r="Q173" s="60"/>
      <c r="R173" s="60"/>
    </row>
    <row r="174" spans="1:18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  <c r="P174" s="60"/>
      <c r="Q174" s="60"/>
      <c r="R174" s="60"/>
    </row>
    <row r="175" spans="1:18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  <c r="P175" s="60"/>
      <c r="Q175" s="60"/>
      <c r="R175" s="60"/>
    </row>
    <row r="176" spans="1:18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  <c r="P176" s="60"/>
      <c r="Q176" s="60"/>
      <c r="R176" s="60"/>
    </row>
    <row r="177" spans="1:18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  <c r="P177" s="60"/>
      <c r="Q177" s="60"/>
      <c r="R177" s="60"/>
    </row>
    <row r="178" spans="1:18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  <c r="P178" s="60"/>
      <c r="Q178" s="60"/>
      <c r="R178" s="60"/>
    </row>
    <row r="179" spans="1:18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  <c r="P179" s="60"/>
      <c r="Q179" s="60"/>
      <c r="R179" s="60"/>
    </row>
    <row r="180" spans="1:18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  <c r="P180" s="60"/>
      <c r="Q180" s="60"/>
      <c r="R180" s="60"/>
    </row>
    <row r="181" spans="1:18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  <c r="P181" s="60"/>
      <c r="Q181" s="60"/>
      <c r="R181" s="60"/>
    </row>
    <row r="182" spans="1:18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  <c r="P182" s="60"/>
      <c r="Q182" s="60"/>
      <c r="R182" s="60"/>
    </row>
    <row r="183" spans="1:18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  <c r="P183" s="60"/>
      <c r="Q183" s="60"/>
      <c r="R183" s="60"/>
    </row>
    <row r="184" spans="1:18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  <c r="P184" s="60"/>
      <c r="Q184" s="60"/>
      <c r="R184" s="60"/>
    </row>
    <row r="185" spans="1:18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  <c r="P185" s="60"/>
      <c r="Q185" s="60"/>
      <c r="R185" s="60"/>
    </row>
    <row r="186" spans="1:18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  <c r="P186" s="60"/>
      <c r="Q186" s="60"/>
      <c r="R186" s="60"/>
    </row>
    <row r="187" spans="1:18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  <c r="P187" s="60"/>
      <c r="Q187" s="60"/>
      <c r="R187" s="60"/>
    </row>
    <row r="188" spans="1:18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  <c r="P188" s="60"/>
      <c r="Q188" s="60"/>
      <c r="R188" s="60"/>
    </row>
    <row r="189" spans="1:18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  <c r="P189" s="60"/>
      <c r="Q189" s="60"/>
      <c r="R189" s="60"/>
    </row>
    <row r="190" spans="1:18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  <c r="P190" s="60"/>
      <c r="Q190" s="60"/>
      <c r="R190" s="60"/>
    </row>
    <row r="191" spans="1:18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  <c r="P191" s="60"/>
      <c r="Q191" s="60"/>
      <c r="R191" s="60"/>
    </row>
    <row r="192" spans="1:18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  <c r="P192" s="60"/>
      <c r="Q192" s="60"/>
      <c r="R192" s="60"/>
    </row>
    <row r="193" spans="1:18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  <c r="P193" s="60"/>
      <c r="Q193" s="60"/>
      <c r="R193" s="60"/>
    </row>
    <row r="194" spans="1:18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  <c r="P194" s="60"/>
      <c r="Q194" s="60"/>
      <c r="R194" s="60"/>
    </row>
    <row r="195" spans="1:18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  <c r="P195" s="60"/>
      <c r="Q195" s="60"/>
      <c r="R195" s="60"/>
    </row>
    <row r="196" spans="1:18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  <c r="P196" s="60"/>
      <c r="Q196" s="60"/>
      <c r="R196" s="60"/>
    </row>
    <row r="197" spans="1:18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  <c r="P197" s="60"/>
      <c r="Q197" s="60"/>
      <c r="R197" s="60"/>
    </row>
    <row r="198" spans="1:18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  <c r="P198" s="60"/>
      <c r="Q198" s="60"/>
      <c r="R198" s="60"/>
    </row>
    <row r="199" spans="1:18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  <c r="P199" s="60"/>
      <c r="Q199" s="60"/>
      <c r="R199" s="60"/>
    </row>
    <row r="200" spans="1:18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  <c r="P200" s="60"/>
      <c r="Q200" s="60"/>
      <c r="R200" s="60"/>
    </row>
    <row r="201" spans="1:18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  <c r="P201" s="60"/>
      <c r="Q201" s="60"/>
      <c r="R201" s="60"/>
    </row>
    <row r="202" spans="1:18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  <c r="P202" s="60"/>
      <c r="Q202" s="60"/>
      <c r="R202" s="60"/>
    </row>
    <row r="203" spans="1:18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  <c r="P203" s="60"/>
      <c r="Q203" s="60"/>
      <c r="R203" s="60"/>
    </row>
    <row r="204" spans="1:18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  <c r="P204" s="60"/>
      <c r="Q204" s="60"/>
      <c r="R204" s="60"/>
    </row>
    <row r="205" spans="1:18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  <c r="P205" s="60"/>
      <c r="Q205" s="60"/>
      <c r="R205" s="60"/>
    </row>
    <row r="206" spans="1:18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  <c r="P206" s="60"/>
      <c r="Q206" s="60"/>
      <c r="R206" s="60"/>
    </row>
    <row r="207" spans="1:18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  <c r="P207" s="60"/>
      <c r="Q207" s="60"/>
      <c r="R207" s="60"/>
    </row>
    <row r="208" spans="1:18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  <c r="P208" s="60"/>
      <c r="Q208" s="60"/>
      <c r="R208" s="60"/>
    </row>
    <row r="209" spans="1:18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  <c r="P209" s="60"/>
      <c r="Q209" s="60"/>
      <c r="R209" s="60"/>
    </row>
    <row r="210" spans="1:18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  <c r="P210" s="60"/>
      <c r="Q210" s="60"/>
      <c r="R210" s="60"/>
    </row>
    <row r="211" spans="1:18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  <c r="P211" s="60"/>
      <c r="Q211" s="60"/>
      <c r="R211" s="60"/>
    </row>
    <row r="212" spans="1:18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  <c r="P212" s="60"/>
      <c r="Q212" s="60"/>
      <c r="R212" s="60"/>
    </row>
    <row r="213" spans="1:18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  <c r="P213" s="60"/>
      <c r="Q213" s="60"/>
      <c r="R213" s="60"/>
    </row>
    <row r="214" spans="1:18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  <c r="P214" s="60"/>
      <c r="Q214" s="60"/>
      <c r="R214" s="60"/>
    </row>
    <row r="215" spans="1:18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  <c r="P215" s="60"/>
      <c r="Q215" s="60"/>
      <c r="R215" s="60"/>
    </row>
    <row r="216" spans="1:18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  <c r="P216" s="60"/>
      <c r="Q216" s="60"/>
      <c r="R216" s="60"/>
    </row>
    <row r="217" spans="1:18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  <c r="P217" s="60"/>
      <c r="Q217" s="60"/>
      <c r="R217" s="60"/>
    </row>
    <row r="218" spans="1:18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  <c r="P218" s="60"/>
      <c r="Q218" s="60"/>
      <c r="R218" s="60"/>
    </row>
    <row r="219" spans="1:18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  <c r="P219" s="60"/>
      <c r="Q219" s="60"/>
      <c r="R219" s="60"/>
    </row>
    <row r="220" spans="1:18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  <c r="P220" s="60"/>
      <c r="Q220" s="60"/>
      <c r="R220" s="60"/>
    </row>
    <row r="221" spans="1:18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  <c r="P221" s="60"/>
      <c r="Q221" s="60"/>
      <c r="R221" s="60"/>
    </row>
    <row r="222" spans="1:18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  <c r="P222" s="60"/>
      <c r="Q222" s="60"/>
      <c r="R222" s="60"/>
    </row>
    <row r="223" spans="1:18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  <c r="P223" s="60"/>
      <c r="Q223" s="60"/>
      <c r="R223" s="60"/>
    </row>
    <row r="224" spans="1:18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  <c r="P224" s="60"/>
      <c r="Q224" s="60"/>
      <c r="R224" s="60"/>
    </row>
    <row r="225" spans="1:18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  <c r="P225" s="60"/>
      <c r="Q225" s="60"/>
      <c r="R225" s="60"/>
    </row>
    <row r="226" spans="1:18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  <c r="P226" s="60"/>
      <c r="Q226" s="60"/>
      <c r="R226" s="60"/>
    </row>
    <row r="227" spans="1:18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  <c r="P227" s="60"/>
      <c r="Q227" s="60"/>
      <c r="R227" s="60"/>
    </row>
    <row r="228" spans="1:18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  <c r="P228" s="60"/>
      <c r="Q228" s="60"/>
      <c r="R228" s="60"/>
    </row>
    <row r="229" spans="1:18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  <c r="P229" s="60"/>
      <c r="Q229" s="60"/>
      <c r="R229" s="60"/>
    </row>
    <row r="230" spans="1:18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  <c r="P230" s="60"/>
      <c r="Q230" s="60"/>
      <c r="R230" s="60"/>
    </row>
    <row r="231" spans="1:18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  <c r="P231" s="60"/>
      <c r="Q231" s="60"/>
      <c r="R231" s="60"/>
    </row>
    <row r="232" spans="1:18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  <c r="P232" s="60"/>
      <c r="Q232" s="60"/>
      <c r="R232" s="60"/>
    </row>
    <row r="233" spans="1:18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  <c r="P233" s="60"/>
      <c r="Q233" s="60"/>
      <c r="R233" s="60"/>
    </row>
    <row r="234" spans="1:18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  <c r="P234" s="60"/>
      <c r="Q234" s="60"/>
      <c r="R234" s="60"/>
    </row>
    <row r="235" spans="1:18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  <c r="P235" s="60"/>
      <c r="Q235" s="60"/>
      <c r="R235" s="60"/>
    </row>
    <row r="236" spans="1:18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  <c r="P236" s="60"/>
      <c r="Q236" s="60"/>
      <c r="R236" s="60"/>
    </row>
    <row r="237" spans="1:18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  <c r="P237" s="60"/>
      <c r="Q237" s="60"/>
      <c r="R237" s="60"/>
    </row>
    <row r="238" spans="1:18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  <c r="P238" s="60"/>
      <c r="Q238" s="60"/>
      <c r="R238" s="60"/>
    </row>
    <row r="239" spans="1:18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  <c r="P239" s="60"/>
      <c r="Q239" s="60"/>
      <c r="R239" s="60"/>
    </row>
    <row r="240" spans="1:18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  <c r="P240" s="60"/>
      <c r="Q240" s="60"/>
      <c r="R240" s="60"/>
    </row>
    <row r="241" spans="1:18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  <c r="P241" s="60"/>
      <c r="Q241" s="60"/>
      <c r="R241" s="60"/>
    </row>
    <row r="242" spans="1:18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  <c r="P242" s="60"/>
      <c r="Q242" s="60"/>
      <c r="R242" s="60"/>
    </row>
    <row r="243" spans="1:18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  <c r="P243" s="60"/>
      <c r="Q243" s="60"/>
      <c r="R243" s="60"/>
    </row>
    <row r="244" spans="1:18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  <c r="P244" s="60"/>
      <c r="Q244" s="60"/>
      <c r="R244" s="60"/>
    </row>
    <row r="245" spans="1:18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  <c r="P245" s="60"/>
      <c r="Q245" s="60"/>
      <c r="R245" s="60"/>
    </row>
    <row r="246" spans="1:18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  <c r="P246" s="60"/>
      <c r="Q246" s="60"/>
      <c r="R246" s="60"/>
    </row>
    <row r="247" spans="1:18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  <c r="P247" s="60"/>
      <c r="Q247" s="60"/>
      <c r="R247" s="60"/>
    </row>
    <row r="248" spans="1:18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  <c r="P248" s="60"/>
      <c r="Q248" s="60"/>
      <c r="R248" s="60"/>
    </row>
    <row r="249" spans="1:18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  <c r="P249" s="60"/>
      <c r="Q249" s="60"/>
      <c r="R249" s="60"/>
    </row>
    <row r="250" spans="1:18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  <c r="P250" s="60"/>
      <c r="Q250" s="60"/>
      <c r="R250" s="60"/>
    </row>
    <row r="251" spans="1:18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  <c r="P251" s="60"/>
      <c r="Q251" s="60"/>
      <c r="R251" s="60"/>
    </row>
    <row r="252" spans="1:18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  <c r="P252" s="60"/>
      <c r="Q252" s="60"/>
      <c r="R252" s="60"/>
    </row>
    <row r="253" spans="1:18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  <c r="P253" s="60"/>
      <c r="Q253" s="60"/>
      <c r="R253" s="60"/>
    </row>
    <row r="254" spans="1:18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  <c r="P254" s="60"/>
      <c r="Q254" s="60"/>
      <c r="R254" s="60"/>
    </row>
    <row r="255" spans="1:18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  <c r="P255" s="60"/>
      <c r="Q255" s="60"/>
      <c r="R255" s="60"/>
    </row>
    <row r="256" spans="1:18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  <c r="P256" s="60"/>
      <c r="Q256" s="60"/>
      <c r="R256" s="60"/>
    </row>
    <row r="257" spans="1:18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  <c r="P257" s="60"/>
      <c r="Q257" s="60"/>
      <c r="R257" s="60"/>
    </row>
    <row r="258" spans="1:18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  <c r="P258" s="60"/>
      <c r="Q258" s="60"/>
      <c r="R258" s="60"/>
    </row>
    <row r="259" spans="1:18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  <c r="P259" s="60"/>
      <c r="Q259" s="60"/>
      <c r="R259" s="60"/>
    </row>
    <row r="260" spans="1:18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  <c r="P260" s="60"/>
      <c r="Q260" s="60"/>
      <c r="R260" s="60"/>
    </row>
    <row r="261" spans="1:18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  <c r="P261" s="60"/>
      <c r="Q261" s="60"/>
      <c r="R261" s="60"/>
    </row>
    <row r="262" spans="1:18" x14ac:dyDescent="0.25">
      <c r="A262" s="60"/>
      <c r="B262" s="69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69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69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69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69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69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69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69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69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69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69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69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69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69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69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69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69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69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9">
    <mergeCell ref="A10:D10"/>
    <mergeCell ref="F10:K10"/>
    <mergeCell ref="A1:C1"/>
    <mergeCell ref="H1:M1"/>
    <mergeCell ref="H2:M2"/>
    <mergeCell ref="A3:O3"/>
    <mergeCell ref="A4:M4"/>
    <mergeCell ref="A5:L5"/>
    <mergeCell ref="A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E0F8-4E75-7D44-960B-795F26CC30E3}">
  <dimension ref="A1:R300"/>
  <sheetViews>
    <sheetView workbookViewId="0">
      <pane xSplit="4" ySplit="6" topLeftCell="G7" activePane="bottomRight" state="frozen"/>
      <selection pane="topRight" activeCell="H69" sqref="H69"/>
      <selection pane="bottomLeft" activeCell="H69" sqref="H69"/>
      <selection pane="bottomRight" activeCell="G7" sqref="G7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s="41" customFormat="1" ht="41.15" customHeight="1" x14ac:dyDescent="0.25">
      <c r="A7" s="238" t="s">
        <v>53</v>
      </c>
      <c r="B7" s="239"/>
      <c r="C7" s="239"/>
      <c r="D7" s="239"/>
      <c r="E7" s="57"/>
      <c r="F7" s="240" t="s">
        <v>54</v>
      </c>
      <c r="G7" s="241"/>
      <c r="H7" s="241"/>
      <c r="I7" s="241"/>
      <c r="J7" s="241"/>
      <c r="K7" s="242"/>
      <c r="L7" s="38"/>
      <c r="M7" s="38"/>
      <c r="N7" s="39"/>
      <c r="O7" s="40"/>
      <c r="P7" s="64"/>
      <c r="Q7" s="64"/>
      <c r="R7" s="110"/>
    </row>
    <row r="8" spans="1:18" x14ac:dyDescent="0.25">
      <c r="A8" s="24" t="s">
        <v>124</v>
      </c>
      <c r="B8" s="49">
        <v>19571402180003</v>
      </c>
      <c r="C8" s="49" t="e">
        <f>VLOOKUP(B8,#REF!, 2, 0)</f>
        <v>#REF!</v>
      </c>
      <c r="D8" s="49" t="e">
        <f>VLOOKUP(B8,#REF!, 3, 0)</f>
        <v>#REF!</v>
      </c>
      <c r="E8" s="85">
        <v>36944</v>
      </c>
      <c r="F8" s="49" t="e">
        <f>VLOOKUP(B8,#REF!, 5, 0)</f>
        <v>#REF!</v>
      </c>
      <c r="G8" s="49" t="e">
        <f>VLOOKUP(B8,#REF!, 6, 0)</f>
        <v>#REF!</v>
      </c>
      <c r="H8" s="49" t="e">
        <f>VLOOKUP(B8,#REF!, 7, 0)</f>
        <v>#REF!</v>
      </c>
      <c r="I8" s="49" t="e">
        <f>VLOOKUP(B8,#REF!, 8, 0)</f>
        <v>#REF!</v>
      </c>
      <c r="J8" s="49" t="e">
        <f>VLOOKUP(B8,#REF!, 9, 0)</f>
        <v>#REF!</v>
      </c>
      <c r="K8" s="49" t="e">
        <f>VLOOKUP(B8,#REF!, 10, 0)</f>
        <v>#REF!</v>
      </c>
      <c r="L8" s="49" t="e">
        <f>VLOOKUP(B8,#REF!, 11, 0)</f>
        <v>#REF!</v>
      </c>
      <c r="M8" s="49" t="e">
        <f>VLOOKUP(B8,#REF!, 12, 0)</f>
        <v>#REF!</v>
      </c>
      <c r="N8" s="49" t="e">
        <f>VLOOKUP(B8,#REF!, 13, 0)</f>
        <v>#REF!</v>
      </c>
      <c r="O8" s="49" t="e">
        <f>VLOOKUP(B8,#REF!, 14, 0)</f>
        <v>#REF!</v>
      </c>
      <c r="P8" s="62"/>
      <c r="Q8" s="62"/>
      <c r="R8" s="60"/>
    </row>
    <row r="9" spans="1:18" x14ac:dyDescent="0.25">
      <c r="A9" s="60"/>
      <c r="B9" s="6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1:18" x14ac:dyDescent="0.25">
      <c r="A10" s="60"/>
      <c r="B10" s="6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1:18" x14ac:dyDescent="0.25">
      <c r="A11" s="60"/>
      <c r="B11" s="6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</row>
    <row r="12" spans="1:18" x14ac:dyDescent="0.25">
      <c r="A12" s="60"/>
      <c r="B12" s="6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</row>
    <row r="13" spans="1:18" x14ac:dyDescent="0.25">
      <c r="A13" s="60"/>
      <c r="B13" s="6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18" x14ac:dyDescent="0.25">
      <c r="A14" s="60"/>
      <c r="B14" s="6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spans="1:18" x14ac:dyDescent="0.25">
      <c r="A15" s="60"/>
      <c r="B15" s="6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1:18" x14ac:dyDescent="0.25">
      <c r="A16" s="60"/>
      <c r="B16" s="6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</row>
    <row r="17" spans="1:18" x14ac:dyDescent="0.25">
      <c r="A17" s="60"/>
      <c r="B17" s="6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1:18" x14ac:dyDescent="0.25">
      <c r="A18" s="60"/>
      <c r="B18" s="6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1:18" x14ac:dyDescent="0.25">
      <c r="A19" s="60"/>
      <c r="B19" s="6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1:18" x14ac:dyDescent="0.25">
      <c r="A20" s="60"/>
      <c r="B20" s="6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18" x14ac:dyDescent="0.25">
      <c r="A21" s="60"/>
      <c r="B21" s="6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</row>
    <row r="22" spans="1:18" x14ac:dyDescent="0.25">
      <c r="A22" s="60"/>
      <c r="B22" s="6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18" x14ac:dyDescent="0.25">
      <c r="A23" s="60"/>
      <c r="B23" s="6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x14ac:dyDescent="0.25">
      <c r="A24" s="60"/>
      <c r="B24" s="6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x14ac:dyDescent="0.25">
      <c r="A25" s="60"/>
      <c r="B25" s="6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18" x14ac:dyDescent="0.25">
      <c r="A26" s="60"/>
      <c r="B26" s="6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1:18" x14ac:dyDescent="0.25">
      <c r="A27" s="60"/>
      <c r="B27" s="6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 x14ac:dyDescent="0.25">
      <c r="A28" s="60"/>
      <c r="B28" s="6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18" x14ac:dyDescent="0.25">
      <c r="A29" s="60"/>
      <c r="B29" s="6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18" x14ac:dyDescent="0.25">
      <c r="A30" s="60"/>
      <c r="B30" s="42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18" x14ac:dyDescent="0.25">
      <c r="A31" s="60"/>
      <c r="B31" s="42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x14ac:dyDescent="0.25">
      <c r="A32" s="60"/>
      <c r="B32" s="42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x14ac:dyDescent="0.25">
      <c r="A33" s="60"/>
      <c r="B33" s="42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  <row r="34" spans="1:18" x14ac:dyDescent="0.25">
      <c r="A34" s="60"/>
      <c r="B34" s="42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x14ac:dyDescent="0.25">
      <c r="A35" s="60"/>
      <c r="B35" s="42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x14ac:dyDescent="0.25">
      <c r="A36" s="60"/>
      <c r="B36" s="42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x14ac:dyDescent="0.25">
      <c r="A37" s="60"/>
      <c r="B37" s="42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x14ac:dyDescent="0.25">
      <c r="A38" s="60"/>
      <c r="B38" s="42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 x14ac:dyDescent="0.25">
      <c r="A39" s="60"/>
      <c r="B39" s="42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x14ac:dyDescent="0.25">
      <c r="A40" s="60"/>
      <c r="B40" s="42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x14ac:dyDescent="0.25">
      <c r="A41" s="60"/>
      <c r="B41" s="42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x14ac:dyDescent="0.25">
      <c r="A42" s="60"/>
      <c r="B42" s="42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 x14ac:dyDescent="0.25">
      <c r="A43" s="60"/>
      <c r="B43" s="42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 x14ac:dyDescent="0.25">
      <c r="A44" s="60"/>
      <c r="B44" s="42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x14ac:dyDescent="0.25">
      <c r="A45" s="60"/>
      <c r="B45" s="42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 x14ac:dyDescent="0.25">
      <c r="A46" s="60"/>
      <c r="B46" s="42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 x14ac:dyDescent="0.25">
      <c r="A47" s="60"/>
      <c r="B47" s="42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x14ac:dyDescent="0.25">
      <c r="A48" s="60"/>
      <c r="B48" s="42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49" spans="1:18" x14ac:dyDescent="0.25">
      <c r="A49" s="60"/>
      <c r="B49" s="42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</row>
    <row r="50" spans="1:18" x14ac:dyDescent="0.25">
      <c r="A50" s="60"/>
      <c r="B50" s="42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  <row r="51" spans="1:18" x14ac:dyDescent="0.25">
      <c r="A51" s="60"/>
      <c r="B51" s="42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18" x14ac:dyDescent="0.25">
      <c r="A52" s="60"/>
      <c r="B52" s="42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</row>
    <row r="53" spans="1:18" x14ac:dyDescent="0.25">
      <c r="A53" s="60"/>
      <c r="B53" s="42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1:18" x14ac:dyDescent="0.25">
      <c r="A54" s="60"/>
      <c r="B54" s="42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</row>
    <row r="55" spans="1:18" x14ac:dyDescent="0.25">
      <c r="A55" s="60"/>
      <c r="B55" s="42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1:18" x14ac:dyDescent="0.25">
      <c r="A56" s="60"/>
      <c r="B56" s="42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</row>
    <row r="57" spans="1:18" x14ac:dyDescent="0.25">
      <c r="A57" s="60"/>
      <c r="B57" s="4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</row>
    <row r="58" spans="1:18" x14ac:dyDescent="0.25">
      <c r="A58" s="60"/>
      <c r="B58" s="4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1:18" x14ac:dyDescent="0.25">
      <c r="A59" s="60"/>
      <c r="B59" s="42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x14ac:dyDescent="0.25">
      <c r="A60" s="60"/>
      <c r="B60" s="42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</row>
    <row r="61" spans="1:18" x14ac:dyDescent="0.25">
      <c r="A61" s="60"/>
      <c r="B61" s="4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</row>
    <row r="62" spans="1:18" x14ac:dyDescent="0.25">
      <c r="A62" s="60"/>
      <c r="B62" s="42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</row>
    <row r="63" spans="1:18" x14ac:dyDescent="0.25">
      <c r="A63" s="60"/>
      <c r="B63" s="42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</row>
    <row r="64" spans="1:18" x14ac:dyDescent="0.25">
      <c r="A64" s="60"/>
      <c r="B64" s="42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</row>
    <row r="65" spans="1:18" x14ac:dyDescent="0.25">
      <c r="A65" s="60"/>
      <c r="B65" s="42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</row>
    <row r="66" spans="1:18" x14ac:dyDescent="0.25">
      <c r="A66" s="60"/>
      <c r="B66" s="4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</row>
    <row r="67" spans="1:18" x14ac:dyDescent="0.25">
      <c r="A67" s="60"/>
      <c r="B67" s="4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</row>
    <row r="68" spans="1:18" x14ac:dyDescent="0.25">
      <c r="A68" s="60"/>
      <c r="B68" s="4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</row>
    <row r="69" spans="1:18" x14ac:dyDescent="0.25">
      <c r="A69" s="60"/>
      <c r="B69" s="4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18" x14ac:dyDescent="0.25">
      <c r="A70" s="60"/>
      <c r="B70" s="42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</row>
    <row r="71" spans="1:18" x14ac:dyDescent="0.25">
      <c r="A71" s="60"/>
      <c r="B71" s="42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</row>
    <row r="72" spans="1:18" x14ac:dyDescent="0.25">
      <c r="A72" s="60"/>
      <c r="B72" s="42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1:18" x14ac:dyDescent="0.25">
      <c r="A73" s="60"/>
      <c r="B73" s="42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</row>
    <row r="74" spans="1:18" x14ac:dyDescent="0.25">
      <c r="A74" s="60"/>
      <c r="B74" s="42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</row>
    <row r="75" spans="1:18" x14ac:dyDescent="0.25">
      <c r="A75" s="60"/>
      <c r="B75" s="42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</row>
    <row r="76" spans="1:18" x14ac:dyDescent="0.25">
      <c r="A76" s="60"/>
      <c r="B76" s="42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</row>
    <row r="77" spans="1:18" x14ac:dyDescent="0.25">
      <c r="A77" s="60"/>
      <c r="B77" s="42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x14ac:dyDescent="0.25">
      <c r="A78" s="60"/>
      <c r="B78" s="42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x14ac:dyDescent="0.25">
      <c r="A79" s="60"/>
      <c r="B79" s="42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x14ac:dyDescent="0.25">
      <c r="A80" s="60"/>
      <c r="B80" s="42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x14ac:dyDescent="0.25">
      <c r="A81" s="60"/>
      <c r="B81" s="42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x14ac:dyDescent="0.25">
      <c r="A82" s="60"/>
      <c r="B82" s="42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x14ac:dyDescent="0.25">
      <c r="A83" s="60"/>
      <c r="B83" s="42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x14ac:dyDescent="0.25">
      <c r="A84" s="60"/>
      <c r="B84" s="42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x14ac:dyDescent="0.25">
      <c r="A85" s="60"/>
      <c r="B85" s="42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x14ac:dyDescent="0.25">
      <c r="A86" s="60"/>
      <c r="B86" s="42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x14ac:dyDescent="0.25">
      <c r="A87" s="60"/>
      <c r="B87" s="42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x14ac:dyDescent="0.25">
      <c r="A88" s="60"/>
      <c r="B88" s="42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x14ac:dyDescent="0.25">
      <c r="A89" s="60"/>
      <c r="B89" s="42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x14ac:dyDescent="0.25">
      <c r="A90" s="60"/>
      <c r="B90" s="42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x14ac:dyDescent="0.25">
      <c r="A91" s="60"/>
      <c r="B91" s="42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x14ac:dyDescent="0.25">
      <c r="A92" s="60"/>
      <c r="B92" s="42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x14ac:dyDescent="0.25">
      <c r="A93" s="60"/>
      <c r="B93" s="42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x14ac:dyDescent="0.25">
      <c r="A94" s="60"/>
      <c r="B94" s="42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x14ac:dyDescent="0.25">
      <c r="A95" s="60"/>
      <c r="B95" s="42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x14ac:dyDescent="0.25">
      <c r="A96" s="60"/>
      <c r="B96" s="42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x14ac:dyDescent="0.25">
      <c r="A97" s="60"/>
      <c r="B97" s="42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x14ac:dyDescent="0.25">
      <c r="A98" s="60"/>
      <c r="B98" s="42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x14ac:dyDescent="0.25">
      <c r="A99" s="60"/>
      <c r="B99" s="42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x14ac:dyDescent="0.25">
      <c r="A100" s="60"/>
      <c r="B100" s="4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x14ac:dyDescent="0.25">
      <c r="A101" s="60"/>
      <c r="B101" s="42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x14ac:dyDescent="0.25">
      <c r="A102" s="60"/>
      <c r="B102" s="4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x14ac:dyDescent="0.25">
      <c r="A103" s="60"/>
      <c r="B103" s="4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x14ac:dyDescent="0.25">
      <c r="A104" s="60"/>
      <c r="B104" s="4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x14ac:dyDescent="0.25">
      <c r="A105" s="60"/>
      <c r="B105" s="4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x14ac:dyDescent="0.25">
      <c r="A106" s="60"/>
      <c r="B106" s="4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x14ac:dyDescent="0.25">
      <c r="A107" s="60"/>
      <c r="B107" s="4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x14ac:dyDescent="0.25">
      <c r="A108" s="60"/>
      <c r="B108" s="4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x14ac:dyDescent="0.25">
      <c r="A109" s="60"/>
      <c r="B109" s="42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x14ac:dyDescent="0.25">
      <c r="A110" s="60"/>
      <c r="B110" s="42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x14ac:dyDescent="0.25">
      <c r="A111" s="60"/>
      <c r="B111" s="42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x14ac:dyDescent="0.25">
      <c r="A112" s="60"/>
      <c r="B112" s="42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x14ac:dyDescent="0.25">
      <c r="A113" s="60"/>
      <c r="B113" s="42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x14ac:dyDescent="0.25">
      <c r="A114" s="60"/>
      <c r="B114" s="4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x14ac:dyDescent="0.25">
      <c r="A115" s="60"/>
      <c r="B115" s="42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x14ac:dyDescent="0.25">
      <c r="A116" s="60"/>
      <c r="B116" s="4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x14ac:dyDescent="0.25">
      <c r="A117" s="60"/>
      <c r="B117" s="42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x14ac:dyDescent="0.25">
      <c r="A118" s="60"/>
      <c r="B118" s="42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x14ac:dyDescent="0.25">
      <c r="A119" s="60"/>
      <c r="B119" s="42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x14ac:dyDescent="0.25">
      <c r="A120" s="60"/>
      <c r="B120" s="42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x14ac:dyDescent="0.25">
      <c r="A121" s="60"/>
      <c r="B121" s="42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x14ac:dyDescent="0.25">
      <c r="A122" s="60"/>
      <c r="B122" s="4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x14ac:dyDescent="0.25">
      <c r="A123" s="60"/>
      <c r="B123" s="4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x14ac:dyDescent="0.25">
      <c r="A124" s="60"/>
      <c r="B124" s="42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x14ac:dyDescent="0.25">
      <c r="A125" s="60"/>
      <c r="B125" s="4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x14ac:dyDescent="0.25">
      <c r="A126" s="60"/>
      <c r="B126" s="42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x14ac:dyDescent="0.25">
      <c r="A127" s="60"/>
      <c r="B127" s="42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x14ac:dyDescent="0.25">
      <c r="A128" s="60"/>
      <c r="B128" s="42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x14ac:dyDescent="0.25">
      <c r="A129" s="60"/>
      <c r="B129" s="42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x14ac:dyDescent="0.25">
      <c r="A130" s="60"/>
      <c r="B130" s="42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x14ac:dyDescent="0.25">
      <c r="A131" s="60"/>
      <c r="B131" s="42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18" x14ac:dyDescent="0.25">
      <c r="A132" s="60"/>
      <c r="B132" s="42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</row>
    <row r="133" spans="1:18" x14ac:dyDescent="0.25">
      <c r="A133" s="60"/>
      <c r="B133" s="42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</row>
    <row r="134" spans="1:18" x14ac:dyDescent="0.25">
      <c r="A134" s="60"/>
      <c r="B134" s="42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</row>
    <row r="135" spans="1:18" x14ac:dyDescent="0.25">
      <c r="A135" s="60"/>
      <c r="B135" s="42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</row>
    <row r="136" spans="1:18" x14ac:dyDescent="0.25">
      <c r="A136" s="60"/>
      <c r="B136" s="42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</row>
    <row r="137" spans="1:18" x14ac:dyDescent="0.25">
      <c r="A137" s="60"/>
      <c r="B137" s="42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</row>
    <row r="138" spans="1:18" x14ac:dyDescent="0.25">
      <c r="A138" s="60"/>
      <c r="B138" s="42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</row>
    <row r="139" spans="1:18" x14ac:dyDescent="0.25">
      <c r="A139" s="60"/>
      <c r="B139" s="42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</row>
    <row r="140" spans="1:18" x14ac:dyDescent="0.25">
      <c r="A140" s="60"/>
      <c r="B140" s="42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</row>
    <row r="141" spans="1:18" x14ac:dyDescent="0.25">
      <c r="A141" s="60"/>
      <c r="B141" s="42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</row>
    <row r="142" spans="1:18" x14ac:dyDescent="0.25">
      <c r="A142" s="60"/>
      <c r="B142" s="42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</row>
    <row r="143" spans="1:18" x14ac:dyDescent="0.25">
      <c r="A143" s="60"/>
      <c r="B143" s="42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</row>
    <row r="144" spans="1:18" x14ac:dyDescent="0.25">
      <c r="A144" s="60"/>
      <c r="B144" s="42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</row>
    <row r="145" spans="1:18" x14ac:dyDescent="0.25">
      <c r="A145" s="60"/>
      <c r="B145" s="42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</row>
    <row r="146" spans="1:18" x14ac:dyDescent="0.25">
      <c r="A146" s="60"/>
      <c r="B146" s="42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18" x14ac:dyDescent="0.25">
      <c r="A147" s="60"/>
      <c r="B147" s="42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</row>
    <row r="148" spans="1:18" x14ac:dyDescent="0.25">
      <c r="A148" s="60"/>
      <c r="B148" s="4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</row>
    <row r="149" spans="1:18" x14ac:dyDescent="0.25">
      <c r="A149" s="60"/>
      <c r="B149" s="42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</row>
    <row r="150" spans="1:18" x14ac:dyDescent="0.25">
      <c r="A150" s="60"/>
      <c r="B150" s="42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</row>
    <row r="151" spans="1:18" x14ac:dyDescent="0.25">
      <c r="A151" s="60"/>
      <c r="B151" s="42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 x14ac:dyDescent="0.25">
      <c r="A152" s="60"/>
      <c r="B152" s="42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x14ac:dyDescent="0.25">
      <c r="A153" s="60"/>
      <c r="B153" s="42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1:18" x14ac:dyDescent="0.25">
      <c r="A154" s="60"/>
      <c r="B154" s="42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1:18" x14ac:dyDescent="0.25">
      <c r="A155" s="60"/>
      <c r="B155" s="42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1:18" x14ac:dyDescent="0.25">
      <c r="A156" s="60"/>
      <c r="B156" s="42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1:18" x14ac:dyDescent="0.25">
      <c r="A157" s="60"/>
      <c r="B157" s="42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18" x14ac:dyDescent="0.25">
      <c r="A158" s="60"/>
      <c r="B158" s="42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</row>
    <row r="159" spans="1:18" x14ac:dyDescent="0.25">
      <c r="A159" s="60"/>
      <c r="B159" s="42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</row>
    <row r="160" spans="1:18" x14ac:dyDescent="0.25">
      <c r="A160" s="60"/>
      <c r="B160" s="42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</row>
    <row r="161" spans="1:18" x14ac:dyDescent="0.25">
      <c r="A161" s="60"/>
      <c r="B161" s="42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</row>
    <row r="162" spans="1:18" x14ac:dyDescent="0.25">
      <c r="A162" s="60"/>
      <c r="B162" s="42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</row>
    <row r="163" spans="1:18" x14ac:dyDescent="0.25">
      <c r="A163" s="60"/>
      <c r="B163" s="42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</row>
    <row r="164" spans="1:18" x14ac:dyDescent="0.25">
      <c r="A164" s="60"/>
      <c r="B164" s="42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</row>
    <row r="165" spans="1:18" x14ac:dyDescent="0.25">
      <c r="A165" s="60"/>
      <c r="B165" s="42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x14ac:dyDescent="0.25">
      <c r="A166" s="60"/>
      <c r="B166" s="42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x14ac:dyDescent="0.25">
      <c r="A167" s="60"/>
      <c r="B167" s="42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1:18" x14ac:dyDescent="0.25">
      <c r="A168" s="60"/>
      <c r="B168" s="42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1:18" x14ac:dyDescent="0.25">
      <c r="A169" s="60"/>
      <c r="B169" s="42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x14ac:dyDescent="0.25">
      <c r="A170" s="60"/>
      <c r="B170" s="42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1:18" x14ac:dyDescent="0.25">
      <c r="A171" s="60"/>
      <c r="B171" s="42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1:18" x14ac:dyDescent="0.25">
      <c r="A172" s="60"/>
      <c r="B172" s="42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1:18" x14ac:dyDescent="0.25">
      <c r="A173" s="60"/>
      <c r="B173" s="42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1:18" x14ac:dyDescent="0.25">
      <c r="A174" s="60"/>
      <c r="B174" s="4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1:18" x14ac:dyDescent="0.25">
      <c r="A175" s="60"/>
      <c r="B175" s="42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1:18" x14ac:dyDescent="0.25">
      <c r="A176" s="60"/>
      <c r="B176" s="42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1:18" x14ac:dyDescent="0.25">
      <c r="A177" s="60"/>
      <c r="B177" s="42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1:18" x14ac:dyDescent="0.25">
      <c r="A178" s="60"/>
      <c r="B178" s="42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1:18" x14ac:dyDescent="0.25">
      <c r="A179" s="60"/>
      <c r="B179" s="42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x14ac:dyDescent="0.25">
      <c r="A180" s="60"/>
      <c r="B180" s="42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x14ac:dyDescent="0.25">
      <c r="A181" s="60"/>
      <c r="B181" s="42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x14ac:dyDescent="0.25">
      <c r="A182" s="60"/>
      <c r="B182" s="42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</row>
    <row r="183" spans="1:18" x14ac:dyDescent="0.25">
      <c r="A183" s="60"/>
      <c r="B183" s="42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</row>
    <row r="184" spans="1:18" x14ac:dyDescent="0.25">
      <c r="A184" s="60"/>
      <c r="B184" s="42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</row>
    <row r="185" spans="1:18" x14ac:dyDescent="0.25">
      <c r="A185" s="60"/>
      <c r="B185" s="42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</row>
    <row r="186" spans="1:18" x14ac:dyDescent="0.25">
      <c r="A186" s="60"/>
      <c r="B186" s="42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</row>
    <row r="187" spans="1:18" x14ac:dyDescent="0.25">
      <c r="A187" s="60"/>
      <c r="B187" s="42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</row>
    <row r="188" spans="1:18" x14ac:dyDescent="0.25">
      <c r="A188" s="60"/>
      <c r="B188" s="42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</row>
    <row r="189" spans="1:18" x14ac:dyDescent="0.25">
      <c r="A189" s="60"/>
      <c r="B189" s="42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</row>
    <row r="190" spans="1:18" x14ac:dyDescent="0.25">
      <c r="A190" s="60"/>
      <c r="B190" s="42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</row>
    <row r="191" spans="1:18" x14ac:dyDescent="0.25">
      <c r="A191" s="60"/>
      <c r="B191" s="42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</row>
    <row r="192" spans="1:18" x14ac:dyDescent="0.25">
      <c r="A192" s="60"/>
      <c r="B192" s="42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</row>
    <row r="193" spans="1:18" x14ac:dyDescent="0.25">
      <c r="A193" s="60"/>
      <c r="B193" s="42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</row>
    <row r="194" spans="1:18" x14ac:dyDescent="0.25">
      <c r="A194" s="60"/>
      <c r="B194" s="42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</row>
    <row r="195" spans="1:18" x14ac:dyDescent="0.25">
      <c r="A195" s="60"/>
      <c r="B195" s="42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</row>
    <row r="196" spans="1:18" x14ac:dyDescent="0.25">
      <c r="A196" s="60"/>
      <c r="B196" s="4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</row>
    <row r="197" spans="1:18" x14ac:dyDescent="0.25">
      <c r="A197" s="60"/>
      <c r="B197" s="4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</row>
    <row r="198" spans="1:18" x14ac:dyDescent="0.25">
      <c r="A198" s="60"/>
      <c r="B198" s="42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</row>
    <row r="199" spans="1:18" x14ac:dyDescent="0.25">
      <c r="A199" s="60"/>
      <c r="B199" s="4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x14ac:dyDescent="0.25">
      <c r="A200" s="60"/>
      <c r="B200" s="4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x14ac:dyDescent="0.25">
      <c r="A201" s="60"/>
      <c r="B201" s="42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</row>
    <row r="202" spans="1:18" x14ac:dyDescent="0.25">
      <c r="A202" s="60"/>
      <c r="B202" s="42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</row>
    <row r="203" spans="1:18" x14ac:dyDescent="0.25">
      <c r="A203" s="60"/>
      <c r="B203" s="42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</row>
    <row r="204" spans="1:18" x14ac:dyDescent="0.25">
      <c r="A204" s="60"/>
      <c r="B204" s="42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x14ac:dyDescent="0.25">
      <c r="A205" s="60"/>
      <c r="B205" s="42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 x14ac:dyDescent="0.25">
      <c r="A206" s="60"/>
      <c r="B206" s="42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 x14ac:dyDescent="0.25">
      <c r="A207" s="60"/>
      <c r="B207" s="42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 x14ac:dyDescent="0.25">
      <c r="A208" s="60"/>
      <c r="B208" s="42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 x14ac:dyDescent="0.25">
      <c r="A209" s="60"/>
      <c r="B209" s="42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 x14ac:dyDescent="0.25">
      <c r="A210" s="60"/>
      <c r="B210" s="42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 x14ac:dyDescent="0.25">
      <c r="A211" s="60"/>
      <c r="B211" s="42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 x14ac:dyDescent="0.25">
      <c r="A212" s="60"/>
      <c r="B212" s="42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 x14ac:dyDescent="0.25">
      <c r="A213" s="60"/>
      <c r="B213" s="42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 x14ac:dyDescent="0.25">
      <c r="A214" s="60"/>
      <c r="B214" s="42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 x14ac:dyDescent="0.25">
      <c r="A215" s="60"/>
      <c r="B215" s="42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 x14ac:dyDescent="0.25">
      <c r="A216" s="60"/>
      <c r="B216" s="42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 x14ac:dyDescent="0.25">
      <c r="A217" s="60"/>
      <c r="B217" s="42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 x14ac:dyDescent="0.25">
      <c r="A218" s="60"/>
      <c r="B218" s="42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 x14ac:dyDescent="0.25">
      <c r="A219" s="60"/>
      <c r="B219" s="42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 x14ac:dyDescent="0.25">
      <c r="A220" s="60"/>
      <c r="B220" s="42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 x14ac:dyDescent="0.25">
      <c r="A221" s="60"/>
      <c r="B221" s="42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 x14ac:dyDescent="0.25">
      <c r="A222" s="60"/>
      <c r="B222" s="42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 x14ac:dyDescent="0.25">
      <c r="A223" s="60"/>
      <c r="B223" s="42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 x14ac:dyDescent="0.25">
      <c r="A224" s="60"/>
      <c r="B224" s="42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 x14ac:dyDescent="0.25">
      <c r="A225" s="60"/>
      <c r="B225" s="42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 x14ac:dyDescent="0.25">
      <c r="A226" s="60"/>
      <c r="B226" s="42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 x14ac:dyDescent="0.25">
      <c r="A227" s="60"/>
      <c r="B227" s="42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 x14ac:dyDescent="0.25">
      <c r="A228" s="60"/>
      <c r="B228" s="42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 x14ac:dyDescent="0.25">
      <c r="A229" s="60"/>
      <c r="B229" s="42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 x14ac:dyDescent="0.25">
      <c r="A230" s="60"/>
      <c r="B230" s="42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 x14ac:dyDescent="0.25">
      <c r="A231" s="60"/>
      <c r="B231" s="42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 x14ac:dyDescent="0.25">
      <c r="A232" s="60"/>
      <c r="B232" s="42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 x14ac:dyDescent="0.25">
      <c r="A233" s="60"/>
      <c r="B233" s="42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 x14ac:dyDescent="0.25">
      <c r="A234" s="60"/>
      <c r="B234" s="42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 x14ac:dyDescent="0.25">
      <c r="A235" s="60"/>
      <c r="B235" s="42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 x14ac:dyDescent="0.25">
      <c r="A236" s="60"/>
      <c r="B236" s="42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 x14ac:dyDescent="0.25">
      <c r="A237" s="60"/>
      <c r="B237" s="42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 x14ac:dyDescent="0.25">
      <c r="A238" s="60"/>
      <c r="B238" s="42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  <row r="239" spans="1:18" x14ac:dyDescent="0.25">
      <c r="A239" s="60"/>
      <c r="B239" s="42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</row>
    <row r="240" spans="1:18" x14ac:dyDescent="0.25">
      <c r="A240" s="60"/>
      <c r="B240" s="42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</row>
    <row r="241" spans="1:18" x14ac:dyDescent="0.25">
      <c r="A241" s="60"/>
      <c r="B241" s="42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</row>
    <row r="242" spans="1:18" x14ac:dyDescent="0.25">
      <c r="A242" s="60"/>
      <c r="B242" s="42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</row>
    <row r="243" spans="1:18" x14ac:dyDescent="0.25">
      <c r="A243" s="60"/>
      <c r="B243" s="42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</row>
    <row r="244" spans="1:18" x14ac:dyDescent="0.25">
      <c r="A244" s="60"/>
      <c r="B244" s="42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</row>
    <row r="245" spans="1:18" x14ac:dyDescent="0.25">
      <c r="A245" s="60"/>
      <c r="B245" s="42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</row>
    <row r="246" spans="1:18" x14ac:dyDescent="0.25">
      <c r="A246" s="60"/>
      <c r="B246" s="42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</row>
    <row r="247" spans="1:18" x14ac:dyDescent="0.25">
      <c r="A247" s="60"/>
      <c r="B247" s="42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</row>
    <row r="248" spans="1:18" x14ac:dyDescent="0.25">
      <c r="A248" s="60"/>
      <c r="B248" s="42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</row>
    <row r="249" spans="1:18" x14ac:dyDescent="0.25">
      <c r="A249" s="60"/>
      <c r="B249" s="42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</row>
    <row r="250" spans="1:18" x14ac:dyDescent="0.25">
      <c r="A250" s="60"/>
      <c r="B250" s="42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</row>
    <row r="251" spans="1:18" x14ac:dyDescent="0.25">
      <c r="A251" s="60"/>
      <c r="B251" s="42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</row>
    <row r="252" spans="1:18" x14ac:dyDescent="0.25">
      <c r="A252" s="60"/>
      <c r="B252" s="42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</row>
    <row r="253" spans="1:18" x14ac:dyDescent="0.25">
      <c r="A253" s="60"/>
      <c r="B253" s="42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</row>
    <row r="254" spans="1:18" x14ac:dyDescent="0.25">
      <c r="A254" s="60"/>
      <c r="B254" s="42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</row>
    <row r="255" spans="1:18" x14ac:dyDescent="0.25">
      <c r="A255" s="60"/>
      <c r="B255" s="42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</row>
    <row r="256" spans="1:18" x14ac:dyDescent="0.25">
      <c r="A256" s="60"/>
      <c r="B256" s="42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</row>
    <row r="257" spans="1:18" x14ac:dyDescent="0.25">
      <c r="A257" s="60"/>
      <c r="B257" s="42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x14ac:dyDescent="0.25">
      <c r="A258" s="60"/>
      <c r="B258" s="42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</row>
    <row r="259" spans="1:18" x14ac:dyDescent="0.25">
      <c r="A259" s="60"/>
      <c r="B259" s="42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</row>
    <row r="260" spans="1:18" x14ac:dyDescent="0.25">
      <c r="A260" s="60"/>
      <c r="B260" s="42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</row>
    <row r="261" spans="1:18" x14ac:dyDescent="0.25">
      <c r="A261" s="60"/>
      <c r="B261" s="42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</row>
    <row r="262" spans="1:18" x14ac:dyDescent="0.25">
      <c r="A262" s="60"/>
      <c r="B262" s="42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42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42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42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42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42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42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42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42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42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42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42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42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42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42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42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42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42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42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42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42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8">
    <mergeCell ref="A7:D7"/>
    <mergeCell ref="F7:K7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099C-3F25-5344-86AF-6A11D3667590}">
  <dimension ref="A1:R300"/>
  <sheetViews>
    <sheetView workbookViewId="0">
      <pane xSplit="4" ySplit="7" topLeftCell="E29" activePane="bottomRight" state="frozen"/>
      <selection pane="topRight" activeCell="H69" sqref="H69"/>
      <selection pane="bottomLeft" activeCell="H69" sqref="H69"/>
      <selection pane="bottomRight" activeCell="B29" sqref="B29:B32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13" x14ac:dyDescent="0.3">
      <c r="A7" s="74" t="s">
        <v>124</v>
      </c>
      <c r="B7" s="51"/>
      <c r="C7" s="49"/>
      <c r="D7" s="49"/>
      <c r="E7" s="49"/>
      <c r="F7" s="49"/>
      <c r="G7" s="49"/>
      <c r="H7" s="49"/>
      <c r="I7" s="49"/>
      <c r="J7" s="52"/>
      <c r="K7" s="53"/>
      <c r="L7" s="53"/>
      <c r="M7" s="53"/>
      <c r="N7" s="53"/>
      <c r="O7" s="54"/>
      <c r="P7" s="31"/>
      <c r="Q7" s="31"/>
      <c r="R7" s="32" t="s">
        <v>52</v>
      </c>
    </row>
    <row r="8" spans="1:18" ht="28" customHeight="1" x14ac:dyDescent="0.25">
      <c r="A8" s="75" t="s">
        <v>142</v>
      </c>
      <c r="B8" s="37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140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 t="s">
        <v>142</v>
      </c>
      <c r="B30" s="138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 t="s">
        <v>144</v>
      </c>
      <c r="B31" s="138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 t="s">
        <v>146</v>
      </c>
      <c r="B32" s="138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8" x14ac:dyDescent="0.25">
      <c r="A33" s="60"/>
      <c r="B33" s="6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  <row r="34" spans="1:18" x14ac:dyDescent="0.25">
      <c r="A34" s="60"/>
      <c r="B34" s="6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x14ac:dyDescent="0.25">
      <c r="A35" s="60"/>
      <c r="B35" s="6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x14ac:dyDescent="0.25">
      <c r="A36" s="60"/>
      <c r="B36" s="6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x14ac:dyDescent="0.25">
      <c r="A37" s="60"/>
      <c r="B37" s="6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x14ac:dyDescent="0.25">
      <c r="A38" s="60"/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 x14ac:dyDescent="0.25">
      <c r="A39" s="60"/>
      <c r="B39" s="6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x14ac:dyDescent="0.25">
      <c r="A40" s="60"/>
      <c r="B40" s="6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x14ac:dyDescent="0.25">
      <c r="A41" s="60"/>
      <c r="B41" s="6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x14ac:dyDescent="0.25">
      <c r="A42" s="60"/>
      <c r="B42" s="6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 x14ac:dyDescent="0.25">
      <c r="A43" s="60"/>
      <c r="B43" s="6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 x14ac:dyDescent="0.25">
      <c r="A44" s="60"/>
      <c r="B44" s="69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x14ac:dyDescent="0.25">
      <c r="A45" s="60"/>
      <c r="B45" s="6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 x14ac:dyDescent="0.25">
      <c r="A46" s="60"/>
      <c r="B46" s="6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 x14ac:dyDescent="0.25">
      <c r="A47" s="60"/>
      <c r="B47" s="6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x14ac:dyDescent="0.25">
      <c r="A48" s="60"/>
      <c r="B48" s="6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49" spans="1:18" x14ac:dyDescent="0.25">
      <c r="A49" s="60"/>
      <c r="B49" s="69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</row>
    <row r="50" spans="1:18" x14ac:dyDescent="0.25">
      <c r="A50" s="60"/>
      <c r="B50" s="69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  <row r="51" spans="1:18" x14ac:dyDescent="0.25">
      <c r="A51" s="60"/>
      <c r="B51" s="6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18" x14ac:dyDescent="0.25">
      <c r="A52" s="60"/>
      <c r="B52" s="69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</row>
    <row r="53" spans="1:18" x14ac:dyDescent="0.25">
      <c r="A53" s="60"/>
      <c r="B53" s="69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1:18" x14ac:dyDescent="0.25">
      <c r="A54" s="60"/>
      <c r="B54" s="42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</row>
    <row r="55" spans="1:18" x14ac:dyDescent="0.25">
      <c r="A55" s="60"/>
      <c r="B55" s="42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1:18" x14ac:dyDescent="0.25">
      <c r="A56" s="60"/>
      <c r="B56" s="42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</row>
    <row r="57" spans="1:18" x14ac:dyDescent="0.25">
      <c r="A57" s="60"/>
      <c r="B57" s="4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</row>
    <row r="58" spans="1:18" x14ac:dyDescent="0.25">
      <c r="A58" s="60"/>
      <c r="B58" s="4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1:18" x14ac:dyDescent="0.25">
      <c r="A59" s="60"/>
      <c r="B59" s="42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x14ac:dyDescent="0.25">
      <c r="A60" s="60"/>
      <c r="B60" s="42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</row>
    <row r="61" spans="1:18" x14ac:dyDescent="0.25">
      <c r="A61" s="60"/>
      <c r="B61" s="4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</row>
    <row r="62" spans="1:18" x14ac:dyDescent="0.25">
      <c r="A62" s="60"/>
      <c r="B62" s="42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</row>
    <row r="63" spans="1:18" x14ac:dyDescent="0.25">
      <c r="A63" s="60"/>
      <c r="B63" s="42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</row>
    <row r="64" spans="1:18" x14ac:dyDescent="0.25">
      <c r="A64" s="60"/>
      <c r="B64" s="42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</row>
    <row r="65" spans="1:18" x14ac:dyDescent="0.25">
      <c r="A65" s="60"/>
      <c r="B65" s="42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</row>
    <row r="66" spans="1:18" x14ac:dyDescent="0.25">
      <c r="A66" s="60"/>
      <c r="B66" s="4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</row>
    <row r="67" spans="1:18" x14ac:dyDescent="0.25">
      <c r="A67" s="60"/>
      <c r="B67" s="4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</row>
    <row r="68" spans="1:18" x14ac:dyDescent="0.25">
      <c r="A68" s="60"/>
      <c r="B68" s="4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</row>
    <row r="69" spans="1:18" x14ac:dyDescent="0.25">
      <c r="A69" s="60"/>
      <c r="B69" s="4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18" x14ac:dyDescent="0.25">
      <c r="A70" s="60"/>
      <c r="B70" s="42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</row>
    <row r="71" spans="1:18" x14ac:dyDescent="0.25">
      <c r="A71" s="60"/>
      <c r="B71" s="42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</row>
    <row r="72" spans="1:18" x14ac:dyDescent="0.25">
      <c r="A72" s="60"/>
      <c r="B72" s="42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1:18" x14ac:dyDescent="0.25">
      <c r="A73" s="60"/>
      <c r="B73" s="42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</row>
    <row r="74" spans="1:18" x14ac:dyDescent="0.25">
      <c r="A74" s="60"/>
      <c r="B74" s="42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</row>
    <row r="75" spans="1:18" x14ac:dyDescent="0.25">
      <c r="A75" s="60"/>
      <c r="B75" s="42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</row>
    <row r="76" spans="1:18" x14ac:dyDescent="0.25">
      <c r="A76" s="60"/>
      <c r="B76" s="42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</row>
    <row r="77" spans="1:18" x14ac:dyDescent="0.25">
      <c r="A77" s="60"/>
      <c r="B77" s="42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x14ac:dyDescent="0.25">
      <c r="A78" s="60"/>
      <c r="B78" s="42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x14ac:dyDescent="0.25">
      <c r="A79" s="60"/>
      <c r="B79" s="42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x14ac:dyDescent="0.25">
      <c r="A80" s="60"/>
      <c r="B80" s="42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x14ac:dyDescent="0.25">
      <c r="A81" s="60"/>
      <c r="B81" s="42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x14ac:dyDescent="0.25">
      <c r="A82" s="60"/>
      <c r="B82" s="42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x14ac:dyDescent="0.25">
      <c r="A83" s="60"/>
      <c r="B83" s="42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x14ac:dyDescent="0.25">
      <c r="A84" s="60"/>
      <c r="B84" s="42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x14ac:dyDescent="0.25">
      <c r="A85" s="60"/>
      <c r="B85" s="42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x14ac:dyDescent="0.25">
      <c r="A86" s="60"/>
      <c r="B86" s="42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x14ac:dyDescent="0.25">
      <c r="A87" s="60"/>
      <c r="B87" s="42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x14ac:dyDescent="0.25">
      <c r="A88" s="60"/>
      <c r="B88" s="42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x14ac:dyDescent="0.25">
      <c r="A89" s="60"/>
      <c r="B89" s="42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x14ac:dyDescent="0.25">
      <c r="A90" s="60"/>
      <c r="B90" s="42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x14ac:dyDescent="0.25">
      <c r="A91" s="60"/>
      <c r="B91" s="42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x14ac:dyDescent="0.25">
      <c r="A92" s="60"/>
      <c r="B92" s="42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x14ac:dyDescent="0.25">
      <c r="A93" s="60"/>
      <c r="B93" s="42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x14ac:dyDescent="0.25">
      <c r="A94" s="60"/>
      <c r="B94" s="42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x14ac:dyDescent="0.25">
      <c r="A95" s="60"/>
      <c r="B95" s="42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x14ac:dyDescent="0.25">
      <c r="A96" s="60"/>
      <c r="B96" s="42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x14ac:dyDescent="0.25">
      <c r="A97" s="60"/>
      <c r="B97" s="42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x14ac:dyDescent="0.25">
      <c r="A98" s="60"/>
      <c r="B98" s="42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x14ac:dyDescent="0.25">
      <c r="A99" s="60"/>
      <c r="B99" s="42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x14ac:dyDescent="0.25">
      <c r="A100" s="60"/>
      <c r="B100" s="4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x14ac:dyDescent="0.25">
      <c r="A101" s="60"/>
      <c r="B101" s="42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x14ac:dyDescent="0.25">
      <c r="A102" s="60"/>
      <c r="B102" s="4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x14ac:dyDescent="0.25">
      <c r="A103" s="60"/>
      <c r="B103" s="4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x14ac:dyDescent="0.25">
      <c r="A104" s="60"/>
      <c r="B104" s="4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x14ac:dyDescent="0.25">
      <c r="A105" s="60"/>
      <c r="B105" s="4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x14ac:dyDescent="0.25">
      <c r="A106" s="60"/>
      <c r="B106" s="4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x14ac:dyDescent="0.25">
      <c r="A107" s="60"/>
      <c r="B107" s="4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x14ac:dyDescent="0.25">
      <c r="A108" s="60"/>
      <c r="B108" s="4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x14ac:dyDescent="0.25">
      <c r="A109" s="60"/>
      <c r="B109" s="42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x14ac:dyDescent="0.25">
      <c r="A110" s="60"/>
      <c r="B110" s="42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x14ac:dyDescent="0.25">
      <c r="A111" s="60"/>
      <c r="B111" s="42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x14ac:dyDescent="0.25">
      <c r="A112" s="60"/>
      <c r="B112" s="42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x14ac:dyDescent="0.25">
      <c r="A113" s="60"/>
      <c r="B113" s="42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x14ac:dyDescent="0.25">
      <c r="A114" s="60"/>
      <c r="B114" s="4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x14ac:dyDescent="0.25">
      <c r="A115" s="60"/>
      <c r="B115" s="42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x14ac:dyDescent="0.25">
      <c r="A116" s="60"/>
      <c r="B116" s="4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x14ac:dyDescent="0.25">
      <c r="A117" s="60"/>
      <c r="B117" s="42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x14ac:dyDescent="0.25">
      <c r="A118" s="60"/>
      <c r="B118" s="42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x14ac:dyDescent="0.25">
      <c r="A119" s="60"/>
      <c r="B119" s="42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x14ac:dyDescent="0.25">
      <c r="A120" s="60"/>
      <c r="B120" s="42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x14ac:dyDescent="0.25">
      <c r="A121" s="60"/>
      <c r="B121" s="42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x14ac:dyDescent="0.25">
      <c r="A122" s="60"/>
      <c r="B122" s="4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x14ac:dyDescent="0.25">
      <c r="A123" s="60"/>
      <c r="B123" s="4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x14ac:dyDescent="0.25">
      <c r="A124" s="60"/>
      <c r="B124" s="42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x14ac:dyDescent="0.25">
      <c r="A125" s="60"/>
      <c r="B125" s="4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x14ac:dyDescent="0.25">
      <c r="A126" s="60"/>
      <c r="B126" s="42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x14ac:dyDescent="0.25">
      <c r="A127" s="60"/>
      <c r="B127" s="42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x14ac:dyDescent="0.25">
      <c r="A128" s="60"/>
      <c r="B128" s="42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x14ac:dyDescent="0.25">
      <c r="A129" s="60"/>
      <c r="B129" s="42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x14ac:dyDescent="0.25">
      <c r="A130" s="60"/>
      <c r="B130" s="42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x14ac:dyDescent="0.25">
      <c r="A131" s="60"/>
      <c r="B131" s="42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18" x14ac:dyDescent="0.25">
      <c r="A132" s="60"/>
      <c r="B132" s="42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</row>
    <row r="133" spans="1:18" x14ac:dyDescent="0.25">
      <c r="A133" s="60"/>
      <c r="B133" s="42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</row>
    <row r="134" spans="1:18" x14ac:dyDescent="0.25">
      <c r="A134" s="60"/>
      <c r="B134" s="42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</row>
    <row r="135" spans="1:18" x14ac:dyDescent="0.25">
      <c r="A135" s="60"/>
      <c r="B135" s="42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</row>
    <row r="136" spans="1:18" x14ac:dyDescent="0.25">
      <c r="A136" s="60"/>
      <c r="B136" s="42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</row>
    <row r="137" spans="1:18" x14ac:dyDescent="0.25">
      <c r="A137" s="60"/>
      <c r="B137" s="42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</row>
    <row r="138" spans="1:18" x14ac:dyDescent="0.25">
      <c r="A138" s="60"/>
      <c r="B138" s="42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</row>
    <row r="139" spans="1:18" x14ac:dyDescent="0.25">
      <c r="A139" s="60"/>
      <c r="B139" s="42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</row>
    <row r="140" spans="1:18" x14ac:dyDescent="0.25">
      <c r="A140" s="60"/>
      <c r="B140" s="42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</row>
    <row r="141" spans="1:18" x14ac:dyDescent="0.25">
      <c r="A141" s="60"/>
      <c r="B141" s="42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</row>
    <row r="142" spans="1:18" x14ac:dyDescent="0.25">
      <c r="A142" s="60"/>
      <c r="B142" s="42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</row>
    <row r="143" spans="1:18" x14ac:dyDescent="0.25">
      <c r="A143" s="60"/>
      <c r="B143" s="42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</row>
    <row r="144" spans="1:18" x14ac:dyDescent="0.25">
      <c r="A144" s="60"/>
      <c r="B144" s="42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</row>
    <row r="145" spans="1:18" x14ac:dyDescent="0.25">
      <c r="A145" s="60"/>
      <c r="B145" s="42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</row>
    <row r="146" spans="1:18" x14ac:dyDescent="0.25">
      <c r="A146" s="60"/>
      <c r="B146" s="42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18" x14ac:dyDescent="0.25">
      <c r="A147" s="60"/>
      <c r="B147" s="42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</row>
    <row r="148" spans="1:18" x14ac:dyDescent="0.25">
      <c r="A148" s="60"/>
      <c r="B148" s="4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</row>
    <row r="149" spans="1:18" x14ac:dyDescent="0.25">
      <c r="A149" s="60"/>
      <c r="B149" s="42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</row>
    <row r="150" spans="1:18" x14ac:dyDescent="0.25">
      <c r="A150" s="60"/>
      <c r="B150" s="42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</row>
    <row r="151" spans="1:18" x14ac:dyDescent="0.25">
      <c r="A151" s="60"/>
      <c r="B151" s="42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 x14ac:dyDescent="0.25">
      <c r="A152" s="60"/>
      <c r="B152" s="42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x14ac:dyDescent="0.25">
      <c r="A153" s="60"/>
      <c r="B153" s="42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1:18" x14ac:dyDescent="0.25">
      <c r="A154" s="60"/>
      <c r="B154" s="42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1:18" x14ac:dyDescent="0.25">
      <c r="A155" s="60"/>
      <c r="B155" s="42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1:18" x14ac:dyDescent="0.25">
      <c r="A156" s="60"/>
      <c r="B156" s="42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1:18" x14ac:dyDescent="0.25">
      <c r="A157" s="60"/>
      <c r="B157" s="42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18" x14ac:dyDescent="0.25">
      <c r="A158" s="60"/>
      <c r="B158" s="42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</row>
    <row r="159" spans="1:18" x14ac:dyDescent="0.25">
      <c r="A159" s="60"/>
      <c r="B159" s="42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</row>
    <row r="160" spans="1:18" x14ac:dyDescent="0.25">
      <c r="A160" s="60"/>
      <c r="B160" s="42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</row>
    <row r="161" spans="1:18" x14ac:dyDescent="0.25">
      <c r="A161" s="60"/>
      <c r="B161" s="42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</row>
    <row r="162" spans="1:18" x14ac:dyDescent="0.25">
      <c r="A162" s="60"/>
      <c r="B162" s="42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</row>
    <row r="163" spans="1:18" x14ac:dyDescent="0.25">
      <c r="A163" s="60"/>
      <c r="B163" s="42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</row>
    <row r="164" spans="1:18" x14ac:dyDescent="0.25">
      <c r="A164" s="60"/>
      <c r="B164" s="42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</row>
    <row r="165" spans="1:18" x14ac:dyDescent="0.25">
      <c r="A165" s="60"/>
      <c r="B165" s="42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x14ac:dyDescent="0.25">
      <c r="A166" s="60"/>
      <c r="B166" s="42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x14ac:dyDescent="0.25">
      <c r="A167" s="60"/>
      <c r="B167" s="42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1:18" x14ac:dyDescent="0.25">
      <c r="A168" s="60"/>
      <c r="B168" s="42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1:18" x14ac:dyDescent="0.25">
      <c r="A169" s="60"/>
      <c r="B169" s="42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x14ac:dyDescent="0.25">
      <c r="A170" s="60"/>
      <c r="B170" s="42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1:18" x14ac:dyDescent="0.25">
      <c r="A171" s="60"/>
      <c r="B171" s="42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1:18" x14ac:dyDescent="0.25">
      <c r="A172" s="60"/>
      <c r="B172" s="42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1:18" x14ac:dyDescent="0.25">
      <c r="A173" s="60"/>
      <c r="B173" s="42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1:18" x14ac:dyDescent="0.25">
      <c r="A174" s="60"/>
      <c r="B174" s="4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1:18" x14ac:dyDescent="0.25">
      <c r="A175" s="60"/>
      <c r="B175" s="42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1:18" x14ac:dyDescent="0.25">
      <c r="A176" s="60"/>
      <c r="B176" s="42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1:18" x14ac:dyDescent="0.25">
      <c r="A177" s="60"/>
      <c r="B177" s="42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1:18" x14ac:dyDescent="0.25">
      <c r="A178" s="60"/>
      <c r="B178" s="42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1:18" x14ac:dyDescent="0.25">
      <c r="A179" s="60"/>
      <c r="B179" s="42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x14ac:dyDescent="0.25">
      <c r="A180" s="60"/>
      <c r="B180" s="42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x14ac:dyDescent="0.25">
      <c r="A181" s="60"/>
      <c r="B181" s="42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x14ac:dyDescent="0.25">
      <c r="A182" s="60"/>
      <c r="B182" s="42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</row>
    <row r="183" spans="1:18" x14ac:dyDescent="0.25">
      <c r="A183" s="60"/>
      <c r="B183" s="42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</row>
    <row r="184" spans="1:18" x14ac:dyDescent="0.25">
      <c r="A184" s="60"/>
      <c r="B184" s="42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</row>
    <row r="185" spans="1:18" x14ac:dyDescent="0.25">
      <c r="A185" s="60"/>
      <c r="B185" s="42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</row>
    <row r="186" spans="1:18" x14ac:dyDescent="0.25">
      <c r="A186" s="60"/>
      <c r="B186" s="42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</row>
    <row r="187" spans="1:18" x14ac:dyDescent="0.25">
      <c r="A187" s="60"/>
      <c r="B187" s="42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</row>
    <row r="188" spans="1:18" x14ac:dyDescent="0.25">
      <c r="A188" s="60"/>
      <c r="B188" s="42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</row>
    <row r="189" spans="1:18" x14ac:dyDescent="0.25">
      <c r="A189" s="60"/>
      <c r="B189" s="42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</row>
    <row r="190" spans="1:18" x14ac:dyDescent="0.25">
      <c r="A190" s="60"/>
      <c r="B190" s="42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</row>
    <row r="191" spans="1:18" x14ac:dyDescent="0.25">
      <c r="A191" s="60"/>
      <c r="B191" s="42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</row>
    <row r="192" spans="1:18" x14ac:dyDescent="0.25">
      <c r="A192" s="60"/>
      <c r="B192" s="42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</row>
    <row r="193" spans="1:18" x14ac:dyDescent="0.25">
      <c r="A193" s="60"/>
      <c r="B193" s="42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</row>
    <row r="194" spans="1:18" x14ac:dyDescent="0.25">
      <c r="A194" s="60"/>
      <c r="B194" s="42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</row>
    <row r="195" spans="1:18" x14ac:dyDescent="0.25">
      <c r="A195" s="60"/>
      <c r="B195" s="42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</row>
    <row r="196" spans="1:18" x14ac:dyDescent="0.25">
      <c r="A196" s="60"/>
      <c r="B196" s="4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</row>
    <row r="197" spans="1:18" x14ac:dyDescent="0.25">
      <c r="A197" s="60"/>
      <c r="B197" s="4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</row>
    <row r="198" spans="1:18" x14ac:dyDescent="0.25">
      <c r="A198" s="60"/>
      <c r="B198" s="42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</row>
    <row r="199" spans="1:18" x14ac:dyDescent="0.25">
      <c r="A199" s="60"/>
      <c r="B199" s="4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x14ac:dyDescent="0.25">
      <c r="A200" s="60"/>
      <c r="B200" s="4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x14ac:dyDescent="0.25">
      <c r="A201" s="60"/>
      <c r="B201" s="42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</row>
    <row r="202" spans="1:18" x14ac:dyDescent="0.25">
      <c r="A202" s="60"/>
      <c r="B202" s="42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</row>
    <row r="203" spans="1:18" x14ac:dyDescent="0.25">
      <c r="A203" s="60"/>
      <c r="B203" s="42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</row>
    <row r="204" spans="1:18" x14ac:dyDescent="0.25">
      <c r="A204" s="60"/>
      <c r="B204" s="42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x14ac:dyDescent="0.25">
      <c r="A205" s="60"/>
      <c r="B205" s="42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 x14ac:dyDescent="0.25">
      <c r="A206" s="60"/>
      <c r="B206" s="42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 x14ac:dyDescent="0.25">
      <c r="A207" s="60"/>
      <c r="B207" s="42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 x14ac:dyDescent="0.25">
      <c r="A208" s="60"/>
      <c r="B208" s="42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 x14ac:dyDescent="0.25">
      <c r="A209" s="60"/>
      <c r="B209" s="42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 x14ac:dyDescent="0.25">
      <c r="A210" s="60"/>
      <c r="B210" s="42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 x14ac:dyDescent="0.25">
      <c r="A211" s="60"/>
      <c r="B211" s="42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 x14ac:dyDescent="0.25">
      <c r="A212" s="60"/>
      <c r="B212" s="42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 x14ac:dyDescent="0.25">
      <c r="A213" s="60"/>
      <c r="B213" s="42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 x14ac:dyDescent="0.25">
      <c r="A214" s="60"/>
      <c r="B214" s="42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 x14ac:dyDescent="0.25">
      <c r="A215" s="60"/>
      <c r="B215" s="42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 x14ac:dyDescent="0.25">
      <c r="A216" s="60"/>
      <c r="B216" s="42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 x14ac:dyDescent="0.25">
      <c r="A217" s="60"/>
      <c r="B217" s="42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 x14ac:dyDescent="0.25">
      <c r="A218" s="60"/>
      <c r="B218" s="42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 x14ac:dyDescent="0.25">
      <c r="A219" s="60"/>
      <c r="B219" s="42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 x14ac:dyDescent="0.25">
      <c r="A220" s="60"/>
      <c r="B220" s="42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 x14ac:dyDescent="0.25">
      <c r="A221" s="60"/>
      <c r="B221" s="42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 x14ac:dyDescent="0.25">
      <c r="A222" s="60"/>
      <c r="B222" s="42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 x14ac:dyDescent="0.25">
      <c r="A223" s="60"/>
      <c r="B223" s="42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 x14ac:dyDescent="0.25">
      <c r="A224" s="60"/>
      <c r="B224" s="42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 x14ac:dyDescent="0.25">
      <c r="A225" s="60"/>
      <c r="B225" s="42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 x14ac:dyDescent="0.25">
      <c r="A226" s="60"/>
      <c r="B226" s="42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 x14ac:dyDescent="0.25">
      <c r="A227" s="60"/>
      <c r="B227" s="42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 x14ac:dyDescent="0.25">
      <c r="A228" s="60"/>
      <c r="B228" s="42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 x14ac:dyDescent="0.25">
      <c r="A229" s="60"/>
      <c r="B229" s="42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 x14ac:dyDescent="0.25">
      <c r="A230" s="60"/>
      <c r="B230" s="42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 x14ac:dyDescent="0.25">
      <c r="A231" s="60"/>
      <c r="B231" s="42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 x14ac:dyDescent="0.25">
      <c r="A232" s="60"/>
      <c r="B232" s="42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 x14ac:dyDescent="0.25">
      <c r="A233" s="60"/>
      <c r="B233" s="42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 x14ac:dyDescent="0.25">
      <c r="A234" s="60"/>
      <c r="B234" s="42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 x14ac:dyDescent="0.25">
      <c r="A235" s="60"/>
      <c r="B235" s="42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 x14ac:dyDescent="0.25">
      <c r="A236" s="60"/>
      <c r="B236" s="42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 x14ac:dyDescent="0.25">
      <c r="A237" s="60"/>
      <c r="B237" s="42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 x14ac:dyDescent="0.25">
      <c r="A238" s="60"/>
      <c r="B238" s="42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  <row r="239" spans="1:18" x14ac:dyDescent="0.25">
      <c r="A239" s="60"/>
      <c r="B239" s="42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</row>
    <row r="240" spans="1:18" x14ac:dyDescent="0.25">
      <c r="A240" s="60"/>
      <c r="B240" s="42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</row>
    <row r="241" spans="1:18" x14ac:dyDescent="0.25">
      <c r="A241" s="60"/>
      <c r="B241" s="42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</row>
    <row r="242" spans="1:18" x14ac:dyDescent="0.25">
      <c r="A242" s="60"/>
      <c r="B242" s="42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</row>
    <row r="243" spans="1:18" x14ac:dyDescent="0.25">
      <c r="A243" s="60"/>
      <c r="B243" s="42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</row>
    <row r="244" spans="1:18" x14ac:dyDescent="0.25">
      <c r="A244" s="60"/>
      <c r="B244" s="42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</row>
    <row r="245" spans="1:18" x14ac:dyDescent="0.25">
      <c r="A245" s="60"/>
      <c r="B245" s="42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</row>
    <row r="246" spans="1:18" x14ac:dyDescent="0.25">
      <c r="A246" s="60"/>
      <c r="B246" s="42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</row>
    <row r="247" spans="1:18" x14ac:dyDescent="0.25">
      <c r="A247" s="60"/>
      <c r="B247" s="42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</row>
    <row r="248" spans="1:18" x14ac:dyDescent="0.25">
      <c r="A248" s="60"/>
      <c r="B248" s="42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</row>
    <row r="249" spans="1:18" x14ac:dyDescent="0.25">
      <c r="A249" s="60"/>
      <c r="B249" s="42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</row>
    <row r="250" spans="1:18" x14ac:dyDescent="0.25">
      <c r="A250" s="60"/>
      <c r="B250" s="42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</row>
    <row r="251" spans="1:18" x14ac:dyDescent="0.25">
      <c r="A251" s="60"/>
      <c r="B251" s="42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</row>
    <row r="252" spans="1:18" x14ac:dyDescent="0.25">
      <c r="A252" s="60"/>
      <c r="B252" s="42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</row>
    <row r="253" spans="1:18" x14ac:dyDescent="0.25">
      <c r="A253" s="60"/>
      <c r="B253" s="42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</row>
    <row r="254" spans="1:18" x14ac:dyDescent="0.25">
      <c r="A254" s="60"/>
      <c r="B254" s="42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</row>
    <row r="255" spans="1:18" x14ac:dyDescent="0.25">
      <c r="A255" s="60"/>
      <c r="B255" s="42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</row>
    <row r="256" spans="1:18" x14ac:dyDescent="0.25">
      <c r="A256" s="60"/>
      <c r="B256" s="42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</row>
    <row r="257" spans="1:18" x14ac:dyDescent="0.25">
      <c r="A257" s="60"/>
      <c r="B257" s="42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x14ac:dyDescent="0.25">
      <c r="A258" s="60"/>
      <c r="B258" s="42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</row>
    <row r="259" spans="1:18" x14ac:dyDescent="0.25">
      <c r="A259" s="60"/>
      <c r="B259" s="42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</row>
    <row r="260" spans="1:18" x14ac:dyDescent="0.25">
      <c r="A260" s="60"/>
      <c r="B260" s="42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</row>
    <row r="261" spans="1:18" x14ac:dyDescent="0.25">
      <c r="A261" s="60"/>
      <c r="B261" s="42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</row>
    <row r="262" spans="1:18" x14ac:dyDescent="0.25">
      <c r="A262" s="60"/>
      <c r="B262" s="42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42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42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42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42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42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42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42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42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42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42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42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42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42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42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42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42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42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42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42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42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1"/>
  <sheetViews>
    <sheetView workbookViewId="0">
      <pane xSplit="14" ySplit="9" topLeftCell="O10" activePane="bottomRight" state="frozen"/>
      <selection pane="topRight"/>
      <selection pane="bottomLeft"/>
      <selection pane="bottomRight" activeCell="A6" sqref="A6:M6"/>
    </sheetView>
  </sheetViews>
  <sheetFormatPr defaultColWidth="11.453125" defaultRowHeight="12.5" x14ac:dyDescent="0.25"/>
  <cols>
    <col min="1" max="1" width="7.26953125" customWidth="1"/>
    <col min="2" max="2" width="19.7265625" customWidth="1"/>
    <col min="3" max="3" width="14.81640625" customWidth="1"/>
    <col min="14" max="14" width="31.81640625" customWidth="1"/>
  </cols>
  <sheetData>
    <row r="1" spans="1:15" ht="13" x14ac:dyDescent="0.3">
      <c r="A1" s="258" t="s">
        <v>1901</v>
      </c>
      <c r="B1" s="258"/>
      <c r="C1" s="258"/>
      <c r="D1" s="1"/>
      <c r="E1" s="2"/>
      <c r="F1" s="2"/>
      <c r="G1" s="2"/>
      <c r="H1" s="258" t="s">
        <v>28</v>
      </c>
      <c r="I1" s="258"/>
      <c r="J1" s="258"/>
      <c r="K1" s="258"/>
      <c r="L1" s="258"/>
      <c r="M1" s="258"/>
      <c r="N1" s="1"/>
      <c r="O1" s="1"/>
    </row>
    <row r="2" spans="1:15" ht="13" x14ac:dyDescent="0.3">
      <c r="A2" s="256" t="s">
        <v>1902</v>
      </c>
      <c r="B2" s="256"/>
      <c r="C2" s="256"/>
      <c r="D2" s="2"/>
      <c r="E2" s="2"/>
      <c r="F2" s="2"/>
      <c r="G2" s="2"/>
      <c r="H2" s="259" t="s">
        <v>30</v>
      </c>
      <c r="I2" s="259"/>
      <c r="J2" s="259"/>
      <c r="K2" s="259"/>
      <c r="L2" s="259"/>
      <c r="M2" s="259"/>
      <c r="N2" s="2"/>
      <c r="O2" s="1"/>
    </row>
    <row r="3" spans="1:15" ht="13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17.5" x14ac:dyDescent="0.35">
      <c r="A4" s="260" t="s">
        <v>1903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1"/>
      <c r="O4" s="1"/>
    </row>
    <row r="5" spans="1:15" ht="13" x14ac:dyDescent="0.3">
      <c r="A5" s="256" t="s">
        <v>1904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1"/>
      <c r="O5" s="1"/>
    </row>
    <row r="6" spans="1:15" ht="13" x14ac:dyDescent="0.3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1"/>
      <c r="O6" s="1"/>
    </row>
    <row r="7" spans="1:15" ht="13" x14ac:dyDescent="0.3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1"/>
      <c r="O7" s="1"/>
    </row>
    <row r="8" spans="1:15" ht="13" x14ac:dyDescent="0.3">
      <c r="A8" s="8"/>
      <c r="B8" s="3"/>
      <c r="C8" s="3"/>
      <c r="D8" s="3"/>
      <c r="E8" s="3"/>
      <c r="F8" s="3"/>
      <c r="G8" s="3"/>
      <c r="H8" s="3"/>
      <c r="I8" s="3"/>
      <c r="J8" s="3"/>
      <c r="K8" s="1"/>
      <c r="L8" s="1"/>
      <c r="M8" s="1"/>
      <c r="N8" s="1"/>
      <c r="O8" s="1"/>
    </row>
    <row r="9" spans="1:15" ht="26" x14ac:dyDescent="0.25">
      <c r="A9" s="4" t="s">
        <v>34</v>
      </c>
      <c r="B9" s="5" t="s">
        <v>35</v>
      </c>
      <c r="C9" s="6" t="s">
        <v>36</v>
      </c>
      <c r="D9" s="7" t="s">
        <v>37</v>
      </c>
      <c r="E9" s="6" t="s">
        <v>38</v>
      </c>
      <c r="F9" s="6" t="s">
        <v>39</v>
      </c>
      <c r="G9" s="6" t="s">
        <v>40</v>
      </c>
      <c r="H9" s="5" t="s">
        <v>41</v>
      </c>
      <c r="I9" s="6" t="s">
        <v>42</v>
      </c>
      <c r="J9" s="6" t="s">
        <v>43</v>
      </c>
      <c r="K9" s="6" t="s">
        <v>44</v>
      </c>
      <c r="L9" s="6" t="s">
        <v>896</v>
      </c>
      <c r="M9" s="6" t="s">
        <v>46</v>
      </c>
      <c r="N9" s="34" t="s">
        <v>1905</v>
      </c>
      <c r="O9" s="6" t="s">
        <v>1906</v>
      </c>
    </row>
    <row r="10" spans="1:15" x14ac:dyDescent="0.25">
      <c r="A10" s="177" t="s">
        <v>124</v>
      </c>
      <c r="B10" s="178" t="s">
        <v>51</v>
      </c>
      <c r="C10" s="179" t="s">
        <v>1907</v>
      </c>
      <c r="D10" s="180" t="s">
        <v>1522</v>
      </c>
      <c r="E10" s="180" t="s">
        <v>1908</v>
      </c>
      <c r="F10" s="180" t="s">
        <v>1909</v>
      </c>
      <c r="G10" s="181" t="s">
        <v>82</v>
      </c>
      <c r="H10" s="181" t="s">
        <v>83</v>
      </c>
      <c r="I10" s="181" t="s">
        <v>84</v>
      </c>
      <c r="J10" s="181" t="s">
        <v>1910</v>
      </c>
      <c r="K10" s="181">
        <v>120</v>
      </c>
      <c r="L10" s="181">
        <v>6.04</v>
      </c>
      <c r="M10" s="181">
        <v>2.09</v>
      </c>
      <c r="N10" s="182" t="s">
        <v>1911</v>
      </c>
      <c r="O10" s="183" t="s">
        <v>1912</v>
      </c>
    </row>
    <row r="11" spans="1:15" x14ac:dyDescent="0.25">
      <c r="A11" s="177" t="s">
        <v>142</v>
      </c>
      <c r="B11" s="178" t="s">
        <v>1913</v>
      </c>
      <c r="C11" s="179" t="s">
        <v>1914</v>
      </c>
      <c r="D11" s="180" t="s">
        <v>1226</v>
      </c>
      <c r="E11" s="180" t="s">
        <v>1915</v>
      </c>
      <c r="F11" s="180" t="s">
        <v>1916</v>
      </c>
      <c r="G11" s="181" t="s">
        <v>98</v>
      </c>
      <c r="H11" s="181" t="s">
        <v>1917</v>
      </c>
      <c r="I11" s="181" t="s">
        <v>84</v>
      </c>
      <c r="J11" s="181" t="s">
        <v>1910</v>
      </c>
      <c r="K11" s="181">
        <v>83</v>
      </c>
      <c r="L11" s="181">
        <v>4.26</v>
      </c>
      <c r="M11" s="181">
        <v>1.34</v>
      </c>
      <c r="N11" s="182" t="s">
        <v>1918</v>
      </c>
      <c r="O11" s="183" t="s">
        <v>1912</v>
      </c>
    </row>
    <row r="12" spans="1:15" x14ac:dyDescent="0.25">
      <c r="A12" s="177" t="s">
        <v>144</v>
      </c>
      <c r="B12" s="178" t="s">
        <v>1793</v>
      </c>
      <c r="C12" s="179" t="s">
        <v>1794</v>
      </c>
      <c r="D12" s="180" t="s">
        <v>288</v>
      </c>
      <c r="E12" s="180" t="s">
        <v>1919</v>
      </c>
      <c r="F12" s="180" t="s">
        <v>1795</v>
      </c>
      <c r="G12" s="181" t="s">
        <v>82</v>
      </c>
      <c r="H12" s="181" t="s">
        <v>83</v>
      </c>
      <c r="I12" s="181" t="s">
        <v>84</v>
      </c>
      <c r="J12" s="181" t="s">
        <v>1796</v>
      </c>
      <c r="K12" s="181">
        <v>101</v>
      </c>
      <c r="L12" s="181">
        <v>5.7</v>
      </c>
      <c r="M12" s="181">
        <v>2.16</v>
      </c>
      <c r="N12" s="182" t="s">
        <v>1797</v>
      </c>
      <c r="O12" s="183" t="s">
        <v>831</v>
      </c>
    </row>
    <row r="13" spans="1:15" x14ac:dyDescent="0.25">
      <c r="A13" s="177" t="s">
        <v>146</v>
      </c>
      <c r="B13" s="178" t="s">
        <v>1798</v>
      </c>
      <c r="C13" s="179" t="s">
        <v>1799</v>
      </c>
      <c r="D13" s="180" t="s">
        <v>312</v>
      </c>
      <c r="E13" s="180" t="s">
        <v>1920</v>
      </c>
      <c r="F13" s="180" t="s">
        <v>1800</v>
      </c>
      <c r="G13" s="181" t="s">
        <v>82</v>
      </c>
      <c r="H13" s="181" t="s">
        <v>1235</v>
      </c>
      <c r="I13" s="181" t="s">
        <v>84</v>
      </c>
      <c r="J13" s="181" t="s">
        <v>1796</v>
      </c>
      <c r="K13" s="181">
        <v>110</v>
      </c>
      <c r="L13" s="181">
        <v>5.64</v>
      </c>
      <c r="M13" s="181">
        <v>1.83</v>
      </c>
      <c r="N13" s="182" t="s">
        <v>1801</v>
      </c>
      <c r="O13" s="183" t="s">
        <v>831</v>
      </c>
    </row>
    <row r="14" spans="1:15" x14ac:dyDescent="0.25">
      <c r="A14" s="177" t="s">
        <v>114</v>
      </c>
      <c r="B14" s="178" t="s">
        <v>1658</v>
      </c>
      <c r="C14" s="179" t="s">
        <v>661</v>
      </c>
      <c r="D14" s="180" t="s">
        <v>1659</v>
      </c>
      <c r="E14" s="180" t="s">
        <v>1921</v>
      </c>
      <c r="F14" s="180" t="s">
        <v>1660</v>
      </c>
      <c r="G14" s="181" t="s">
        <v>82</v>
      </c>
      <c r="H14" s="181" t="s">
        <v>83</v>
      </c>
      <c r="I14" s="181" t="s">
        <v>84</v>
      </c>
      <c r="J14" s="181" t="s">
        <v>1661</v>
      </c>
      <c r="K14" s="181">
        <v>128</v>
      </c>
      <c r="L14" s="181">
        <v>7.36</v>
      </c>
      <c r="M14" s="181">
        <v>2.92</v>
      </c>
      <c r="N14" s="182" t="s">
        <v>1662</v>
      </c>
      <c r="O14" s="183" t="s">
        <v>831</v>
      </c>
    </row>
    <row r="15" spans="1:15" x14ac:dyDescent="0.25">
      <c r="A15" s="177" t="s">
        <v>115</v>
      </c>
      <c r="B15" s="178" t="s">
        <v>1663</v>
      </c>
      <c r="C15" s="179" t="s">
        <v>751</v>
      </c>
      <c r="D15" s="180" t="s">
        <v>726</v>
      </c>
      <c r="E15" s="180" t="s">
        <v>1922</v>
      </c>
      <c r="F15" s="180" t="s">
        <v>1664</v>
      </c>
      <c r="G15" s="181" t="s">
        <v>82</v>
      </c>
      <c r="H15" s="181" t="s">
        <v>83</v>
      </c>
      <c r="I15" s="181" t="s">
        <v>84</v>
      </c>
      <c r="J15" s="181" t="s">
        <v>1661</v>
      </c>
      <c r="K15" s="181">
        <v>132</v>
      </c>
      <c r="L15" s="181">
        <v>6.56</v>
      </c>
      <c r="M15" s="181">
        <v>2.39</v>
      </c>
      <c r="N15" s="182" t="s">
        <v>897</v>
      </c>
      <c r="O15" s="183" t="s">
        <v>831</v>
      </c>
    </row>
    <row r="16" spans="1:15" x14ac:dyDescent="0.25">
      <c r="A16" s="177" t="s">
        <v>116</v>
      </c>
      <c r="B16" s="178" t="s">
        <v>1665</v>
      </c>
      <c r="C16" s="179" t="s">
        <v>1666</v>
      </c>
      <c r="D16" s="180" t="s">
        <v>1667</v>
      </c>
      <c r="E16" s="180" t="s">
        <v>1923</v>
      </c>
      <c r="F16" s="180" t="s">
        <v>1668</v>
      </c>
      <c r="G16" s="181" t="s">
        <v>82</v>
      </c>
      <c r="H16" s="181" t="s">
        <v>83</v>
      </c>
      <c r="I16" s="181" t="s">
        <v>84</v>
      </c>
      <c r="J16" s="181" t="s">
        <v>1661</v>
      </c>
      <c r="K16" s="181">
        <v>132</v>
      </c>
      <c r="L16" s="181">
        <v>6.78</v>
      </c>
      <c r="M16" s="181">
        <v>2.52</v>
      </c>
      <c r="N16" s="182" t="s">
        <v>898</v>
      </c>
      <c r="O16" s="183" t="s">
        <v>831</v>
      </c>
    </row>
    <row r="17" spans="1:15" x14ac:dyDescent="0.25">
      <c r="A17" s="177" t="s">
        <v>117</v>
      </c>
      <c r="B17" s="178" t="s">
        <v>1710</v>
      </c>
      <c r="C17" s="179" t="s">
        <v>546</v>
      </c>
      <c r="D17" s="180" t="s">
        <v>396</v>
      </c>
      <c r="E17" s="180" t="s">
        <v>1924</v>
      </c>
      <c r="F17" s="180" t="s">
        <v>1711</v>
      </c>
      <c r="G17" s="181" t="s">
        <v>82</v>
      </c>
      <c r="H17" s="181" t="s">
        <v>83</v>
      </c>
      <c r="I17" s="181" t="s">
        <v>84</v>
      </c>
      <c r="J17" s="181" t="s">
        <v>1712</v>
      </c>
      <c r="K17" s="181">
        <v>132</v>
      </c>
      <c r="L17" s="181">
        <v>6.82</v>
      </c>
      <c r="M17" s="181">
        <v>2.58</v>
      </c>
      <c r="N17" s="182" t="s">
        <v>909</v>
      </c>
      <c r="O17" s="183" t="s">
        <v>831</v>
      </c>
    </row>
    <row r="18" spans="1:15" x14ac:dyDescent="0.25">
      <c r="A18" s="177" t="s">
        <v>118</v>
      </c>
      <c r="B18" s="178" t="s">
        <v>1468</v>
      </c>
      <c r="C18" s="179" t="s">
        <v>489</v>
      </c>
      <c r="D18" s="180" t="s">
        <v>92</v>
      </c>
      <c r="E18" s="180" t="s">
        <v>1925</v>
      </c>
      <c r="F18" s="180" t="s">
        <v>1469</v>
      </c>
      <c r="G18" s="181" t="s">
        <v>82</v>
      </c>
      <c r="H18" s="181" t="s">
        <v>1235</v>
      </c>
      <c r="I18" s="181" t="s">
        <v>84</v>
      </c>
      <c r="J18" s="181" t="s">
        <v>1470</v>
      </c>
      <c r="K18" s="181">
        <v>119</v>
      </c>
      <c r="L18" s="181">
        <v>6.79</v>
      </c>
      <c r="M18" s="181">
        <v>2.58</v>
      </c>
      <c r="N18" s="182" t="s">
        <v>1471</v>
      </c>
      <c r="O18" s="183" t="s">
        <v>831</v>
      </c>
    </row>
    <row r="19" spans="1:15" x14ac:dyDescent="0.25">
      <c r="A19" s="177" t="s">
        <v>119</v>
      </c>
      <c r="B19" s="178" t="s">
        <v>1472</v>
      </c>
      <c r="C19" s="179" t="s">
        <v>1473</v>
      </c>
      <c r="D19" s="180" t="s">
        <v>811</v>
      </c>
      <c r="E19" s="180" t="s">
        <v>1926</v>
      </c>
      <c r="F19" s="180" t="s">
        <v>1474</v>
      </c>
      <c r="G19" s="181" t="s">
        <v>82</v>
      </c>
      <c r="H19" s="181" t="s">
        <v>83</v>
      </c>
      <c r="I19" s="181" t="s">
        <v>84</v>
      </c>
      <c r="J19" s="181" t="s">
        <v>1470</v>
      </c>
      <c r="K19" s="181">
        <v>107</v>
      </c>
      <c r="L19" s="181">
        <v>6.02</v>
      </c>
      <c r="M19" s="181">
        <v>2.23</v>
      </c>
      <c r="N19" s="182" t="s">
        <v>1475</v>
      </c>
      <c r="O19" s="183" t="s">
        <v>831</v>
      </c>
    </row>
    <row r="20" spans="1:15" x14ac:dyDescent="0.25">
      <c r="A20" s="177" t="s">
        <v>120</v>
      </c>
      <c r="B20" s="178" t="s">
        <v>1476</v>
      </c>
      <c r="C20" s="179" t="s">
        <v>703</v>
      </c>
      <c r="D20" s="180" t="s">
        <v>811</v>
      </c>
      <c r="E20" s="180" t="s">
        <v>1927</v>
      </c>
      <c r="F20" s="180" t="s">
        <v>1477</v>
      </c>
      <c r="G20" s="181" t="s">
        <v>82</v>
      </c>
      <c r="H20" s="181" t="s">
        <v>83</v>
      </c>
      <c r="I20" s="181" t="s">
        <v>84</v>
      </c>
      <c r="J20" s="181" t="s">
        <v>1470</v>
      </c>
      <c r="K20" s="181">
        <v>132</v>
      </c>
      <c r="L20" s="181">
        <v>6.65</v>
      </c>
      <c r="M20" s="181">
        <v>2.48</v>
      </c>
      <c r="N20" s="182" t="s">
        <v>897</v>
      </c>
      <c r="O20" s="183" t="s">
        <v>831</v>
      </c>
    </row>
    <row r="21" spans="1:15" x14ac:dyDescent="0.25">
      <c r="A21" s="177" t="s">
        <v>121</v>
      </c>
      <c r="B21" s="178" t="s">
        <v>1478</v>
      </c>
      <c r="C21" s="179" t="s">
        <v>1313</v>
      </c>
      <c r="D21" s="180" t="s">
        <v>167</v>
      </c>
      <c r="E21" s="180" t="s">
        <v>1928</v>
      </c>
      <c r="F21" s="180" t="s">
        <v>1479</v>
      </c>
      <c r="G21" s="181" t="s">
        <v>82</v>
      </c>
      <c r="H21" s="181" t="s">
        <v>83</v>
      </c>
      <c r="I21" s="181" t="s">
        <v>84</v>
      </c>
      <c r="J21" s="181" t="s">
        <v>1470</v>
      </c>
      <c r="K21" s="181">
        <v>132</v>
      </c>
      <c r="L21" s="181">
        <v>6.87</v>
      </c>
      <c r="M21" s="181">
        <v>2.61</v>
      </c>
      <c r="N21" s="182" t="s">
        <v>898</v>
      </c>
      <c r="O21" s="183" t="s">
        <v>831</v>
      </c>
    </row>
    <row r="22" spans="1:15" x14ac:dyDescent="0.25">
      <c r="A22" s="177" t="s">
        <v>122</v>
      </c>
      <c r="B22" s="178" t="s">
        <v>1480</v>
      </c>
      <c r="C22" s="179" t="s">
        <v>916</v>
      </c>
      <c r="D22" s="180" t="s">
        <v>221</v>
      </c>
      <c r="E22" s="180" t="s">
        <v>1929</v>
      </c>
      <c r="F22" s="180" t="s">
        <v>1481</v>
      </c>
      <c r="G22" s="181" t="s">
        <v>82</v>
      </c>
      <c r="H22" s="181" t="s">
        <v>83</v>
      </c>
      <c r="I22" s="181" t="s">
        <v>84</v>
      </c>
      <c r="J22" s="181" t="s">
        <v>1470</v>
      </c>
      <c r="K22" s="181">
        <v>119</v>
      </c>
      <c r="L22" s="181">
        <v>7.3</v>
      </c>
      <c r="M22" s="181">
        <v>2.87</v>
      </c>
      <c r="N22" s="182" t="s">
        <v>1471</v>
      </c>
      <c r="O22" s="183" t="s">
        <v>831</v>
      </c>
    </row>
    <row r="23" spans="1:15" x14ac:dyDescent="0.25">
      <c r="A23" s="177" t="s">
        <v>494</v>
      </c>
      <c r="B23" s="178" t="s">
        <v>1482</v>
      </c>
      <c r="C23" s="179" t="s">
        <v>1352</v>
      </c>
      <c r="D23" s="180" t="s">
        <v>982</v>
      </c>
      <c r="E23" s="180" t="s">
        <v>1930</v>
      </c>
      <c r="F23" s="180" t="s">
        <v>1483</v>
      </c>
      <c r="G23" s="181" t="s">
        <v>82</v>
      </c>
      <c r="H23" s="181" t="s">
        <v>83</v>
      </c>
      <c r="I23" s="181" t="s">
        <v>84</v>
      </c>
      <c r="J23" s="181" t="s">
        <v>1470</v>
      </c>
      <c r="K23" s="181">
        <v>132</v>
      </c>
      <c r="L23" s="181">
        <v>6.32</v>
      </c>
      <c r="M23" s="181">
        <v>2.2599999999999998</v>
      </c>
      <c r="N23" s="182" t="s">
        <v>898</v>
      </c>
      <c r="O23" s="183" t="s">
        <v>831</v>
      </c>
    </row>
    <row r="24" spans="1:15" x14ac:dyDescent="0.25">
      <c r="A24" s="177" t="s">
        <v>474</v>
      </c>
      <c r="B24" s="178" t="s">
        <v>1484</v>
      </c>
      <c r="C24" s="179" t="s">
        <v>1485</v>
      </c>
      <c r="D24" s="180" t="s">
        <v>985</v>
      </c>
      <c r="E24" s="180" t="s">
        <v>1931</v>
      </c>
      <c r="F24" s="180" t="s">
        <v>1486</v>
      </c>
      <c r="G24" s="181" t="s">
        <v>82</v>
      </c>
      <c r="H24" s="181" t="s">
        <v>1235</v>
      </c>
      <c r="I24" s="181" t="s">
        <v>84</v>
      </c>
      <c r="J24" s="181" t="s">
        <v>1470</v>
      </c>
      <c r="K24" s="181">
        <v>132</v>
      </c>
      <c r="L24" s="181">
        <v>6.47</v>
      </c>
      <c r="M24" s="181">
        <v>2.36</v>
      </c>
      <c r="N24" s="182" t="s">
        <v>897</v>
      </c>
      <c r="O24" s="183" t="s">
        <v>831</v>
      </c>
    </row>
    <row r="25" spans="1:15" x14ac:dyDescent="0.25">
      <c r="A25" s="177" t="s">
        <v>475</v>
      </c>
      <c r="B25" s="178" t="s">
        <v>1487</v>
      </c>
      <c r="C25" s="179" t="s">
        <v>1488</v>
      </c>
      <c r="D25" s="180" t="s">
        <v>174</v>
      </c>
      <c r="E25" s="180" t="s">
        <v>1932</v>
      </c>
      <c r="F25" s="180" t="s">
        <v>1489</v>
      </c>
      <c r="G25" s="181" t="s">
        <v>82</v>
      </c>
      <c r="H25" s="181" t="s">
        <v>83</v>
      </c>
      <c r="I25" s="181" t="s">
        <v>84</v>
      </c>
      <c r="J25" s="181" t="s">
        <v>1470</v>
      </c>
      <c r="K25" s="181">
        <v>132</v>
      </c>
      <c r="L25" s="181">
        <v>6.3</v>
      </c>
      <c r="M25" s="181">
        <v>2.23</v>
      </c>
      <c r="N25" s="182" t="s">
        <v>898</v>
      </c>
      <c r="O25" s="183" t="s">
        <v>831</v>
      </c>
    </row>
    <row r="26" spans="1:15" x14ac:dyDescent="0.25">
      <c r="A26" s="177" t="s">
        <v>476</v>
      </c>
      <c r="B26" s="178" t="s">
        <v>1490</v>
      </c>
      <c r="C26" s="179" t="s">
        <v>1088</v>
      </c>
      <c r="D26" s="180" t="s">
        <v>174</v>
      </c>
      <c r="E26" s="180" t="s">
        <v>1933</v>
      </c>
      <c r="F26" s="180" t="s">
        <v>1491</v>
      </c>
      <c r="G26" s="181" t="s">
        <v>82</v>
      </c>
      <c r="H26" s="181" t="s">
        <v>83</v>
      </c>
      <c r="I26" s="181" t="s">
        <v>84</v>
      </c>
      <c r="J26" s="181" t="s">
        <v>1470</v>
      </c>
      <c r="K26" s="181">
        <v>113</v>
      </c>
      <c r="L26" s="181">
        <v>5.63</v>
      </c>
      <c r="M26" s="181">
        <v>1.84</v>
      </c>
      <c r="N26" s="182" t="s">
        <v>1492</v>
      </c>
      <c r="O26" s="183" t="s">
        <v>831</v>
      </c>
    </row>
    <row r="27" spans="1:15" x14ac:dyDescent="0.25">
      <c r="A27" s="177" t="s">
        <v>477</v>
      </c>
      <c r="B27" s="178" t="s">
        <v>1493</v>
      </c>
      <c r="C27" s="179" t="s">
        <v>364</v>
      </c>
      <c r="D27" s="180" t="s">
        <v>279</v>
      </c>
      <c r="E27" s="180" t="s">
        <v>1934</v>
      </c>
      <c r="F27" s="180" t="s">
        <v>1494</v>
      </c>
      <c r="G27" s="181" t="s">
        <v>82</v>
      </c>
      <c r="H27" s="181" t="s">
        <v>83</v>
      </c>
      <c r="I27" s="181" t="s">
        <v>84</v>
      </c>
      <c r="J27" s="181" t="s">
        <v>1470</v>
      </c>
      <c r="K27" s="181">
        <v>114</v>
      </c>
      <c r="L27" s="181">
        <v>5.47</v>
      </c>
      <c r="M27" s="181">
        <v>1.71</v>
      </c>
      <c r="N27" s="182" t="s">
        <v>1495</v>
      </c>
      <c r="O27" s="183" t="s">
        <v>831</v>
      </c>
    </row>
    <row r="28" spans="1:15" x14ac:dyDescent="0.25">
      <c r="A28" s="177" t="s">
        <v>478</v>
      </c>
      <c r="B28" s="178" t="s">
        <v>1564</v>
      </c>
      <c r="C28" s="179" t="s">
        <v>1565</v>
      </c>
      <c r="D28" s="180" t="s">
        <v>294</v>
      </c>
      <c r="E28" s="180" t="s">
        <v>1935</v>
      </c>
      <c r="F28" s="180" t="s">
        <v>921</v>
      </c>
      <c r="G28" s="181" t="s">
        <v>82</v>
      </c>
      <c r="H28" s="181" t="s">
        <v>1235</v>
      </c>
      <c r="I28" s="181" t="s">
        <v>84</v>
      </c>
      <c r="J28" s="181" t="s">
        <v>1566</v>
      </c>
      <c r="K28" s="181">
        <v>132</v>
      </c>
      <c r="L28" s="181">
        <v>6.16</v>
      </c>
      <c r="M28" s="181">
        <v>2.1800000000000002</v>
      </c>
      <c r="N28" s="182" t="s">
        <v>898</v>
      </c>
      <c r="O28" s="183" t="s">
        <v>831</v>
      </c>
    </row>
    <row r="29" spans="1:15" x14ac:dyDescent="0.25">
      <c r="A29" s="177" t="s">
        <v>479</v>
      </c>
      <c r="B29" s="178" t="s">
        <v>1567</v>
      </c>
      <c r="C29" s="179" t="s">
        <v>1568</v>
      </c>
      <c r="D29" s="180" t="s">
        <v>392</v>
      </c>
      <c r="E29" s="180" t="s">
        <v>1936</v>
      </c>
      <c r="F29" s="180" t="s">
        <v>1569</v>
      </c>
      <c r="G29" s="181" t="s">
        <v>82</v>
      </c>
      <c r="H29" s="181" t="s">
        <v>83</v>
      </c>
      <c r="I29" s="181" t="s">
        <v>84</v>
      </c>
      <c r="J29" s="181" t="s">
        <v>1566</v>
      </c>
      <c r="K29" s="181">
        <v>132</v>
      </c>
      <c r="L29" s="181">
        <v>6.38</v>
      </c>
      <c r="M29" s="181">
        <v>2.31</v>
      </c>
      <c r="N29" s="182" t="s">
        <v>1864</v>
      </c>
      <c r="O29" s="183" t="s">
        <v>831</v>
      </c>
    </row>
    <row r="30" spans="1:15" x14ac:dyDescent="0.25">
      <c r="A30" s="177" t="s">
        <v>480</v>
      </c>
      <c r="B30" s="178" t="s">
        <v>1570</v>
      </c>
      <c r="C30" s="179" t="s">
        <v>1571</v>
      </c>
      <c r="D30" s="180" t="s">
        <v>167</v>
      </c>
      <c r="E30" s="180" t="s">
        <v>1937</v>
      </c>
      <c r="F30" s="180" t="s">
        <v>1572</v>
      </c>
      <c r="G30" s="181" t="s">
        <v>82</v>
      </c>
      <c r="H30" s="181" t="s">
        <v>83</v>
      </c>
      <c r="I30" s="181" t="s">
        <v>84</v>
      </c>
      <c r="J30" s="181" t="s">
        <v>1566</v>
      </c>
      <c r="K30" s="181">
        <v>37</v>
      </c>
      <c r="L30" s="181">
        <v>2.4300000000000002</v>
      </c>
      <c r="M30" s="181">
        <v>0.77</v>
      </c>
      <c r="N30" s="182" t="s">
        <v>1573</v>
      </c>
      <c r="O30" s="183" t="s">
        <v>831</v>
      </c>
    </row>
    <row r="31" spans="1:15" x14ac:dyDescent="0.25">
      <c r="A31" s="177" t="s">
        <v>481</v>
      </c>
      <c r="B31" s="178" t="s">
        <v>1574</v>
      </c>
      <c r="C31" s="179" t="s">
        <v>1229</v>
      </c>
      <c r="D31" s="180" t="s">
        <v>174</v>
      </c>
      <c r="E31" s="180" t="s">
        <v>1938</v>
      </c>
      <c r="F31" s="180" t="s">
        <v>1575</v>
      </c>
      <c r="G31" s="181" t="s">
        <v>82</v>
      </c>
      <c r="H31" s="181" t="s">
        <v>83</v>
      </c>
      <c r="I31" s="181" t="s">
        <v>84</v>
      </c>
      <c r="J31" s="181" t="s">
        <v>1566</v>
      </c>
      <c r="K31" s="181">
        <v>109</v>
      </c>
      <c r="L31" s="181">
        <v>6.2</v>
      </c>
      <c r="M31" s="181">
        <v>2.2599999999999998</v>
      </c>
      <c r="N31" s="182" t="s">
        <v>1576</v>
      </c>
      <c r="O31" s="183" t="s">
        <v>831</v>
      </c>
    </row>
    <row r="32" spans="1:15" x14ac:dyDescent="0.25">
      <c r="A32" s="177" t="s">
        <v>482</v>
      </c>
      <c r="B32" s="178" t="s">
        <v>1288</v>
      </c>
      <c r="C32" s="179" t="s">
        <v>924</v>
      </c>
      <c r="D32" s="180" t="s">
        <v>925</v>
      </c>
      <c r="E32" s="180" t="s">
        <v>1939</v>
      </c>
      <c r="F32" s="180" t="s">
        <v>1289</v>
      </c>
      <c r="G32" s="181" t="s">
        <v>82</v>
      </c>
      <c r="H32" s="181" t="s">
        <v>83</v>
      </c>
      <c r="I32" s="181" t="s">
        <v>84</v>
      </c>
      <c r="J32" s="181" t="s">
        <v>830</v>
      </c>
      <c r="K32" s="181">
        <v>132</v>
      </c>
      <c r="L32" s="181">
        <v>6.59</v>
      </c>
      <c r="M32" s="181">
        <v>2.41</v>
      </c>
      <c r="N32" s="182" t="s">
        <v>898</v>
      </c>
      <c r="O32" s="183" t="s">
        <v>831</v>
      </c>
    </row>
    <row r="33" spans="1:15" x14ac:dyDescent="0.25">
      <c r="A33" s="177" t="s">
        <v>483</v>
      </c>
      <c r="B33" s="178" t="s">
        <v>1290</v>
      </c>
      <c r="C33" s="179" t="s">
        <v>1291</v>
      </c>
      <c r="D33" s="180" t="s">
        <v>221</v>
      </c>
      <c r="E33" s="180" t="s">
        <v>1940</v>
      </c>
      <c r="F33" s="180" t="s">
        <v>1292</v>
      </c>
      <c r="G33" s="181" t="s">
        <v>82</v>
      </c>
      <c r="H33" s="181" t="s">
        <v>83</v>
      </c>
      <c r="I33" s="181" t="s">
        <v>84</v>
      </c>
      <c r="J33" s="181" t="s">
        <v>830</v>
      </c>
      <c r="K33" s="181">
        <v>112</v>
      </c>
      <c r="L33" s="181">
        <v>6.8</v>
      </c>
      <c r="M33" s="181">
        <v>2.5499999999999998</v>
      </c>
      <c r="N33" s="182" t="s">
        <v>1293</v>
      </c>
      <c r="O33" s="183" t="s">
        <v>831</v>
      </c>
    </row>
    <row r="34" spans="1:15" x14ac:dyDescent="0.25">
      <c r="A34" s="177" t="s">
        <v>484</v>
      </c>
      <c r="B34" s="178" t="s">
        <v>1294</v>
      </c>
      <c r="C34" s="179" t="s">
        <v>703</v>
      </c>
      <c r="D34" s="180" t="s">
        <v>1016</v>
      </c>
      <c r="E34" s="180" t="s">
        <v>1941</v>
      </c>
      <c r="F34" s="180" t="s">
        <v>1295</v>
      </c>
      <c r="G34" s="181" t="s">
        <v>82</v>
      </c>
      <c r="H34" s="181" t="s">
        <v>83</v>
      </c>
      <c r="I34" s="181" t="s">
        <v>84</v>
      </c>
      <c r="J34" s="181" t="s">
        <v>830</v>
      </c>
      <c r="K34" s="181">
        <v>96</v>
      </c>
      <c r="L34" s="181">
        <v>5.21</v>
      </c>
      <c r="M34" s="181">
        <v>1.8</v>
      </c>
      <c r="N34" s="182" t="s">
        <v>1296</v>
      </c>
      <c r="O34" s="183" t="s">
        <v>831</v>
      </c>
    </row>
    <row r="35" spans="1:15" x14ac:dyDescent="0.25">
      <c r="A35" s="177" t="s">
        <v>485</v>
      </c>
      <c r="B35" s="178" t="s">
        <v>1297</v>
      </c>
      <c r="C35" s="179" t="s">
        <v>1298</v>
      </c>
      <c r="D35" s="180" t="s">
        <v>974</v>
      </c>
      <c r="E35" s="180" t="s">
        <v>1942</v>
      </c>
      <c r="F35" s="180" t="s">
        <v>1299</v>
      </c>
      <c r="G35" s="181" t="s">
        <v>82</v>
      </c>
      <c r="H35" s="181" t="s">
        <v>83</v>
      </c>
      <c r="I35" s="181" t="s">
        <v>84</v>
      </c>
      <c r="J35" s="181" t="s">
        <v>830</v>
      </c>
      <c r="K35" s="181">
        <v>125</v>
      </c>
      <c r="L35" s="181">
        <v>7.27</v>
      </c>
      <c r="M35" s="181">
        <v>2.9</v>
      </c>
      <c r="N35" s="182" t="s">
        <v>1300</v>
      </c>
      <c r="O35" s="183" t="s">
        <v>831</v>
      </c>
    </row>
    <row r="36" spans="1:15" x14ac:dyDescent="0.25">
      <c r="A36" s="177" t="s">
        <v>55</v>
      </c>
      <c r="B36" s="178" t="s">
        <v>1301</v>
      </c>
      <c r="C36" s="179" t="s">
        <v>966</v>
      </c>
      <c r="D36" s="180" t="s">
        <v>1044</v>
      </c>
      <c r="E36" s="180" t="s">
        <v>1943</v>
      </c>
      <c r="F36" s="180" t="s">
        <v>1302</v>
      </c>
      <c r="G36" s="181" t="s">
        <v>82</v>
      </c>
      <c r="H36" s="181" t="s">
        <v>83</v>
      </c>
      <c r="I36" s="181" t="s">
        <v>1917</v>
      </c>
      <c r="J36" s="181" t="s">
        <v>1303</v>
      </c>
      <c r="K36" s="181">
        <v>89</v>
      </c>
      <c r="L36" s="181">
        <v>5.23</v>
      </c>
      <c r="M36" s="181">
        <v>1.75</v>
      </c>
      <c r="N36" s="182" t="s">
        <v>1304</v>
      </c>
      <c r="O36" s="183" t="s">
        <v>831</v>
      </c>
    </row>
    <row r="37" spans="1:15" x14ac:dyDescent="0.25">
      <c r="A37" s="177" t="s">
        <v>56</v>
      </c>
      <c r="B37" s="178" t="s">
        <v>1305</v>
      </c>
      <c r="C37" s="179" t="s">
        <v>703</v>
      </c>
      <c r="D37" s="180" t="s">
        <v>1306</v>
      </c>
      <c r="E37" s="180" t="s">
        <v>1944</v>
      </c>
      <c r="F37" s="180" t="s">
        <v>1307</v>
      </c>
      <c r="G37" s="181" t="s">
        <v>82</v>
      </c>
      <c r="H37" s="181" t="s">
        <v>83</v>
      </c>
      <c r="I37" s="181" t="s">
        <v>84</v>
      </c>
      <c r="J37" s="181" t="s">
        <v>1303</v>
      </c>
      <c r="K37" s="181">
        <v>125</v>
      </c>
      <c r="L37" s="181">
        <v>6.25</v>
      </c>
      <c r="M37" s="181">
        <v>2.29</v>
      </c>
      <c r="N37" s="182" t="s">
        <v>1308</v>
      </c>
      <c r="O37" s="183" t="s">
        <v>831</v>
      </c>
    </row>
    <row r="38" spans="1:15" x14ac:dyDescent="0.25">
      <c r="A38" s="177" t="s">
        <v>57</v>
      </c>
      <c r="B38" s="178" t="s">
        <v>1309</v>
      </c>
      <c r="C38" s="179" t="s">
        <v>1310</v>
      </c>
      <c r="D38" s="180" t="s">
        <v>811</v>
      </c>
      <c r="E38" s="180" t="s">
        <v>1945</v>
      </c>
      <c r="F38" s="180" t="s">
        <v>1311</v>
      </c>
      <c r="G38" s="181" t="s">
        <v>82</v>
      </c>
      <c r="H38" s="181" t="s">
        <v>83</v>
      </c>
      <c r="I38" s="181" t="s">
        <v>84</v>
      </c>
      <c r="J38" s="181" t="s">
        <v>1303</v>
      </c>
      <c r="K38" s="181">
        <v>132</v>
      </c>
      <c r="L38" s="181">
        <v>6.67</v>
      </c>
      <c r="M38" s="181">
        <v>2.46</v>
      </c>
      <c r="N38" s="182" t="s">
        <v>898</v>
      </c>
      <c r="O38" s="183" t="s">
        <v>831</v>
      </c>
    </row>
    <row r="39" spans="1:15" x14ac:dyDescent="0.25">
      <c r="A39" s="177" t="s">
        <v>58</v>
      </c>
      <c r="B39" s="178" t="s">
        <v>1312</v>
      </c>
      <c r="C39" s="179" t="s">
        <v>1313</v>
      </c>
      <c r="D39" s="180" t="s">
        <v>167</v>
      </c>
      <c r="E39" s="180" t="s">
        <v>1941</v>
      </c>
      <c r="F39" s="180" t="s">
        <v>1946</v>
      </c>
      <c r="G39" s="181" t="s">
        <v>82</v>
      </c>
      <c r="H39" s="181" t="s">
        <v>83</v>
      </c>
      <c r="I39" s="181" t="s">
        <v>84</v>
      </c>
      <c r="J39" s="181" t="s">
        <v>1303</v>
      </c>
      <c r="K39" s="181">
        <v>132</v>
      </c>
      <c r="L39" s="181">
        <v>7.07</v>
      </c>
      <c r="M39" s="181">
        <v>2.75</v>
      </c>
      <c r="N39" s="182" t="s">
        <v>898</v>
      </c>
      <c r="O39" s="183" t="s">
        <v>831</v>
      </c>
    </row>
    <row r="40" spans="1:15" x14ac:dyDescent="0.25">
      <c r="A40" s="177" t="s">
        <v>59</v>
      </c>
      <c r="B40" s="178" t="s">
        <v>1327</v>
      </c>
      <c r="C40" s="179" t="s">
        <v>979</v>
      </c>
      <c r="D40" s="180" t="s">
        <v>936</v>
      </c>
      <c r="E40" s="180" t="s">
        <v>1947</v>
      </c>
      <c r="F40" s="180" t="s">
        <v>1328</v>
      </c>
      <c r="G40" s="181" t="s">
        <v>82</v>
      </c>
      <c r="H40" s="181" t="s">
        <v>83</v>
      </c>
      <c r="I40" s="181" t="s">
        <v>84</v>
      </c>
      <c r="J40" s="181" t="s">
        <v>1329</v>
      </c>
      <c r="K40" s="181">
        <v>132</v>
      </c>
      <c r="L40" s="181">
        <v>6.39</v>
      </c>
      <c r="M40" s="181">
        <v>2.2799999999999998</v>
      </c>
      <c r="N40" s="182" t="s">
        <v>898</v>
      </c>
      <c r="O40" s="183" t="s">
        <v>831</v>
      </c>
    </row>
    <row r="41" spans="1:15" x14ac:dyDescent="0.25">
      <c r="A41" s="177" t="s">
        <v>60</v>
      </c>
      <c r="B41" s="178" t="s">
        <v>1330</v>
      </c>
      <c r="C41" s="179" t="s">
        <v>1331</v>
      </c>
      <c r="D41" s="180" t="s">
        <v>936</v>
      </c>
      <c r="E41" s="180" t="s">
        <v>1948</v>
      </c>
      <c r="F41" s="180" t="s">
        <v>1332</v>
      </c>
      <c r="G41" s="181" t="s">
        <v>82</v>
      </c>
      <c r="H41" s="181" t="s">
        <v>83</v>
      </c>
      <c r="I41" s="181" t="s">
        <v>84</v>
      </c>
      <c r="J41" s="181" t="s">
        <v>1329</v>
      </c>
      <c r="K41" s="181">
        <v>132</v>
      </c>
      <c r="L41" s="181">
        <v>6.76</v>
      </c>
      <c r="M41" s="181">
        <v>2.58</v>
      </c>
      <c r="N41" s="182" t="s">
        <v>898</v>
      </c>
      <c r="O41" s="183" t="s">
        <v>831</v>
      </c>
    </row>
    <row r="42" spans="1:15" x14ac:dyDescent="0.25">
      <c r="A42" s="177" t="s">
        <v>61</v>
      </c>
      <c r="B42" s="178" t="s">
        <v>1345</v>
      </c>
      <c r="C42" s="179" t="s">
        <v>1346</v>
      </c>
      <c r="D42" s="180" t="s">
        <v>890</v>
      </c>
      <c r="E42" s="180" t="s">
        <v>1949</v>
      </c>
      <c r="F42" s="180" t="s">
        <v>920</v>
      </c>
      <c r="G42" s="181" t="s">
        <v>82</v>
      </c>
      <c r="H42" s="181" t="s">
        <v>83</v>
      </c>
      <c r="I42" s="181" t="s">
        <v>1917</v>
      </c>
      <c r="J42" s="181" t="s">
        <v>1347</v>
      </c>
      <c r="K42" s="181">
        <v>132</v>
      </c>
      <c r="L42" s="181">
        <v>6.97</v>
      </c>
      <c r="M42" s="181">
        <v>2.67</v>
      </c>
      <c r="N42" s="182" t="s">
        <v>897</v>
      </c>
      <c r="O42" s="183" t="s">
        <v>831</v>
      </c>
    </row>
    <row r="43" spans="1:15" x14ac:dyDescent="0.25">
      <c r="A43" s="177" t="s">
        <v>62</v>
      </c>
      <c r="B43" s="178" t="s">
        <v>1348</v>
      </c>
      <c r="C43" s="179" t="s">
        <v>930</v>
      </c>
      <c r="D43" s="180" t="s">
        <v>890</v>
      </c>
      <c r="E43" s="180" t="s">
        <v>1950</v>
      </c>
      <c r="F43" s="180" t="s">
        <v>1349</v>
      </c>
      <c r="G43" s="181" t="s">
        <v>82</v>
      </c>
      <c r="H43" s="181" t="s">
        <v>1917</v>
      </c>
      <c r="I43" s="181" t="s">
        <v>1917</v>
      </c>
      <c r="J43" s="181" t="s">
        <v>1347</v>
      </c>
      <c r="K43" s="181">
        <v>120</v>
      </c>
      <c r="L43" s="181">
        <v>6.31</v>
      </c>
      <c r="M43" s="181">
        <v>2.2799999999999998</v>
      </c>
      <c r="N43" s="182" t="s">
        <v>1350</v>
      </c>
      <c r="O43" s="183" t="s">
        <v>831</v>
      </c>
    </row>
    <row r="44" spans="1:15" x14ac:dyDescent="0.25">
      <c r="A44" s="177" t="s">
        <v>63</v>
      </c>
      <c r="B44" s="178" t="s">
        <v>1351</v>
      </c>
      <c r="C44" s="179" t="s">
        <v>1352</v>
      </c>
      <c r="D44" s="180" t="s">
        <v>925</v>
      </c>
      <c r="E44" s="180" t="s">
        <v>1951</v>
      </c>
      <c r="F44" s="180" t="s">
        <v>1353</v>
      </c>
      <c r="G44" s="181" t="s">
        <v>82</v>
      </c>
      <c r="H44" s="181" t="s">
        <v>83</v>
      </c>
      <c r="I44" s="181" t="s">
        <v>84</v>
      </c>
      <c r="J44" s="181" t="s">
        <v>1347</v>
      </c>
      <c r="K44" s="181">
        <v>132</v>
      </c>
      <c r="L44" s="181">
        <v>5.87</v>
      </c>
      <c r="M44" s="181">
        <v>1.92</v>
      </c>
      <c r="N44" s="182" t="s">
        <v>1354</v>
      </c>
      <c r="O44" s="183" t="s">
        <v>831</v>
      </c>
    </row>
    <row r="45" spans="1:15" x14ac:dyDescent="0.25">
      <c r="A45" s="177" t="s">
        <v>64</v>
      </c>
      <c r="B45" s="178" t="s">
        <v>1355</v>
      </c>
      <c r="C45" s="179" t="s">
        <v>1356</v>
      </c>
      <c r="D45" s="180" t="s">
        <v>1357</v>
      </c>
      <c r="E45" s="180" t="s">
        <v>1952</v>
      </c>
      <c r="F45" s="180" t="s">
        <v>1358</v>
      </c>
      <c r="G45" s="181" t="s">
        <v>82</v>
      </c>
      <c r="H45" s="181" t="s">
        <v>83</v>
      </c>
      <c r="I45" s="181" t="s">
        <v>1917</v>
      </c>
      <c r="J45" s="181" t="s">
        <v>1347</v>
      </c>
      <c r="K45" s="181">
        <v>130</v>
      </c>
      <c r="L45" s="181">
        <v>6.46</v>
      </c>
      <c r="M45" s="181">
        <v>2.3199999999999998</v>
      </c>
      <c r="N45" s="182" t="s">
        <v>1359</v>
      </c>
      <c r="O45" s="183" t="s">
        <v>831</v>
      </c>
    </row>
    <row r="46" spans="1:15" x14ac:dyDescent="0.25">
      <c r="A46" s="177" t="s">
        <v>65</v>
      </c>
      <c r="B46" s="178" t="s">
        <v>1082</v>
      </c>
      <c r="C46" s="179" t="s">
        <v>1083</v>
      </c>
      <c r="D46" s="180" t="s">
        <v>1084</v>
      </c>
      <c r="E46" s="180" t="s">
        <v>1953</v>
      </c>
      <c r="F46" s="180" t="s">
        <v>1917</v>
      </c>
      <c r="G46" s="181" t="s">
        <v>82</v>
      </c>
      <c r="H46" s="181" t="s">
        <v>83</v>
      </c>
      <c r="I46" s="181" t="s">
        <v>1917</v>
      </c>
      <c r="J46" s="181" t="s">
        <v>1085</v>
      </c>
      <c r="K46" s="181">
        <v>106</v>
      </c>
      <c r="L46" s="181">
        <v>6.49</v>
      </c>
      <c r="M46" s="181">
        <v>2.61</v>
      </c>
      <c r="N46" s="182" t="s">
        <v>1086</v>
      </c>
      <c r="O46" s="183" t="s">
        <v>172</v>
      </c>
    </row>
    <row r="47" spans="1:15" x14ac:dyDescent="0.25">
      <c r="A47" s="177" t="s">
        <v>66</v>
      </c>
      <c r="B47" s="178" t="s">
        <v>1954</v>
      </c>
      <c r="C47" s="179" t="s">
        <v>1126</v>
      </c>
      <c r="D47" s="180" t="s">
        <v>776</v>
      </c>
      <c r="E47" s="180" t="s">
        <v>1955</v>
      </c>
      <c r="F47" s="180" t="s">
        <v>1127</v>
      </c>
      <c r="G47" s="181" t="s">
        <v>82</v>
      </c>
      <c r="H47" s="181" t="s">
        <v>83</v>
      </c>
      <c r="I47" s="181" t="s">
        <v>84</v>
      </c>
      <c r="J47" s="181" t="s">
        <v>1128</v>
      </c>
      <c r="K47" s="181">
        <v>93</v>
      </c>
      <c r="L47" s="181">
        <v>5.32</v>
      </c>
      <c r="M47" s="181">
        <v>1.81</v>
      </c>
      <c r="N47" s="182" t="s">
        <v>1129</v>
      </c>
      <c r="O47" s="183" t="s">
        <v>172</v>
      </c>
    </row>
    <row r="48" spans="1:15" x14ac:dyDescent="0.25">
      <c r="A48" s="177" t="s">
        <v>67</v>
      </c>
      <c r="B48" s="178" t="s">
        <v>1956</v>
      </c>
      <c r="C48" s="179" t="s">
        <v>1130</v>
      </c>
      <c r="D48" s="180" t="s">
        <v>1131</v>
      </c>
      <c r="E48" s="180" t="s">
        <v>1957</v>
      </c>
      <c r="F48" s="180" t="s">
        <v>1132</v>
      </c>
      <c r="G48" s="181" t="s">
        <v>82</v>
      </c>
      <c r="H48" s="181" t="s">
        <v>344</v>
      </c>
      <c r="I48" s="181" t="s">
        <v>84</v>
      </c>
      <c r="J48" s="181" t="s">
        <v>1128</v>
      </c>
      <c r="K48" s="181">
        <v>102</v>
      </c>
      <c r="L48" s="181">
        <v>5.65</v>
      </c>
      <c r="M48" s="181">
        <v>2</v>
      </c>
      <c r="N48" s="182" t="s">
        <v>1133</v>
      </c>
      <c r="O48" s="183" t="s">
        <v>172</v>
      </c>
    </row>
    <row r="49" spans="1:15" x14ac:dyDescent="0.25">
      <c r="A49" s="177" t="s">
        <v>68</v>
      </c>
      <c r="B49" s="178" t="s">
        <v>1958</v>
      </c>
      <c r="C49" s="179" t="s">
        <v>1134</v>
      </c>
      <c r="D49" s="180" t="s">
        <v>1016</v>
      </c>
      <c r="E49" s="180" t="s">
        <v>1959</v>
      </c>
      <c r="F49" s="180" t="s">
        <v>1135</v>
      </c>
      <c r="G49" s="181" t="s">
        <v>82</v>
      </c>
      <c r="H49" s="181" t="s">
        <v>83</v>
      </c>
      <c r="I49" s="181" t="s">
        <v>84</v>
      </c>
      <c r="J49" s="181" t="s">
        <v>1128</v>
      </c>
      <c r="K49" s="181">
        <v>121</v>
      </c>
      <c r="L49" s="181">
        <v>6.81</v>
      </c>
      <c r="M49" s="181">
        <v>2.64</v>
      </c>
      <c r="N49" s="182" t="s">
        <v>1136</v>
      </c>
      <c r="O49" s="183" t="s">
        <v>172</v>
      </c>
    </row>
    <row r="50" spans="1:15" x14ac:dyDescent="0.25">
      <c r="A50" s="177" t="s">
        <v>69</v>
      </c>
      <c r="B50" s="178" t="s">
        <v>1960</v>
      </c>
      <c r="C50" s="179" t="s">
        <v>1137</v>
      </c>
      <c r="D50" s="180" t="s">
        <v>174</v>
      </c>
      <c r="E50" s="180" t="s">
        <v>1961</v>
      </c>
      <c r="F50" s="180" t="s">
        <v>1138</v>
      </c>
      <c r="G50" s="181" t="s">
        <v>82</v>
      </c>
      <c r="H50" s="181" t="s">
        <v>83</v>
      </c>
      <c r="I50" s="181" t="s">
        <v>84</v>
      </c>
      <c r="J50" s="181" t="s">
        <v>1128</v>
      </c>
      <c r="K50" s="181">
        <v>125</v>
      </c>
      <c r="L50" s="181">
        <v>7.01</v>
      </c>
      <c r="M50" s="181">
        <v>2.71</v>
      </c>
      <c r="N50" s="182" t="s">
        <v>898</v>
      </c>
      <c r="O50" s="183" t="s">
        <v>172</v>
      </c>
    </row>
    <row r="51" spans="1:15" x14ac:dyDescent="0.25">
      <c r="A51" s="177" t="s">
        <v>70</v>
      </c>
      <c r="B51" s="178" t="s">
        <v>1962</v>
      </c>
      <c r="C51" s="179" t="s">
        <v>703</v>
      </c>
      <c r="D51" s="180" t="s">
        <v>1153</v>
      </c>
      <c r="E51" s="180" t="s">
        <v>1963</v>
      </c>
      <c r="F51" s="180" t="s">
        <v>1154</v>
      </c>
      <c r="G51" s="181" t="s">
        <v>82</v>
      </c>
      <c r="H51" s="181" t="s">
        <v>83</v>
      </c>
      <c r="I51" s="181" t="s">
        <v>84</v>
      </c>
      <c r="J51" s="181" t="s">
        <v>171</v>
      </c>
      <c r="K51" s="181">
        <v>116</v>
      </c>
      <c r="L51" s="181">
        <v>6.97</v>
      </c>
      <c r="M51" s="181">
        <v>2.68</v>
      </c>
      <c r="N51" s="182" t="s">
        <v>1964</v>
      </c>
      <c r="O51" s="183" t="s">
        <v>172</v>
      </c>
    </row>
    <row r="52" spans="1:15" x14ac:dyDescent="0.25">
      <c r="A52" s="177" t="s">
        <v>71</v>
      </c>
      <c r="B52" s="178" t="s">
        <v>1965</v>
      </c>
      <c r="C52" s="179" t="s">
        <v>924</v>
      </c>
      <c r="D52" s="180" t="s">
        <v>1153</v>
      </c>
      <c r="E52" s="180" t="s">
        <v>1966</v>
      </c>
      <c r="F52" s="180" t="s">
        <v>1155</v>
      </c>
      <c r="G52" s="181" t="s">
        <v>82</v>
      </c>
      <c r="H52" s="181" t="s">
        <v>83</v>
      </c>
      <c r="I52" s="181" t="s">
        <v>84</v>
      </c>
      <c r="J52" s="181" t="s">
        <v>171</v>
      </c>
      <c r="K52" s="181">
        <v>122</v>
      </c>
      <c r="L52" s="181">
        <v>6.81</v>
      </c>
      <c r="M52" s="181">
        <v>2.64</v>
      </c>
      <c r="N52" s="182" t="s">
        <v>1156</v>
      </c>
      <c r="O52" s="183" t="s">
        <v>172</v>
      </c>
    </row>
    <row r="53" spans="1:15" x14ac:dyDescent="0.25">
      <c r="A53" s="177" t="s">
        <v>72</v>
      </c>
      <c r="B53" s="178" t="s">
        <v>1967</v>
      </c>
      <c r="C53" s="179" t="s">
        <v>1157</v>
      </c>
      <c r="D53" s="180" t="s">
        <v>1120</v>
      </c>
      <c r="E53" s="180" t="s">
        <v>1968</v>
      </c>
      <c r="F53" s="180" t="s">
        <v>1158</v>
      </c>
      <c r="G53" s="181" t="s">
        <v>82</v>
      </c>
      <c r="H53" s="181" t="s">
        <v>83</v>
      </c>
      <c r="I53" s="181" t="s">
        <v>84</v>
      </c>
      <c r="J53" s="181" t="s">
        <v>171</v>
      </c>
      <c r="K53" s="181">
        <v>110</v>
      </c>
      <c r="L53" s="181">
        <v>6.45</v>
      </c>
      <c r="M53" s="181">
        <v>2.39</v>
      </c>
      <c r="N53" s="182" t="s">
        <v>1159</v>
      </c>
      <c r="O53" s="183" t="s">
        <v>172</v>
      </c>
    </row>
    <row r="54" spans="1:15" x14ac:dyDescent="0.25">
      <c r="A54" s="177" t="s">
        <v>73</v>
      </c>
      <c r="B54" s="178" t="s">
        <v>1969</v>
      </c>
      <c r="C54" s="179" t="s">
        <v>907</v>
      </c>
      <c r="D54" s="180" t="s">
        <v>490</v>
      </c>
      <c r="E54" s="180" t="s">
        <v>1970</v>
      </c>
      <c r="F54" s="180" t="s">
        <v>1188</v>
      </c>
      <c r="G54" s="181" t="s">
        <v>82</v>
      </c>
      <c r="H54" s="181" t="s">
        <v>374</v>
      </c>
      <c r="I54" s="181" t="s">
        <v>84</v>
      </c>
      <c r="J54" s="181" t="s">
        <v>1128</v>
      </c>
      <c r="K54" s="181">
        <v>70</v>
      </c>
      <c r="L54" s="181">
        <v>5.36</v>
      </c>
      <c r="M54" s="181">
        <v>1.88</v>
      </c>
      <c r="N54" s="182" t="s">
        <v>1189</v>
      </c>
      <c r="O54" s="183" t="s">
        <v>172</v>
      </c>
    </row>
    <row r="55" spans="1:15" x14ac:dyDescent="0.25">
      <c r="A55" s="177" t="s">
        <v>74</v>
      </c>
      <c r="B55" s="178" t="s">
        <v>1971</v>
      </c>
      <c r="C55" s="179" t="s">
        <v>1180</v>
      </c>
      <c r="D55" s="180" t="s">
        <v>1181</v>
      </c>
      <c r="E55" s="180" t="s">
        <v>1972</v>
      </c>
      <c r="F55" s="180" t="s">
        <v>232</v>
      </c>
      <c r="G55" s="181" t="s">
        <v>82</v>
      </c>
      <c r="H55" s="181" t="s">
        <v>83</v>
      </c>
      <c r="I55" s="181" t="s">
        <v>84</v>
      </c>
      <c r="J55" s="181" t="s">
        <v>1128</v>
      </c>
      <c r="K55" s="181">
        <v>85</v>
      </c>
      <c r="L55" s="181">
        <v>7.91</v>
      </c>
      <c r="M55" s="181">
        <v>3.32</v>
      </c>
      <c r="N55" s="182" t="s">
        <v>1190</v>
      </c>
      <c r="O55" s="183" t="s">
        <v>172</v>
      </c>
    </row>
    <row r="56" spans="1:15" x14ac:dyDescent="0.25">
      <c r="A56" s="177" t="s">
        <v>75</v>
      </c>
      <c r="B56" s="178" t="s">
        <v>1973</v>
      </c>
      <c r="C56" s="179" t="s">
        <v>220</v>
      </c>
      <c r="D56" s="180" t="s">
        <v>506</v>
      </c>
      <c r="E56" s="180" t="s">
        <v>1974</v>
      </c>
      <c r="F56" s="180" t="s">
        <v>1191</v>
      </c>
      <c r="G56" s="181" t="s">
        <v>82</v>
      </c>
      <c r="H56" s="181" t="s">
        <v>83</v>
      </c>
      <c r="I56" s="181" t="s">
        <v>84</v>
      </c>
      <c r="J56" s="181" t="s">
        <v>1128</v>
      </c>
      <c r="K56" s="181">
        <v>79</v>
      </c>
      <c r="L56" s="181">
        <v>6.68</v>
      </c>
      <c r="M56" s="181">
        <v>2.4700000000000002</v>
      </c>
      <c r="N56" s="182" t="s">
        <v>1192</v>
      </c>
      <c r="O56" s="183" t="s">
        <v>172</v>
      </c>
    </row>
    <row r="57" spans="1:15" x14ac:dyDescent="0.25">
      <c r="A57" s="177" t="s">
        <v>76</v>
      </c>
      <c r="B57" s="178" t="s">
        <v>1975</v>
      </c>
      <c r="C57" s="179" t="s">
        <v>703</v>
      </c>
      <c r="D57" s="180" t="s">
        <v>183</v>
      </c>
      <c r="E57" s="180" t="s">
        <v>1976</v>
      </c>
      <c r="F57" s="180" t="s">
        <v>975</v>
      </c>
      <c r="G57" s="181" t="s">
        <v>82</v>
      </c>
      <c r="H57" s="181" t="s">
        <v>83</v>
      </c>
      <c r="I57" s="181" t="s">
        <v>84</v>
      </c>
      <c r="J57" s="181" t="s">
        <v>177</v>
      </c>
      <c r="K57" s="181">
        <v>106</v>
      </c>
      <c r="L57" s="181">
        <v>6</v>
      </c>
      <c r="M57" s="181">
        <v>2.08</v>
      </c>
      <c r="N57" s="182" t="s">
        <v>976</v>
      </c>
      <c r="O57" s="183" t="s">
        <v>172</v>
      </c>
    </row>
    <row r="58" spans="1:15" x14ac:dyDescent="0.25">
      <c r="A58" s="177" t="s">
        <v>486</v>
      </c>
      <c r="B58" s="178" t="s">
        <v>1977</v>
      </c>
      <c r="C58" s="179" t="s">
        <v>205</v>
      </c>
      <c r="D58" s="180" t="s">
        <v>206</v>
      </c>
      <c r="E58" s="180" t="s">
        <v>1978</v>
      </c>
      <c r="F58" s="180" t="s">
        <v>207</v>
      </c>
      <c r="G58" s="181" t="s">
        <v>82</v>
      </c>
      <c r="H58" s="181" t="s">
        <v>159</v>
      </c>
      <c r="I58" s="181" t="s">
        <v>84</v>
      </c>
      <c r="J58" s="181" t="s">
        <v>177</v>
      </c>
      <c r="K58" s="181">
        <v>125</v>
      </c>
      <c r="L58" s="181">
        <v>6.5</v>
      </c>
      <c r="M58" s="181">
        <v>2.37</v>
      </c>
      <c r="N58" s="182" t="s">
        <v>898</v>
      </c>
      <c r="O58" s="183" t="s">
        <v>172</v>
      </c>
    </row>
    <row r="59" spans="1:15" x14ac:dyDescent="0.25">
      <c r="A59" s="177" t="s">
        <v>487</v>
      </c>
      <c r="B59" s="178" t="s">
        <v>1979</v>
      </c>
      <c r="C59" s="179" t="s">
        <v>703</v>
      </c>
      <c r="D59" s="180" t="s">
        <v>977</v>
      </c>
      <c r="E59" s="180" t="s">
        <v>1980</v>
      </c>
      <c r="F59" s="180" t="s">
        <v>978</v>
      </c>
      <c r="G59" s="181" t="s">
        <v>82</v>
      </c>
      <c r="H59" s="181" t="s">
        <v>374</v>
      </c>
      <c r="I59" s="181" t="s">
        <v>84</v>
      </c>
      <c r="J59" s="181" t="s">
        <v>177</v>
      </c>
      <c r="K59" s="181">
        <v>125</v>
      </c>
      <c r="L59" s="181">
        <v>7.34</v>
      </c>
      <c r="M59" s="181">
        <v>2.97</v>
      </c>
      <c r="N59" s="182" t="s">
        <v>898</v>
      </c>
      <c r="O59" s="183" t="s">
        <v>172</v>
      </c>
    </row>
    <row r="60" spans="1:15" x14ac:dyDescent="0.25">
      <c r="A60" s="177" t="s">
        <v>504</v>
      </c>
      <c r="B60" s="178" t="s">
        <v>1981</v>
      </c>
      <c r="C60" s="179" t="s">
        <v>927</v>
      </c>
      <c r="D60" s="180" t="s">
        <v>928</v>
      </c>
      <c r="E60" s="180" t="s">
        <v>1982</v>
      </c>
      <c r="F60" s="180" t="s">
        <v>929</v>
      </c>
      <c r="G60" s="181" t="s">
        <v>82</v>
      </c>
      <c r="H60" s="181" t="s">
        <v>83</v>
      </c>
      <c r="I60" s="181" t="s">
        <v>84</v>
      </c>
      <c r="J60" s="181" t="s">
        <v>177</v>
      </c>
      <c r="K60" s="181">
        <v>125</v>
      </c>
      <c r="L60" s="181">
        <v>6.95</v>
      </c>
      <c r="M60" s="181">
        <v>2.68</v>
      </c>
      <c r="N60" s="182" t="s">
        <v>897</v>
      </c>
      <c r="O60" s="183" t="s">
        <v>172</v>
      </c>
    </row>
    <row r="61" spans="1:15" x14ac:dyDescent="0.25">
      <c r="A61" s="177" t="s">
        <v>505</v>
      </c>
      <c r="B61" s="178" t="s">
        <v>1983</v>
      </c>
      <c r="C61" s="179" t="s">
        <v>979</v>
      </c>
      <c r="D61" s="180" t="s">
        <v>188</v>
      </c>
      <c r="E61" s="180" t="s">
        <v>1984</v>
      </c>
      <c r="F61" s="180" t="s">
        <v>980</v>
      </c>
      <c r="G61" s="181" t="s">
        <v>82</v>
      </c>
      <c r="H61" s="181" t="s">
        <v>83</v>
      </c>
      <c r="I61" s="181" t="s">
        <v>84</v>
      </c>
      <c r="J61" s="181" t="s">
        <v>177</v>
      </c>
      <c r="K61" s="181">
        <v>125</v>
      </c>
      <c r="L61" s="181">
        <v>6.86</v>
      </c>
      <c r="M61" s="181">
        <v>2.7</v>
      </c>
      <c r="N61" s="182" t="s">
        <v>898</v>
      </c>
      <c r="O61" s="183" t="s">
        <v>172</v>
      </c>
    </row>
    <row r="62" spans="1:15" x14ac:dyDescent="0.25">
      <c r="A62" s="177" t="s">
        <v>508</v>
      </c>
      <c r="B62" s="178" t="s">
        <v>1985</v>
      </c>
      <c r="C62" s="179" t="s">
        <v>191</v>
      </c>
      <c r="D62" s="180" t="s">
        <v>192</v>
      </c>
      <c r="E62" s="180" t="s">
        <v>1986</v>
      </c>
      <c r="F62" s="180" t="s">
        <v>193</v>
      </c>
      <c r="G62" s="181" t="s">
        <v>82</v>
      </c>
      <c r="H62" s="181" t="s">
        <v>83</v>
      </c>
      <c r="I62" s="181" t="s">
        <v>84</v>
      </c>
      <c r="J62" s="181" t="s">
        <v>177</v>
      </c>
      <c r="K62" s="181">
        <v>121</v>
      </c>
      <c r="L62" s="181">
        <v>7.99</v>
      </c>
      <c r="M62" s="181">
        <v>3.35</v>
      </c>
      <c r="N62" s="182" t="s">
        <v>1987</v>
      </c>
      <c r="O62" s="183" t="s">
        <v>172</v>
      </c>
    </row>
    <row r="63" spans="1:15" x14ac:dyDescent="0.25">
      <c r="A63" s="177" t="s">
        <v>509</v>
      </c>
      <c r="B63" s="178" t="s">
        <v>1988</v>
      </c>
      <c r="C63" s="179" t="s">
        <v>981</v>
      </c>
      <c r="D63" s="180" t="s">
        <v>982</v>
      </c>
      <c r="E63" s="180" t="s">
        <v>1989</v>
      </c>
      <c r="F63" s="180" t="s">
        <v>983</v>
      </c>
      <c r="G63" s="181" t="s">
        <v>82</v>
      </c>
      <c r="H63" s="181" t="s">
        <v>83</v>
      </c>
      <c r="I63" s="181" t="s">
        <v>84</v>
      </c>
      <c r="J63" s="181" t="s">
        <v>177</v>
      </c>
      <c r="K63" s="181">
        <v>125</v>
      </c>
      <c r="L63" s="181">
        <v>6.87</v>
      </c>
      <c r="M63" s="181">
        <v>2.66</v>
      </c>
      <c r="N63" s="182" t="s">
        <v>897</v>
      </c>
      <c r="O63" s="183" t="s">
        <v>172</v>
      </c>
    </row>
    <row r="64" spans="1:15" x14ac:dyDescent="0.25">
      <c r="A64" s="177" t="s">
        <v>510</v>
      </c>
      <c r="B64" s="178" t="s">
        <v>1990</v>
      </c>
      <c r="C64" s="179" t="s">
        <v>984</v>
      </c>
      <c r="D64" s="180" t="s">
        <v>985</v>
      </c>
      <c r="E64" s="180" t="s">
        <v>1991</v>
      </c>
      <c r="F64" s="180" t="s">
        <v>986</v>
      </c>
      <c r="G64" s="181" t="s">
        <v>82</v>
      </c>
      <c r="H64" s="181" t="s">
        <v>83</v>
      </c>
      <c r="I64" s="181" t="s">
        <v>84</v>
      </c>
      <c r="J64" s="181" t="s">
        <v>177</v>
      </c>
      <c r="K64" s="181">
        <v>120</v>
      </c>
      <c r="L64" s="181">
        <v>6.51</v>
      </c>
      <c r="M64" s="181">
        <v>2.46</v>
      </c>
      <c r="N64" s="182" t="s">
        <v>987</v>
      </c>
      <c r="O64" s="183" t="s">
        <v>172</v>
      </c>
    </row>
    <row r="65" spans="1:15" x14ac:dyDescent="0.25">
      <c r="A65" s="177" t="s">
        <v>511</v>
      </c>
      <c r="B65" s="178" t="s">
        <v>1992</v>
      </c>
      <c r="C65" s="179" t="s">
        <v>988</v>
      </c>
      <c r="D65" s="180" t="s">
        <v>989</v>
      </c>
      <c r="E65" s="180" t="s">
        <v>1993</v>
      </c>
      <c r="F65" s="180" t="s">
        <v>990</v>
      </c>
      <c r="G65" s="181" t="s">
        <v>82</v>
      </c>
      <c r="H65" s="181" t="s">
        <v>83</v>
      </c>
      <c r="I65" s="181" t="s">
        <v>84</v>
      </c>
      <c r="J65" s="181" t="s">
        <v>177</v>
      </c>
      <c r="K65" s="181">
        <v>100</v>
      </c>
      <c r="L65" s="181">
        <v>5.56</v>
      </c>
      <c r="M65" s="181">
        <v>2.06</v>
      </c>
      <c r="N65" s="182" t="s">
        <v>991</v>
      </c>
      <c r="O65" s="183" t="s">
        <v>172</v>
      </c>
    </row>
    <row r="66" spans="1:15" x14ac:dyDescent="0.25">
      <c r="A66" s="177" t="s">
        <v>512</v>
      </c>
      <c r="B66" s="178" t="s">
        <v>1994</v>
      </c>
      <c r="C66" s="179" t="s">
        <v>884</v>
      </c>
      <c r="D66" s="180" t="s">
        <v>885</v>
      </c>
      <c r="E66" s="180" t="s">
        <v>1995</v>
      </c>
      <c r="F66" s="180" t="s">
        <v>886</v>
      </c>
      <c r="G66" s="181" t="s">
        <v>82</v>
      </c>
      <c r="H66" s="181" t="s">
        <v>83</v>
      </c>
      <c r="I66" s="181" t="s">
        <v>84</v>
      </c>
      <c r="J66" s="181" t="s">
        <v>181</v>
      </c>
      <c r="K66" s="181">
        <v>125</v>
      </c>
      <c r="L66" s="181">
        <v>7.14</v>
      </c>
      <c r="M66" s="181">
        <v>2.76</v>
      </c>
      <c r="N66" s="182" t="s">
        <v>898</v>
      </c>
      <c r="O66" s="183" t="s">
        <v>172</v>
      </c>
    </row>
    <row r="67" spans="1:15" x14ac:dyDescent="0.25">
      <c r="A67" s="177" t="s">
        <v>514</v>
      </c>
      <c r="B67" s="178" t="s">
        <v>1996</v>
      </c>
      <c r="C67" s="179" t="s">
        <v>781</v>
      </c>
      <c r="D67" s="180" t="s">
        <v>807</v>
      </c>
      <c r="E67" s="180" t="s">
        <v>1997</v>
      </c>
      <c r="F67" s="180" t="s">
        <v>998</v>
      </c>
      <c r="G67" s="181" t="s">
        <v>82</v>
      </c>
      <c r="H67" s="181" t="s">
        <v>159</v>
      </c>
      <c r="I67" s="181" t="s">
        <v>84</v>
      </c>
      <c r="J67" s="181" t="s">
        <v>181</v>
      </c>
      <c r="K67" s="181">
        <v>125</v>
      </c>
      <c r="L67" s="181">
        <v>7.52</v>
      </c>
      <c r="M67" s="181">
        <v>2.99</v>
      </c>
      <c r="N67" s="182" t="s">
        <v>898</v>
      </c>
      <c r="O67" s="183" t="s">
        <v>172</v>
      </c>
    </row>
    <row r="68" spans="1:15" x14ac:dyDescent="0.25">
      <c r="A68" s="177" t="s">
        <v>515</v>
      </c>
      <c r="B68" s="178" t="s">
        <v>1998</v>
      </c>
      <c r="C68" s="179" t="s">
        <v>197</v>
      </c>
      <c r="D68" s="180" t="s">
        <v>198</v>
      </c>
      <c r="E68" s="180" t="s">
        <v>1999</v>
      </c>
      <c r="F68" s="180" t="s">
        <v>787</v>
      </c>
      <c r="G68" s="181" t="s">
        <v>82</v>
      </c>
      <c r="H68" s="181" t="s">
        <v>83</v>
      </c>
      <c r="I68" s="181" t="s">
        <v>84</v>
      </c>
      <c r="J68" s="181" t="s">
        <v>181</v>
      </c>
      <c r="K68" s="181">
        <v>125</v>
      </c>
      <c r="L68" s="181">
        <v>6.18</v>
      </c>
      <c r="M68" s="181">
        <v>2.12</v>
      </c>
      <c r="N68" s="182" t="s">
        <v>905</v>
      </c>
      <c r="O68" s="183" t="s">
        <v>172</v>
      </c>
    </row>
    <row r="69" spans="1:15" x14ac:dyDescent="0.25">
      <c r="A69" s="177" t="s">
        <v>516</v>
      </c>
      <c r="B69" s="178" t="s">
        <v>2000</v>
      </c>
      <c r="C69" s="179" t="s">
        <v>887</v>
      </c>
      <c r="D69" s="180" t="s">
        <v>888</v>
      </c>
      <c r="E69" s="180" t="s">
        <v>2001</v>
      </c>
      <c r="F69" s="180" t="s">
        <v>889</v>
      </c>
      <c r="G69" s="181" t="s">
        <v>82</v>
      </c>
      <c r="H69" s="181" t="s">
        <v>83</v>
      </c>
      <c r="I69" s="181" t="s">
        <v>84</v>
      </c>
      <c r="J69" s="181" t="s">
        <v>181</v>
      </c>
      <c r="K69" s="181">
        <v>125</v>
      </c>
      <c r="L69" s="181">
        <v>6.74</v>
      </c>
      <c r="M69" s="181">
        <v>2.54</v>
      </c>
      <c r="N69" s="182" t="s">
        <v>898</v>
      </c>
      <c r="O69" s="183" t="s">
        <v>172</v>
      </c>
    </row>
    <row r="70" spans="1:15" x14ac:dyDescent="0.25">
      <c r="A70" s="177" t="s">
        <v>517</v>
      </c>
      <c r="B70" s="178" t="s">
        <v>2002</v>
      </c>
      <c r="C70" s="179" t="s">
        <v>999</v>
      </c>
      <c r="D70" s="180" t="s">
        <v>1000</v>
      </c>
      <c r="E70" s="180" t="s">
        <v>2003</v>
      </c>
      <c r="F70" s="180" t="s">
        <v>1001</v>
      </c>
      <c r="G70" s="181" t="s">
        <v>82</v>
      </c>
      <c r="H70" s="181" t="s">
        <v>83</v>
      </c>
      <c r="I70" s="181" t="s">
        <v>84</v>
      </c>
      <c r="J70" s="181" t="s">
        <v>181</v>
      </c>
      <c r="K70" s="181">
        <v>122</v>
      </c>
      <c r="L70" s="181">
        <v>6.43</v>
      </c>
      <c r="M70" s="181">
        <v>2.31</v>
      </c>
      <c r="N70" s="182" t="s">
        <v>1002</v>
      </c>
      <c r="O70" s="183" t="s">
        <v>172</v>
      </c>
    </row>
    <row r="71" spans="1:15" x14ac:dyDescent="0.25">
      <c r="A71" s="177" t="s">
        <v>518</v>
      </c>
      <c r="B71" s="178" t="s">
        <v>148</v>
      </c>
      <c r="C71" s="179" t="s">
        <v>194</v>
      </c>
      <c r="D71" s="180" t="s">
        <v>195</v>
      </c>
      <c r="E71" s="180" t="s">
        <v>2004</v>
      </c>
      <c r="F71" s="180" t="s">
        <v>196</v>
      </c>
      <c r="G71" s="181" t="s">
        <v>82</v>
      </c>
      <c r="H71" s="181" t="s">
        <v>83</v>
      </c>
      <c r="I71" s="181" t="s">
        <v>84</v>
      </c>
      <c r="J71" s="181" t="s">
        <v>181</v>
      </c>
      <c r="K71" s="181">
        <v>125</v>
      </c>
      <c r="L71" s="181">
        <v>7.93</v>
      </c>
      <c r="M71" s="181">
        <v>3.3</v>
      </c>
      <c r="N71" s="182" t="s">
        <v>905</v>
      </c>
      <c r="O71" s="183" t="s">
        <v>172</v>
      </c>
    </row>
    <row r="72" spans="1:15" x14ac:dyDescent="0.25">
      <c r="A72" s="177" t="s">
        <v>519</v>
      </c>
      <c r="B72" s="178" t="s">
        <v>2005</v>
      </c>
      <c r="C72" s="179" t="s">
        <v>1003</v>
      </c>
      <c r="D72" s="180" t="s">
        <v>167</v>
      </c>
      <c r="E72" s="180" t="s">
        <v>2006</v>
      </c>
      <c r="F72" s="180" t="s">
        <v>939</v>
      </c>
      <c r="G72" s="181" t="s">
        <v>82</v>
      </c>
      <c r="H72" s="181" t="s">
        <v>83</v>
      </c>
      <c r="I72" s="181" t="s">
        <v>84</v>
      </c>
      <c r="J72" s="181" t="s">
        <v>181</v>
      </c>
      <c r="K72" s="181">
        <v>109</v>
      </c>
      <c r="L72" s="181">
        <v>6.24</v>
      </c>
      <c r="M72" s="181">
        <v>2.34</v>
      </c>
      <c r="N72" s="182" t="s">
        <v>1004</v>
      </c>
      <c r="O72" s="183" t="s">
        <v>172</v>
      </c>
    </row>
    <row r="73" spans="1:15" x14ac:dyDescent="0.25">
      <c r="A73" s="177" t="s">
        <v>520</v>
      </c>
      <c r="B73" s="178" t="s">
        <v>2007</v>
      </c>
      <c r="C73" s="179" t="s">
        <v>1005</v>
      </c>
      <c r="D73" s="180" t="s">
        <v>1006</v>
      </c>
      <c r="E73" s="180" t="s">
        <v>2008</v>
      </c>
      <c r="F73" s="180" t="s">
        <v>915</v>
      </c>
      <c r="G73" s="181" t="s">
        <v>82</v>
      </c>
      <c r="H73" s="181" t="s">
        <v>83</v>
      </c>
      <c r="I73" s="181" t="s">
        <v>84</v>
      </c>
      <c r="J73" s="181" t="s">
        <v>181</v>
      </c>
      <c r="K73" s="181">
        <v>125</v>
      </c>
      <c r="L73" s="181">
        <v>6.85</v>
      </c>
      <c r="M73" s="181">
        <v>2.6</v>
      </c>
      <c r="N73" s="182" t="s">
        <v>898</v>
      </c>
      <c r="O73" s="183" t="s">
        <v>172</v>
      </c>
    </row>
    <row r="74" spans="1:15" x14ac:dyDescent="0.25">
      <c r="A74" s="177" t="s">
        <v>521</v>
      </c>
      <c r="B74" s="178" t="s">
        <v>2009</v>
      </c>
      <c r="C74" s="179" t="s">
        <v>1007</v>
      </c>
      <c r="D74" s="180" t="s">
        <v>1008</v>
      </c>
      <c r="E74" s="180" t="s">
        <v>2010</v>
      </c>
      <c r="F74" s="180" t="s">
        <v>1009</v>
      </c>
      <c r="G74" s="181" t="s">
        <v>82</v>
      </c>
      <c r="H74" s="181" t="s">
        <v>159</v>
      </c>
      <c r="I74" s="181" t="s">
        <v>84</v>
      </c>
      <c r="J74" s="181" t="s">
        <v>181</v>
      </c>
      <c r="K74" s="181">
        <v>109</v>
      </c>
      <c r="L74" s="181">
        <v>5.69</v>
      </c>
      <c r="M74" s="181">
        <v>2.06</v>
      </c>
      <c r="N74" s="182" t="s">
        <v>1010</v>
      </c>
      <c r="O74" s="183" t="s">
        <v>172</v>
      </c>
    </row>
    <row r="75" spans="1:15" x14ac:dyDescent="0.25">
      <c r="A75" s="177" t="s">
        <v>522</v>
      </c>
      <c r="B75" s="178" t="s">
        <v>2011</v>
      </c>
      <c r="C75" s="179" t="s">
        <v>1011</v>
      </c>
      <c r="D75" s="180" t="s">
        <v>818</v>
      </c>
      <c r="E75" s="180" t="s">
        <v>2012</v>
      </c>
      <c r="F75" s="180" t="s">
        <v>1012</v>
      </c>
      <c r="G75" s="181" t="s">
        <v>82</v>
      </c>
      <c r="H75" s="181" t="s">
        <v>83</v>
      </c>
      <c r="I75" s="181" t="s">
        <v>84</v>
      </c>
      <c r="J75" s="181" t="s">
        <v>181</v>
      </c>
      <c r="K75" s="181">
        <v>125</v>
      </c>
      <c r="L75" s="181">
        <v>7.23</v>
      </c>
      <c r="M75" s="181">
        <v>2.84</v>
      </c>
      <c r="N75" s="182" t="s">
        <v>897</v>
      </c>
      <c r="O75" s="183" t="s">
        <v>172</v>
      </c>
    </row>
    <row r="76" spans="1:15" x14ac:dyDescent="0.25">
      <c r="A76" s="177" t="s">
        <v>523</v>
      </c>
      <c r="B76" s="178" t="s">
        <v>2013</v>
      </c>
      <c r="C76" s="179" t="s">
        <v>187</v>
      </c>
      <c r="D76" s="180" t="s">
        <v>188</v>
      </c>
      <c r="E76" s="180" t="s">
        <v>2014</v>
      </c>
      <c r="F76" s="180" t="s">
        <v>190</v>
      </c>
      <c r="G76" s="181" t="s">
        <v>82</v>
      </c>
      <c r="H76" s="181" t="s">
        <v>159</v>
      </c>
      <c r="I76" s="181" t="s">
        <v>84</v>
      </c>
      <c r="J76" s="181" t="s">
        <v>181</v>
      </c>
      <c r="K76" s="181">
        <v>121</v>
      </c>
      <c r="L76" s="181">
        <v>7.36</v>
      </c>
      <c r="M76" s="181">
        <v>2.92</v>
      </c>
      <c r="N76" s="182" t="s">
        <v>1987</v>
      </c>
      <c r="O76" s="183" t="s">
        <v>172</v>
      </c>
    </row>
    <row r="77" spans="1:15" x14ac:dyDescent="0.25">
      <c r="A77" s="177" t="s">
        <v>524</v>
      </c>
      <c r="B77" s="178" t="s">
        <v>2015</v>
      </c>
      <c r="C77" s="179" t="s">
        <v>703</v>
      </c>
      <c r="D77" s="180" t="s">
        <v>1013</v>
      </c>
      <c r="E77" s="180" t="s">
        <v>2016</v>
      </c>
      <c r="F77" s="180" t="s">
        <v>1014</v>
      </c>
      <c r="G77" s="181" t="s">
        <v>82</v>
      </c>
      <c r="H77" s="181" t="s">
        <v>1015</v>
      </c>
      <c r="I77" s="181" t="s">
        <v>84</v>
      </c>
      <c r="J77" s="181" t="s">
        <v>181</v>
      </c>
      <c r="K77" s="181">
        <v>125</v>
      </c>
      <c r="L77" s="181">
        <v>6.69</v>
      </c>
      <c r="M77" s="181">
        <v>2.46</v>
      </c>
      <c r="N77" s="182" t="s">
        <v>897</v>
      </c>
      <c r="O77" s="183" t="s">
        <v>172</v>
      </c>
    </row>
    <row r="78" spans="1:15" x14ac:dyDescent="0.25">
      <c r="A78" s="177" t="s">
        <v>525</v>
      </c>
      <c r="B78" s="178" t="s">
        <v>2017</v>
      </c>
      <c r="C78" s="179" t="s">
        <v>973</v>
      </c>
      <c r="D78" s="180" t="s">
        <v>1016</v>
      </c>
      <c r="E78" s="180" t="s">
        <v>2018</v>
      </c>
      <c r="F78" s="180" t="s">
        <v>915</v>
      </c>
      <c r="G78" s="181" t="s">
        <v>82</v>
      </c>
      <c r="H78" s="181" t="s">
        <v>83</v>
      </c>
      <c r="I78" s="181" t="s">
        <v>84</v>
      </c>
      <c r="J78" s="181" t="s">
        <v>181</v>
      </c>
      <c r="K78" s="181">
        <v>125</v>
      </c>
      <c r="L78" s="181">
        <v>6.64</v>
      </c>
      <c r="M78" s="181">
        <v>2.4900000000000002</v>
      </c>
      <c r="N78" s="182" t="s">
        <v>897</v>
      </c>
      <c r="O78" s="183" t="s">
        <v>172</v>
      </c>
    </row>
    <row r="79" spans="1:15" x14ac:dyDescent="0.25">
      <c r="A79" s="177" t="s">
        <v>526</v>
      </c>
      <c r="B79" s="178" t="s">
        <v>2019</v>
      </c>
      <c r="C79" s="179" t="s">
        <v>1017</v>
      </c>
      <c r="D79" s="180" t="s">
        <v>174</v>
      </c>
      <c r="E79" s="180" t="s">
        <v>2020</v>
      </c>
      <c r="F79" s="180" t="s">
        <v>1018</v>
      </c>
      <c r="G79" s="181" t="s">
        <v>82</v>
      </c>
      <c r="H79" s="181" t="s">
        <v>83</v>
      </c>
      <c r="I79" s="181" t="s">
        <v>84</v>
      </c>
      <c r="J79" s="181" t="s">
        <v>181</v>
      </c>
      <c r="K79" s="181">
        <v>121</v>
      </c>
      <c r="L79" s="181">
        <v>7.6</v>
      </c>
      <c r="M79" s="181">
        <v>3.12</v>
      </c>
      <c r="N79" s="182" t="s">
        <v>2021</v>
      </c>
      <c r="O79" s="183" t="s">
        <v>172</v>
      </c>
    </row>
    <row r="80" spans="1:15" x14ac:dyDescent="0.25">
      <c r="A80" s="177" t="s">
        <v>527</v>
      </c>
      <c r="B80" s="178" t="s">
        <v>2022</v>
      </c>
      <c r="C80" s="179" t="s">
        <v>1024</v>
      </c>
      <c r="D80" s="180" t="s">
        <v>1025</v>
      </c>
      <c r="E80" s="180" t="s">
        <v>2023</v>
      </c>
      <c r="F80" s="180" t="s">
        <v>1026</v>
      </c>
      <c r="G80" s="181" t="s">
        <v>82</v>
      </c>
      <c r="H80" s="181" t="s">
        <v>83</v>
      </c>
      <c r="I80" s="181" t="s">
        <v>84</v>
      </c>
      <c r="J80" s="181" t="s">
        <v>186</v>
      </c>
      <c r="K80" s="181">
        <v>125</v>
      </c>
      <c r="L80" s="181">
        <v>6.63</v>
      </c>
      <c r="M80" s="181">
        <v>2.4300000000000002</v>
      </c>
      <c r="N80" s="182" t="s">
        <v>897</v>
      </c>
      <c r="O80" s="183" t="s">
        <v>172</v>
      </c>
    </row>
    <row r="81" spans="1:15" x14ac:dyDescent="0.25">
      <c r="A81" s="177" t="s">
        <v>528</v>
      </c>
      <c r="B81" s="178" t="s">
        <v>2024</v>
      </c>
      <c r="C81" s="179" t="s">
        <v>1027</v>
      </c>
      <c r="D81" s="180" t="s">
        <v>1028</v>
      </c>
      <c r="E81" s="180" t="s">
        <v>2025</v>
      </c>
      <c r="F81" s="180" t="s">
        <v>1029</v>
      </c>
      <c r="G81" s="181" t="s">
        <v>82</v>
      </c>
      <c r="H81" s="181" t="s">
        <v>83</v>
      </c>
      <c r="I81" s="181" t="s">
        <v>84</v>
      </c>
      <c r="J81" s="181" t="s">
        <v>186</v>
      </c>
      <c r="K81" s="181">
        <v>121</v>
      </c>
      <c r="L81" s="181">
        <v>8.26</v>
      </c>
      <c r="M81" s="181">
        <v>3.48</v>
      </c>
      <c r="N81" s="182" t="s">
        <v>2026</v>
      </c>
      <c r="O81" s="183" t="s">
        <v>172</v>
      </c>
    </row>
    <row r="82" spans="1:15" x14ac:dyDescent="0.25">
      <c r="A82" s="177" t="s">
        <v>529</v>
      </c>
      <c r="B82" s="178" t="s">
        <v>2027</v>
      </c>
      <c r="C82" s="179" t="s">
        <v>703</v>
      </c>
      <c r="D82" s="180" t="s">
        <v>1030</v>
      </c>
      <c r="E82" s="180" t="s">
        <v>2028</v>
      </c>
      <c r="F82" s="180" t="s">
        <v>1031</v>
      </c>
      <c r="G82" s="181" t="s">
        <v>82</v>
      </c>
      <c r="H82" s="181" t="s">
        <v>83</v>
      </c>
      <c r="I82" s="181" t="s">
        <v>84</v>
      </c>
      <c r="J82" s="181" t="s">
        <v>186</v>
      </c>
      <c r="K82" s="181">
        <v>125</v>
      </c>
      <c r="L82" s="181">
        <v>7.57</v>
      </c>
      <c r="M82" s="181">
        <v>3.07</v>
      </c>
      <c r="N82" s="182" t="s">
        <v>898</v>
      </c>
      <c r="O82" s="183" t="s">
        <v>172</v>
      </c>
    </row>
    <row r="83" spans="1:15" x14ac:dyDescent="0.25">
      <c r="A83" s="177" t="s">
        <v>530</v>
      </c>
      <c r="B83" s="178" t="s">
        <v>2029</v>
      </c>
      <c r="C83" s="179" t="s">
        <v>1032</v>
      </c>
      <c r="D83" s="180" t="s">
        <v>811</v>
      </c>
      <c r="E83" s="180" t="s">
        <v>2030</v>
      </c>
      <c r="F83" s="180" t="s">
        <v>1033</v>
      </c>
      <c r="G83" s="181" t="s">
        <v>82</v>
      </c>
      <c r="H83" s="181" t="s">
        <v>83</v>
      </c>
      <c r="I83" s="181" t="s">
        <v>84</v>
      </c>
      <c r="J83" s="181" t="s">
        <v>186</v>
      </c>
      <c r="K83" s="181">
        <v>125</v>
      </c>
      <c r="L83" s="181">
        <v>7.07</v>
      </c>
      <c r="M83" s="181">
        <v>2.77</v>
      </c>
      <c r="N83" s="182" t="s">
        <v>898</v>
      </c>
      <c r="O83" s="183" t="s">
        <v>172</v>
      </c>
    </row>
    <row r="84" spans="1:15" x14ac:dyDescent="0.25">
      <c r="A84" s="177" t="s">
        <v>531</v>
      </c>
      <c r="B84" s="178" t="s">
        <v>2031</v>
      </c>
      <c r="C84" s="179" t="s">
        <v>1034</v>
      </c>
      <c r="D84" s="180" t="s">
        <v>1035</v>
      </c>
      <c r="E84" s="180" t="s">
        <v>2032</v>
      </c>
      <c r="F84" s="180" t="s">
        <v>920</v>
      </c>
      <c r="G84" s="181" t="s">
        <v>82</v>
      </c>
      <c r="H84" s="181" t="s">
        <v>1917</v>
      </c>
      <c r="I84" s="181" t="s">
        <v>1917</v>
      </c>
      <c r="J84" s="181" t="s">
        <v>186</v>
      </c>
      <c r="K84" s="181">
        <v>116</v>
      </c>
      <c r="L84" s="181">
        <v>5.75</v>
      </c>
      <c r="M84" s="181">
        <v>1.91</v>
      </c>
      <c r="N84" s="182" t="s">
        <v>1036</v>
      </c>
      <c r="O84" s="183" t="s">
        <v>172</v>
      </c>
    </row>
    <row r="85" spans="1:15" x14ac:dyDescent="0.25">
      <c r="A85" s="177" t="s">
        <v>532</v>
      </c>
      <c r="B85" s="178" t="s">
        <v>2033</v>
      </c>
      <c r="C85" s="179" t="s">
        <v>1037</v>
      </c>
      <c r="D85" s="180" t="s">
        <v>989</v>
      </c>
      <c r="E85" s="180" t="s">
        <v>2034</v>
      </c>
      <c r="F85" s="180" t="s">
        <v>1038</v>
      </c>
      <c r="G85" s="181" t="s">
        <v>82</v>
      </c>
      <c r="H85" s="181" t="s">
        <v>83</v>
      </c>
      <c r="I85" s="181" t="s">
        <v>84</v>
      </c>
      <c r="J85" s="181" t="s">
        <v>186</v>
      </c>
      <c r="K85" s="181">
        <v>121</v>
      </c>
      <c r="L85" s="181">
        <v>7.05</v>
      </c>
      <c r="M85" s="181">
        <v>2.74</v>
      </c>
      <c r="N85" s="182" t="s">
        <v>1039</v>
      </c>
      <c r="O85" s="183" t="s">
        <v>172</v>
      </c>
    </row>
    <row r="86" spans="1:15" x14ac:dyDescent="0.25">
      <c r="A86" s="177" t="s">
        <v>533</v>
      </c>
      <c r="B86" s="178" t="s">
        <v>2035</v>
      </c>
      <c r="C86" s="179" t="s">
        <v>293</v>
      </c>
      <c r="D86" s="180" t="s">
        <v>492</v>
      </c>
      <c r="E86" s="180" t="s">
        <v>2036</v>
      </c>
      <c r="F86" s="180" t="s">
        <v>959</v>
      </c>
      <c r="G86" s="181" t="s">
        <v>82</v>
      </c>
      <c r="H86" s="181" t="s">
        <v>83</v>
      </c>
      <c r="I86" s="181" t="s">
        <v>84</v>
      </c>
      <c r="J86" s="181" t="s">
        <v>177</v>
      </c>
      <c r="K86" s="181">
        <v>84</v>
      </c>
      <c r="L86" s="181">
        <v>6.83</v>
      </c>
      <c r="M86" s="181">
        <v>2.65</v>
      </c>
      <c r="N86" s="182" t="s">
        <v>1071</v>
      </c>
      <c r="O86" s="183" t="s">
        <v>172</v>
      </c>
    </row>
    <row r="87" spans="1:15" x14ac:dyDescent="0.25">
      <c r="A87" s="177" t="s">
        <v>534</v>
      </c>
      <c r="B87" s="178" t="s">
        <v>2037</v>
      </c>
      <c r="C87" s="179" t="s">
        <v>961</v>
      </c>
      <c r="D87" s="180" t="s">
        <v>849</v>
      </c>
      <c r="E87" s="180" t="s">
        <v>2038</v>
      </c>
      <c r="F87" s="180" t="s">
        <v>962</v>
      </c>
      <c r="G87" s="181" t="s">
        <v>82</v>
      </c>
      <c r="H87" s="181" t="s">
        <v>83</v>
      </c>
      <c r="I87" s="181" t="s">
        <v>84</v>
      </c>
      <c r="J87" s="181" t="s">
        <v>177</v>
      </c>
      <c r="K87" s="181">
        <v>84</v>
      </c>
      <c r="L87" s="181">
        <v>6.77</v>
      </c>
      <c r="M87" s="181">
        <v>2.5099999999999998</v>
      </c>
      <c r="N87" s="182" t="s">
        <v>1071</v>
      </c>
      <c r="O87" s="183" t="s">
        <v>172</v>
      </c>
    </row>
    <row r="88" spans="1:15" x14ac:dyDescent="0.25">
      <c r="A88" s="177" t="s">
        <v>535</v>
      </c>
      <c r="B88" s="178" t="s">
        <v>2039</v>
      </c>
      <c r="C88" s="179" t="s">
        <v>963</v>
      </c>
      <c r="D88" s="180" t="s">
        <v>912</v>
      </c>
      <c r="E88" s="180" t="s">
        <v>2040</v>
      </c>
      <c r="F88" s="180" t="s">
        <v>964</v>
      </c>
      <c r="G88" s="181" t="s">
        <v>82</v>
      </c>
      <c r="H88" s="181" t="s">
        <v>83</v>
      </c>
      <c r="I88" s="181" t="s">
        <v>84</v>
      </c>
      <c r="J88" s="181" t="s">
        <v>177</v>
      </c>
      <c r="K88" s="181">
        <v>84</v>
      </c>
      <c r="L88" s="181">
        <v>6.8</v>
      </c>
      <c r="M88" s="181">
        <v>2.54</v>
      </c>
      <c r="N88" s="182" t="s">
        <v>1071</v>
      </c>
      <c r="O88" s="183" t="s">
        <v>172</v>
      </c>
    </row>
    <row r="89" spans="1:15" x14ac:dyDescent="0.25">
      <c r="A89" s="177" t="s">
        <v>536</v>
      </c>
      <c r="B89" s="178" t="s">
        <v>2041</v>
      </c>
      <c r="C89" s="179" t="s">
        <v>208</v>
      </c>
      <c r="D89" s="180" t="s">
        <v>502</v>
      </c>
      <c r="E89" s="180" t="s">
        <v>2042</v>
      </c>
      <c r="F89" s="180" t="s">
        <v>965</v>
      </c>
      <c r="G89" s="181" t="s">
        <v>82</v>
      </c>
      <c r="H89" s="181" t="s">
        <v>83</v>
      </c>
      <c r="I89" s="181" t="s">
        <v>84</v>
      </c>
      <c r="J89" s="181" t="s">
        <v>177</v>
      </c>
      <c r="K89" s="181">
        <v>84</v>
      </c>
      <c r="L89" s="181">
        <v>7.12</v>
      </c>
      <c r="M89" s="181">
        <v>2.74</v>
      </c>
      <c r="N89" s="182" t="s">
        <v>1071</v>
      </c>
      <c r="O89" s="183" t="s">
        <v>172</v>
      </c>
    </row>
    <row r="90" spans="1:15" x14ac:dyDescent="0.25">
      <c r="A90" s="177" t="s">
        <v>538</v>
      </c>
      <c r="B90" s="178" t="s">
        <v>2043</v>
      </c>
      <c r="C90" s="179" t="s">
        <v>1072</v>
      </c>
      <c r="D90" s="180" t="s">
        <v>926</v>
      </c>
      <c r="E90" s="180" t="s">
        <v>2044</v>
      </c>
      <c r="F90" s="180" t="s">
        <v>1073</v>
      </c>
      <c r="G90" s="181" t="s">
        <v>82</v>
      </c>
      <c r="H90" s="181" t="s">
        <v>83</v>
      </c>
      <c r="I90" s="181" t="s">
        <v>84</v>
      </c>
      <c r="J90" s="181" t="s">
        <v>177</v>
      </c>
      <c r="K90" s="181">
        <v>74</v>
      </c>
      <c r="L90" s="181">
        <v>7.21</v>
      </c>
      <c r="M90" s="181">
        <v>2.8</v>
      </c>
      <c r="N90" s="182" t="s">
        <v>1074</v>
      </c>
      <c r="O90" s="183" t="s">
        <v>172</v>
      </c>
    </row>
    <row r="91" spans="1:15" x14ac:dyDescent="0.25">
      <c r="A91" s="177" t="s">
        <v>539</v>
      </c>
      <c r="B91" s="178" t="s">
        <v>1802</v>
      </c>
      <c r="C91" s="179" t="s">
        <v>906</v>
      </c>
      <c r="D91" s="180" t="s">
        <v>104</v>
      </c>
      <c r="E91" s="180" t="s">
        <v>2045</v>
      </c>
      <c r="F91" s="180" t="s">
        <v>1803</v>
      </c>
      <c r="G91" s="181" t="s">
        <v>82</v>
      </c>
      <c r="H91" s="181" t="s">
        <v>1235</v>
      </c>
      <c r="I91" s="181" t="s">
        <v>84</v>
      </c>
      <c r="J91" s="181" t="s">
        <v>1804</v>
      </c>
      <c r="K91" s="181">
        <v>71</v>
      </c>
      <c r="L91" s="181">
        <v>4.8499999999999996</v>
      </c>
      <c r="M91" s="181">
        <v>1.48</v>
      </c>
      <c r="N91" s="182" t="s">
        <v>1805</v>
      </c>
      <c r="O91" s="183" t="s">
        <v>801</v>
      </c>
    </row>
    <row r="92" spans="1:15" x14ac:dyDescent="0.25">
      <c r="A92" s="177" t="s">
        <v>541</v>
      </c>
      <c r="B92" s="178" t="s">
        <v>1806</v>
      </c>
      <c r="C92" s="179" t="s">
        <v>1625</v>
      </c>
      <c r="D92" s="180" t="s">
        <v>306</v>
      </c>
      <c r="E92" s="180" t="s">
        <v>2046</v>
      </c>
      <c r="F92" s="180" t="s">
        <v>1807</v>
      </c>
      <c r="G92" s="181" t="s">
        <v>82</v>
      </c>
      <c r="H92" s="181" t="s">
        <v>1235</v>
      </c>
      <c r="I92" s="181" t="s">
        <v>84</v>
      </c>
      <c r="J92" s="181" t="s">
        <v>1808</v>
      </c>
      <c r="K92" s="181">
        <v>128</v>
      </c>
      <c r="L92" s="181">
        <v>5.65</v>
      </c>
      <c r="M92" s="181">
        <v>1.89</v>
      </c>
      <c r="N92" s="182" t="s">
        <v>1809</v>
      </c>
      <c r="O92" s="183" t="s">
        <v>801</v>
      </c>
    </row>
    <row r="93" spans="1:15" x14ac:dyDescent="0.25">
      <c r="A93" s="177" t="s">
        <v>543</v>
      </c>
      <c r="B93" s="178" t="s">
        <v>1810</v>
      </c>
      <c r="C93" s="179" t="s">
        <v>1625</v>
      </c>
      <c r="D93" s="180" t="s">
        <v>490</v>
      </c>
      <c r="E93" s="180" t="s">
        <v>2047</v>
      </c>
      <c r="F93" s="180" t="s">
        <v>1811</v>
      </c>
      <c r="G93" s="181" t="s">
        <v>82</v>
      </c>
      <c r="H93" s="181" t="s">
        <v>1235</v>
      </c>
      <c r="I93" s="181" t="s">
        <v>84</v>
      </c>
      <c r="J93" s="181" t="s">
        <v>1808</v>
      </c>
      <c r="K93" s="181">
        <v>132</v>
      </c>
      <c r="L93" s="181">
        <v>6.33</v>
      </c>
      <c r="M93" s="181">
        <v>2.2799999999999998</v>
      </c>
      <c r="N93" s="182" t="s">
        <v>897</v>
      </c>
      <c r="O93" s="183" t="s">
        <v>801</v>
      </c>
    </row>
    <row r="94" spans="1:15" x14ac:dyDescent="0.25">
      <c r="A94" s="177" t="s">
        <v>544</v>
      </c>
      <c r="B94" s="178" t="s">
        <v>1812</v>
      </c>
      <c r="C94" s="179" t="s">
        <v>1813</v>
      </c>
      <c r="D94" s="180" t="s">
        <v>1814</v>
      </c>
      <c r="E94" s="180" t="s">
        <v>2048</v>
      </c>
      <c r="F94" s="180" t="s">
        <v>1815</v>
      </c>
      <c r="G94" s="181" t="s">
        <v>98</v>
      </c>
      <c r="H94" s="181" t="s">
        <v>1917</v>
      </c>
      <c r="I94" s="181" t="s">
        <v>84</v>
      </c>
      <c r="J94" s="181" t="s">
        <v>1808</v>
      </c>
      <c r="K94" s="181">
        <v>130</v>
      </c>
      <c r="L94" s="181">
        <v>5.74</v>
      </c>
      <c r="M94" s="181">
        <v>1.9</v>
      </c>
      <c r="N94" s="182" t="s">
        <v>1816</v>
      </c>
      <c r="O94" s="183" t="s">
        <v>801</v>
      </c>
    </row>
    <row r="95" spans="1:15" x14ac:dyDescent="0.25">
      <c r="A95" s="177" t="s">
        <v>545</v>
      </c>
      <c r="B95" s="178" t="s">
        <v>1817</v>
      </c>
      <c r="C95" s="179" t="s">
        <v>1818</v>
      </c>
      <c r="D95" s="180" t="s">
        <v>1819</v>
      </c>
      <c r="E95" s="180" t="s">
        <v>2049</v>
      </c>
      <c r="F95" s="180" t="s">
        <v>1820</v>
      </c>
      <c r="G95" s="181" t="s">
        <v>82</v>
      </c>
      <c r="H95" s="181" t="s">
        <v>1235</v>
      </c>
      <c r="I95" s="181" t="s">
        <v>84</v>
      </c>
      <c r="J95" s="181" t="s">
        <v>1808</v>
      </c>
      <c r="K95" s="181">
        <v>132</v>
      </c>
      <c r="L95" s="181">
        <v>6.58</v>
      </c>
      <c r="M95" s="181">
        <v>2.38</v>
      </c>
      <c r="N95" s="182" t="s">
        <v>897</v>
      </c>
      <c r="O95" s="183" t="s">
        <v>801</v>
      </c>
    </row>
    <row r="96" spans="1:15" x14ac:dyDescent="0.25">
      <c r="A96" s="177" t="s">
        <v>547</v>
      </c>
      <c r="B96" s="178" t="s">
        <v>1821</v>
      </c>
      <c r="C96" s="179" t="s">
        <v>1822</v>
      </c>
      <c r="D96" s="180" t="s">
        <v>506</v>
      </c>
      <c r="E96" s="180" t="s">
        <v>2050</v>
      </c>
      <c r="F96" s="180" t="s">
        <v>1823</v>
      </c>
      <c r="G96" s="181" t="s">
        <v>82</v>
      </c>
      <c r="H96" s="181" t="s">
        <v>1235</v>
      </c>
      <c r="I96" s="181" t="s">
        <v>84</v>
      </c>
      <c r="J96" s="181" t="s">
        <v>1808</v>
      </c>
      <c r="K96" s="181">
        <v>132</v>
      </c>
      <c r="L96" s="181">
        <v>5.99</v>
      </c>
      <c r="M96" s="181">
        <v>2.06</v>
      </c>
      <c r="N96" s="182" t="s">
        <v>897</v>
      </c>
      <c r="O96" s="183" t="s">
        <v>801</v>
      </c>
    </row>
    <row r="97" spans="1:15" x14ac:dyDescent="0.25">
      <c r="A97" s="177" t="s">
        <v>549</v>
      </c>
      <c r="B97" s="178" t="s">
        <v>1824</v>
      </c>
      <c r="C97" s="179" t="s">
        <v>1825</v>
      </c>
      <c r="D97" s="180" t="s">
        <v>221</v>
      </c>
      <c r="E97" s="180" t="s">
        <v>2051</v>
      </c>
      <c r="F97" s="180" t="s">
        <v>1826</v>
      </c>
      <c r="G97" s="181" t="s">
        <v>82</v>
      </c>
      <c r="H97" s="181" t="s">
        <v>1235</v>
      </c>
      <c r="I97" s="181" t="s">
        <v>84</v>
      </c>
      <c r="J97" s="181" t="s">
        <v>895</v>
      </c>
      <c r="K97" s="181">
        <v>124</v>
      </c>
      <c r="L97" s="181">
        <v>5.52</v>
      </c>
      <c r="M97" s="181">
        <v>1.75</v>
      </c>
      <c r="N97" s="182" t="s">
        <v>1827</v>
      </c>
      <c r="O97" s="183" t="s">
        <v>801</v>
      </c>
    </row>
    <row r="98" spans="1:15" x14ac:dyDescent="0.25">
      <c r="A98" s="177" t="s">
        <v>550</v>
      </c>
      <c r="B98" s="178" t="s">
        <v>1828</v>
      </c>
      <c r="C98" s="179" t="s">
        <v>1829</v>
      </c>
      <c r="D98" s="180" t="s">
        <v>237</v>
      </c>
      <c r="E98" s="180" t="s">
        <v>2052</v>
      </c>
      <c r="F98" s="180" t="s">
        <v>1830</v>
      </c>
      <c r="G98" s="181" t="s">
        <v>82</v>
      </c>
      <c r="H98" s="181" t="s">
        <v>1235</v>
      </c>
      <c r="I98" s="181" t="s">
        <v>84</v>
      </c>
      <c r="J98" s="181" t="s">
        <v>895</v>
      </c>
      <c r="K98" s="181">
        <v>123</v>
      </c>
      <c r="L98" s="181">
        <v>5.52</v>
      </c>
      <c r="M98" s="181">
        <v>1.72</v>
      </c>
      <c r="N98" s="182" t="s">
        <v>1831</v>
      </c>
      <c r="O98" s="183" t="s">
        <v>801</v>
      </c>
    </row>
    <row r="99" spans="1:15" x14ac:dyDescent="0.25">
      <c r="A99" s="177" t="s">
        <v>551</v>
      </c>
      <c r="B99" s="178" t="s">
        <v>1832</v>
      </c>
      <c r="C99" s="179" t="s">
        <v>1833</v>
      </c>
      <c r="D99" s="180" t="s">
        <v>1069</v>
      </c>
      <c r="E99" s="180" t="s">
        <v>2053</v>
      </c>
      <c r="F99" s="180" t="s">
        <v>1834</v>
      </c>
      <c r="G99" s="181" t="s">
        <v>98</v>
      </c>
      <c r="H99" s="181" t="s">
        <v>1235</v>
      </c>
      <c r="I99" s="181" t="s">
        <v>84</v>
      </c>
      <c r="J99" s="181" t="s">
        <v>895</v>
      </c>
      <c r="K99" s="181">
        <v>132</v>
      </c>
      <c r="L99" s="181">
        <v>6.32</v>
      </c>
      <c r="M99" s="181">
        <v>2.25</v>
      </c>
      <c r="N99" s="182" t="s">
        <v>898</v>
      </c>
      <c r="O99" s="183" t="s">
        <v>801</v>
      </c>
    </row>
    <row r="100" spans="1:15" x14ac:dyDescent="0.25">
      <c r="A100" s="177" t="s">
        <v>554</v>
      </c>
      <c r="B100" s="178" t="s">
        <v>1651</v>
      </c>
      <c r="C100" s="179" t="s">
        <v>1652</v>
      </c>
      <c r="D100" s="180" t="s">
        <v>221</v>
      </c>
      <c r="E100" s="180" t="s">
        <v>1923</v>
      </c>
      <c r="F100" s="180" t="s">
        <v>1653</v>
      </c>
      <c r="G100" s="181" t="s">
        <v>82</v>
      </c>
      <c r="H100" s="181" t="s">
        <v>1235</v>
      </c>
      <c r="I100" s="181" t="s">
        <v>84</v>
      </c>
      <c r="J100" s="181" t="s">
        <v>1654</v>
      </c>
      <c r="K100" s="181">
        <v>132</v>
      </c>
      <c r="L100" s="181">
        <v>6.67</v>
      </c>
      <c r="M100" s="181">
        <v>2.52</v>
      </c>
      <c r="N100" s="182" t="s">
        <v>897</v>
      </c>
      <c r="O100" s="183" t="s">
        <v>801</v>
      </c>
    </row>
    <row r="101" spans="1:15" x14ac:dyDescent="0.25">
      <c r="A101" s="177" t="s">
        <v>556</v>
      </c>
      <c r="B101" s="178" t="s">
        <v>1655</v>
      </c>
      <c r="C101" s="179" t="s">
        <v>1656</v>
      </c>
      <c r="D101" s="180" t="s">
        <v>258</v>
      </c>
      <c r="E101" s="180" t="s">
        <v>2054</v>
      </c>
      <c r="F101" s="180" t="s">
        <v>1657</v>
      </c>
      <c r="G101" s="181" t="s">
        <v>82</v>
      </c>
      <c r="H101" s="181" t="s">
        <v>1235</v>
      </c>
      <c r="I101" s="181" t="s">
        <v>84</v>
      </c>
      <c r="J101" s="181" t="s">
        <v>1654</v>
      </c>
      <c r="K101" s="181">
        <v>132</v>
      </c>
      <c r="L101" s="181">
        <v>6.79</v>
      </c>
      <c r="M101" s="181">
        <v>2.59</v>
      </c>
      <c r="N101" s="182" t="s">
        <v>898</v>
      </c>
      <c r="O101" s="183" t="s">
        <v>801</v>
      </c>
    </row>
    <row r="102" spans="1:15" x14ac:dyDescent="0.25">
      <c r="A102" s="177" t="s">
        <v>557</v>
      </c>
      <c r="B102" s="178" t="s">
        <v>1765</v>
      </c>
      <c r="C102" s="179" t="s">
        <v>225</v>
      </c>
      <c r="D102" s="180" t="s">
        <v>110</v>
      </c>
      <c r="E102" s="180" t="s">
        <v>2055</v>
      </c>
      <c r="F102" s="180" t="s">
        <v>1766</v>
      </c>
      <c r="G102" s="181" t="s">
        <v>82</v>
      </c>
      <c r="H102" s="181" t="s">
        <v>83</v>
      </c>
      <c r="I102" s="181" t="s">
        <v>84</v>
      </c>
      <c r="J102" s="181" t="s">
        <v>1767</v>
      </c>
      <c r="K102" s="181">
        <v>63</v>
      </c>
      <c r="L102" s="181">
        <v>7.95</v>
      </c>
      <c r="M102" s="181">
        <v>3.32</v>
      </c>
      <c r="N102" s="182" t="s">
        <v>1768</v>
      </c>
      <c r="O102" s="183" t="s">
        <v>801</v>
      </c>
    </row>
    <row r="103" spans="1:15" x14ac:dyDescent="0.25">
      <c r="A103" s="177" t="s">
        <v>558</v>
      </c>
      <c r="B103" s="178" t="s">
        <v>1769</v>
      </c>
      <c r="C103" s="179" t="s">
        <v>1770</v>
      </c>
      <c r="D103" s="180" t="s">
        <v>273</v>
      </c>
      <c r="E103" s="180" t="s">
        <v>2056</v>
      </c>
      <c r="F103" s="180" t="s">
        <v>1771</v>
      </c>
      <c r="G103" s="181" t="s">
        <v>82</v>
      </c>
      <c r="H103" s="181" t="s">
        <v>83</v>
      </c>
      <c r="I103" s="181" t="s">
        <v>84</v>
      </c>
      <c r="J103" s="181" t="s">
        <v>1767</v>
      </c>
      <c r="K103" s="181">
        <v>24</v>
      </c>
      <c r="L103" s="181">
        <v>6.69</v>
      </c>
      <c r="M103" s="181">
        <v>2.48</v>
      </c>
      <c r="N103" s="182" t="s">
        <v>1772</v>
      </c>
      <c r="O103" s="183" t="s">
        <v>801</v>
      </c>
    </row>
    <row r="104" spans="1:15" x14ac:dyDescent="0.25">
      <c r="A104" s="177" t="s">
        <v>559</v>
      </c>
      <c r="B104" s="178" t="s">
        <v>1496</v>
      </c>
      <c r="C104" s="179" t="s">
        <v>1497</v>
      </c>
      <c r="D104" s="180" t="s">
        <v>1025</v>
      </c>
      <c r="E104" s="180" t="s">
        <v>2057</v>
      </c>
      <c r="F104" s="180" t="s">
        <v>1498</v>
      </c>
      <c r="G104" s="181" t="s">
        <v>82</v>
      </c>
      <c r="H104" s="181" t="s">
        <v>1917</v>
      </c>
      <c r="I104" s="181" t="s">
        <v>1917</v>
      </c>
      <c r="J104" s="181" t="s">
        <v>1499</v>
      </c>
      <c r="K104" s="181">
        <v>132</v>
      </c>
      <c r="L104" s="181">
        <v>6.51</v>
      </c>
      <c r="M104" s="181">
        <v>2.4</v>
      </c>
      <c r="N104" s="182" t="s">
        <v>897</v>
      </c>
      <c r="O104" s="183" t="s">
        <v>801</v>
      </c>
    </row>
    <row r="105" spans="1:15" x14ac:dyDescent="0.25">
      <c r="A105" s="177" t="s">
        <v>560</v>
      </c>
      <c r="B105" s="178" t="s">
        <v>1500</v>
      </c>
      <c r="C105" s="179" t="s">
        <v>1501</v>
      </c>
      <c r="D105" s="180" t="s">
        <v>880</v>
      </c>
      <c r="E105" s="180" t="s">
        <v>2058</v>
      </c>
      <c r="F105" s="180" t="s">
        <v>1502</v>
      </c>
      <c r="G105" s="181" t="s">
        <v>98</v>
      </c>
      <c r="H105" s="181" t="s">
        <v>83</v>
      </c>
      <c r="I105" s="181" t="s">
        <v>84</v>
      </c>
      <c r="J105" s="181" t="s">
        <v>1499</v>
      </c>
      <c r="K105" s="181">
        <v>132</v>
      </c>
      <c r="L105" s="181">
        <v>6.52</v>
      </c>
      <c r="M105" s="181">
        <v>2.37</v>
      </c>
      <c r="N105" s="182" t="s">
        <v>898</v>
      </c>
      <c r="O105" s="183" t="s">
        <v>801</v>
      </c>
    </row>
    <row r="106" spans="1:15" x14ac:dyDescent="0.25">
      <c r="A106" s="177" t="s">
        <v>562</v>
      </c>
      <c r="B106" s="178" t="s">
        <v>1503</v>
      </c>
      <c r="C106" s="179" t="s">
        <v>1504</v>
      </c>
      <c r="D106" s="180" t="s">
        <v>255</v>
      </c>
      <c r="E106" s="180" t="s">
        <v>2059</v>
      </c>
      <c r="F106" s="180" t="s">
        <v>1505</v>
      </c>
      <c r="G106" s="181" t="s">
        <v>82</v>
      </c>
      <c r="H106" s="181" t="s">
        <v>1917</v>
      </c>
      <c r="I106" s="181" t="s">
        <v>1917</v>
      </c>
      <c r="J106" s="181" t="s">
        <v>1499</v>
      </c>
      <c r="K106" s="181">
        <v>132</v>
      </c>
      <c r="L106" s="181">
        <v>6.36</v>
      </c>
      <c r="M106" s="181">
        <v>2.27</v>
      </c>
      <c r="N106" s="182" t="s">
        <v>897</v>
      </c>
      <c r="O106" s="183" t="s">
        <v>801</v>
      </c>
    </row>
    <row r="107" spans="1:15" x14ac:dyDescent="0.25">
      <c r="A107" s="177" t="s">
        <v>563</v>
      </c>
      <c r="B107" s="178" t="s">
        <v>1506</v>
      </c>
      <c r="C107" s="179" t="s">
        <v>1507</v>
      </c>
      <c r="D107" s="180" t="s">
        <v>174</v>
      </c>
      <c r="E107" s="180" t="s">
        <v>2060</v>
      </c>
      <c r="F107" s="180" t="s">
        <v>1508</v>
      </c>
      <c r="G107" s="181" t="s">
        <v>82</v>
      </c>
      <c r="H107" s="181" t="s">
        <v>1235</v>
      </c>
      <c r="I107" s="181" t="s">
        <v>84</v>
      </c>
      <c r="J107" s="181" t="s">
        <v>1499</v>
      </c>
      <c r="K107" s="181">
        <v>132</v>
      </c>
      <c r="L107" s="181">
        <v>7.15</v>
      </c>
      <c r="M107" s="181">
        <v>2.83</v>
      </c>
      <c r="N107" s="182" t="s">
        <v>897</v>
      </c>
      <c r="O107" s="183" t="s">
        <v>801</v>
      </c>
    </row>
    <row r="108" spans="1:15" x14ac:dyDescent="0.25">
      <c r="A108" s="177" t="s">
        <v>565</v>
      </c>
      <c r="B108" s="178" t="s">
        <v>1577</v>
      </c>
      <c r="C108" s="179" t="s">
        <v>1578</v>
      </c>
      <c r="D108" s="180" t="s">
        <v>80</v>
      </c>
      <c r="E108" s="180" t="s">
        <v>2061</v>
      </c>
      <c r="F108" s="180" t="s">
        <v>1579</v>
      </c>
      <c r="G108" s="181" t="s">
        <v>82</v>
      </c>
      <c r="H108" s="181" t="s">
        <v>1235</v>
      </c>
      <c r="I108" s="181" t="s">
        <v>84</v>
      </c>
      <c r="J108" s="181" t="s">
        <v>1580</v>
      </c>
      <c r="K108" s="181">
        <v>132</v>
      </c>
      <c r="L108" s="181">
        <v>6.67</v>
      </c>
      <c r="M108" s="181">
        <v>2.5</v>
      </c>
      <c r="N108" s="182" t="s">
        <v>897</v>
      </c>
      <c r="O108" s="183" t="s">
        <v>801</v>
      </c>
    </row>
    <row r="109" spans="1:15" x14ac:dyDescent="0.25">
      <c r="A109" s="177" t="s">
        <v>566</v>
      </c>
      <c r="B109" s="178" t="s">
        <v>1581</v>
      </c>
      <c r="C109" s="179" t="s">
        <v>781</v>
      </c>
      <c r="D109" s="180" t="s">
        <v>1153</v>
      </c>
      <c r="E109" s="180" t="s">
        <v>2062</v>
      </c>
      <c r="F109" s="180" t="s">
        <v>1582</v>
      </c>
      <c r="G109" s="181" t="s">
        <v>82</v>
      </c>
      <c r="H109" s="181" t="s">
        <v>1235</v>
      </c>
      <c r="I109" s="181" t="s">
        <v>84</v>
      </c>
      <c r="J109" s="181" t="s">
        <v>1580</v>
      </c>
      <c r="K109" s="181">
        <v>126</v>
      </c>
      <c r="L109" s="181">
        <v>6.43</v>
      </c>
      <c r="M109" s="181">
        <v>2.41</v>
      </c>
      <c r="N109" s="182" t="s">
        <v>1583</v>
      </c>
      <c r="O109" s="183" t="s">
        <v>801</v>
      </c>
    </row>
    <row r="110" spans="1:15" x14ac:dyDescent="0.25">
      <c r="A110" s="177" t="s">
        <v>568</v>
      </c>
      <c r="B110" s="178" t="s">
        <v>1584</v>
      </c>
      <c r="C110" s="179" t="s">
        <v>1585</v>
      </c>
      <c r="D110" s="180" t="s">
        <v>908</v>
      </c>
      <c r="E110" s="180" t="s">
        <v>2063</v>
      </c>
      <c r="F110" s="180" t="s">
        <v>1586</v>
      </c>
      <c r="G110" s="181" t="s">
        <v>98</v>
      </c>
      <c r="H110" s="181" t="s">
        <v>1235</v>
      </c>
      <c r="I110" s="181" t="s">
        <v>84</v>
      </c>
      <c r="J110" s="181" t="s">
        <v>1580</v>
      </c>
      <c r="K110" s="181">
        <v>119</v>
      </c>
      <c r="L110" s="181">
        <v>5.83</v>
      </c>
      <c r="M110" s="181">
        <v>1.96</v>
      </c>
      <c r="N110" s="182" t="s">
        <v>1587</v>
      </c>
      <c r="O110" s="183" t="s">
        <v>801</v>
      </c>
    </row>
    <row r="111" spans="1:15" x14ac:dyDescent="0.25">
      <c r="A111" s="177" t="s">
        <v>569</v>
      </c>
      <c r="B111" s="178" t="s">
        <v>1588</v>
      </c>
      <c r="C111" s="179" t="s">
        <v>1352</v>
      </c>
      <c r="D111" s="180" t="s">
        <v>206</v>
      </c>
      <c r="E111" s="180" t="s">
        <v>2064</v>
      </c>
      <c r="F111" s="180" t="s">
        <v>920</v>
      </c>
      <c r="G111" s="181" t="s">
        <v>82</v>
      </c>
      <c r="H111" s="181" t="s">
        <v>1235</v>
      </c>
      <c r="I111" s="181" t="s">
        <v>84</v>
      </c>
      <c r="J111" s="181" t="s">
        <v>1580</v>
      </c>
      <c r="K111" s="181">
        <v>101</v>
      </c>
      <c r="L111" s="181">
        <v>5.5</v>
      </c>
      <c r="M111" s="181">
        <v>1.93</v>
      </c>
      <c r="N111" s="182" t="s">
        <v>1589</v>
      </c>
      <c r="O111" s="183" t="s">
        <v>801</v>
      </c>
    </row>
    <row r="112" spans="1:15" x14ac:dyDescent="0.25">
      <c r="A112" s="177" t="s">
        <v>570</v>
      </c>
      <c r="B112" s="178" t="s">
        <v>1590</v>
      </c>
      <c r="C112" s="179" t="s">
        <v>625</v>
      </c>
      <c r="D112" s="180" t="s">
        <v>1591</v>
      </c>
      <c r="E112" s="180" t="s">
        <v>2065</v>
      </c>
      <c r="F112" s="180" t="s">
        <v>1592</v>
      </c>
      <c r="G112" s="181" t="s">
        <v>98</v>
      </c>
      <c r="H112" s="181" t="s">
        <v>1235</v>
      </c>
      <c r="I112" s="181" t="s">
        <v>84</v>
      </c>
      <c r="J112" s="181" t="s">
        <v>1580</v>
      </c>
      <c r="K112" s="181">
        <v>123</v>
      </c>
      <c r="L112" s="181">
        <v>5.64</v>
      </c>
      <c r="M112" s="181">
        <v>1.84</v>
      </c>
      <c r="N112" s="182" t="s">
        <v>1593</v>
      </c>
      <c r="O112" s="183" t="s">
        <v>801</v>
      </c>
    </row>
    <row r="113" spans="1:15" x14ac:dyDescent="0.25">
      <c r="A113" s="177" t="s">
        <v>571</v>
      </c>
      <c r="B113" s="178" t="s">
        <v>1633</v>
      </c>
      <c r="C113" s="179" t="s">
        <v>1352</v>
      </c>
      <c r="D113" s="180" t="s">
        <v>174</v>
      </c>
      <c r="E113" s="180" t="s">
        <v>2066</v>
      </c>
      <c r="F113" s="180" t="s">
        <v>1634</v>
      </c>
      <c r="G113" s="181" t="s">
        <v>82</v>
      </c>
      <c r="H113" s="181" t="s">
        <v>83</v>
      </c>
      <c r="I113" s="181" t="s">
        <v>84</v>
      </c>
      <c r="J113" s="181" t="s">
        <v>1635</v>
      </c>
      <c r="K113" s="181">
        <v>25</v>
      </c>
      <c r="L113" s="181">
        <v>5.32</v>
      </c>
      <c r="M113" s="181">
        <v>1.9</v>
      </c>
      <c r="N113" s="182" t="s">
        <v>1636</v>
      </c>
      <c r="O113" s="183" t="s">
        <v>801</v>
      </c>
    </row>
    <row r="114" spans="1:15" x14ac:dyDescent="0.25">
      <c r="A114" s="177" t="s">
        <v>572</v>
      </c>
      <c r="B114" s="178" t="s">
        <v>1320</v>
      </c>
      <c r="C114" s="179" t="s">
        <v>1321</v>
      </c>
      <c r="D114" s="180" t="s">
        <v>934</v>
      </c>
      <c r="E114" s="180" t="s">
        <v>2067</v>
      </c>
      <c r="F114" s="180" t="s">
        <v>1322</v>
      </c>
      <c r="G114" s="181" t="s">
        <v>98</v>
      </c>
      <c r="H114" s="181" t="s">
        <v>83</v>
      </c>
      <c r="I114" s="181" t="s">
        <v>84</v>
      </c>
      <c r="J114" s="181" t="s">
        <v>1323</v>
      </c>
      <c r="K114" s="181">
        <v>128</v>
      </c>
      <c r="L114" s="181">
        <v>5.94</v>
      </c>
      <c r="M114" s="181">
        <v>2.0099999999999998</v>
      </c>
      <c r="N114" s="182" t="s">
        <v>1324</v>
      </c>
      <c r="O114" s="183" t="s">
        <v>801</v>
      </c>
    </row>
    <row r="115" spans="1:15" x14ac:dyDescent="0.25">
      <c r="A115" s="177" t="s">
        <v>573</v>
      </c>
      <c r="B115" s="178" t="s">
        <v>1325</v>
      </c>
      <c r="C115" s="179" t="s">
        <v>703</v>
      </c>
      <c r="D115" s="180" t="s">
        <v>934</v>
      </c>
      <c r="E115" s="180" t="s">
        <v>2068</v>
      </c>
      <c r="F115" s="180" t="s">
        <v>1326</v>
      </c>
      <c r="G115" s="181" t="s">
        <v>82</v>
      </c>
      <c r="H115" s="181" t="s">
        <v>83</v>
      </c>
      <c r="I115" s="181" t="s">
        <v>84</v>
      </c>
      <c r="J115" s="181" t="s">
        <v>1323</v>
      </c>
      <c r="K115" s="181">
        <v>132</v>
      </c>
      <c r="L115" s="181">
        <v>6.69</v>
      </c>
      <c r="M115" s="181">
        <v>2.4700000000000002</v>
      </c>
      <c r="N115" s="182" t="s">
        <v>897</v>
      </c>
      <c r="O115" s="183" t="s">
        <v>801</v>
      </c>
    </row>
    <row r="116" spans="1:15" x14ac:dyDescent="0.25">
      <c r="A116" s="177" t="s">
        <v>574</v>
      </c>
      <c r="B116" s="178" t="s">
        <v>1333</v>
      </c>
      <c r="C116" s="179" t="s">
        <v>703</v>
      </c>
      <c r="D116" s="180" t="s">
        <v>1334</v>
      </c>
      <c r="E116" s="180" t="s">
        <v>2069</v>
      </c>
      <c r="F116" s="180" t="s">
        <v>1335</v>
      </c>
      <c r="G116" s="181" t="s">
        <v>82</v>
      </c>
      <c r="H116" s="181" t="s">
        <v>83</v>
      </c>
      <c r="I116" s="181" t="s">
        <v>84</v>
      </c>
      <c r="J116" s="181" t="s">
        <v>1336</v>
      </c>
      <c r="K116" s="181">
        <v>132</v>
      </c>
      <c r="L116" s="181">
        <v>6.88</v>
      </c>
      <c r="M116" s="181">
        <v>2.63</v>
      </c>
      <c r="N116" s="182" t="s">
        <v>898</v>
      </c>
      <c r="O116" s="183" t="s">
        <v>801</v>
      </c>
    </row>
    <row r="117" spans="1:15" x14ac:dyDescent="0.25">
      <c r="A117" s="177" t="s">
        <v>575</v>
      </c>
      <c r="B117" s="178" t="s">
        <v>1337</v>
      </c>
      <c r="C117" s="179" t="s">
        <v>966</v>
      </c>
      <c r="D117" s="180" t="s">
        <v>1338</v>
      </c>
      <c r="E117" s="180" t="s">
        <v>2070</v>
      </c>
      <c r="F117" s="180" t="s">
        <v>1339</v>
      </c>
      <c r="G117" s="181" t="s">
        <v>82</v>
      </c>
      <c r="H117" s="181" t="s">
        <v>159</v>
      </c>
      <c r="I117" s="181" t="s">
        <v>84</v>
      </c>
      <c r="J117" s="181" t="s">
        <v>1336</v>
      </c>
      <c r="K117" s="181">
        <v>132</v>
      </c>
      <c r="L117" s="181">
        <v>6.77</v>
      </c>
      <c r="M117" s="181">
        <v>2.54</v>
      </c>
      <c r="N117" s="182" t="s">
        <v>898</v>
      </c>
      <c r="O117" s="183" t="s">
        <v>801</v>
      </c>
    </row>
    <row r="118" spans="1:15" x14ac:dyDescent="0.25">
      <c r="A118" s="177" t="s">
        <v>576</v>
      </c>
      <c r="B118" s="178" t="s">
        <v>1340</v>
      </c>
      <c r="C118" s="179" t="s">
        <v>182</v>
      </c>
      <c r="D118" s="180" t="s">
        <v>1120</v>
      </c>
      <c r="E118" s="180" t="s">
        <v>2071</v>
      </c>
      <c r="F118" s="180" t="s">
        <v>1341</v>
      </c>
      <c r="G118" s="181" t="s">
        <v>82</v>
      </c>
      <c r="H118" s="181" t="s">
        <v>83</v>
      </c>
      <c r="I118" s="181" t="s">
        <v>84</v>
      </c>
      <c r="J118" s="181" t="s">
        <v>1336</v>
      </c>
      <c r="K118" s="181">
        <v>132</v>
      </c>
      <c r="L118" s="181">
        <v>7.35</v>
      </c>
      <c r="M118" s="181">
        <v>2.94</v>
      </c>
      <c r="N118" s="182" t="s">
        <v>898</v>
      </c>
      <c r="O118" s="183" t="s">
        <v>801</v>
      </c>
    </row>
    <row r="119" spans="1:15" x14ac:dyDescent="0.25">
      <c r="A119" s="177" t="s">
        <v>577</v>
      </c>
      <c r="B119" s="178" t="s">
        <v>1342</v>
      </c>
      <c r="C119" s="179" t="s">
        <v>1343</v>
      </c>
      <c r="D119" s="180" t="s">
        <v>206</v>
      </c>
      <c r="E119" s="180" t="s">
        <v>2072</v>
      </c>
      <c r="F119" s="180" t="s">
        <v>1344</v>
      </c>
      <c r="G119" s="181" t="s">
        <v>82</v>
      </c>
      <c r="H119" s="181" t="s">
        <v>159</v>
      </c>
      <c r="I119" s="181" t="s">
        <v>84</v>
      </c>
      <c r="J119" s="181" t="s">
        <v>1336</v>
      </c>
      <c r="K119" s="181">
        <v>132</v>
      </c>
      <c r="L119" s="181">
        <v>6.32</v>
      </c>
      <c r="M119" s="181">
        <v>2.31</v>
      </c>
      <c r="N119" s="182" t="s">
        <v>898</v>
      </c>
      <c r="O119" s="183" t="s">
        <v>801</v>
      </c>
    </row>
    <row r="120" spans="1:15" x14ac:dyDescent="0.25">
      <c r="A120" s="177" t="s">
        <v>578</v>
      </c>
      <c r="B120" s="178" t="s">
        <v>1360</v>
      </c>
      <c r="C120" s="179" t="s">
        <v>1361</v>
      </c>
      <c r="D120" s="180" t="s">
        <v>785</v>
      </c>
      <c r="E120" s="180" t="s">
        <v>2073</v>
      </c>
      <c r="F120" s="180" t="s">
        <v>1362</v>
      </c>
      <c r="G120" s="181" t="s">
        <v>82</v>
      </c>
      <c r="H120" s="181" t="s">
        <v>159</v>
      </c>
      <c r="I120" s="181" t="s">
        <v>84</v>
      </c>
      <c r="J120" s="181" t="s">
        <v>1363</v>
      </c>
      <c r="K120" s="181">
        <v>132</v>
      </c>
      <c r="L120" s="181">
        <v>6.57</v>
      </c>
      <c r="M120" s="181">
        <v>2.44</v>
      </c>
      <c r="N120" s="182" t="s">
        <v>898</v>
      </c>
      <c r="O120" s="183" t="s">
        <v>801</v>
      </c>
    </row>
    <row r="121" spans="1:15" x14ac:dyDescent="0.25">
      <c r="A121" s="177" t="s">
        <v>579</v>
      </c>
      <c r="B121" s="178" t="s">
        <v>1364</v>
      </c>
      <c r="C121" s="179" t="s">
        <v>703</v>
      </c>
      <c r="D121" s="180" t="s">
        <v>1051</v>
      </c>
      <c r="E121" s="180" t="s">
        <v>2074</v>
      </c>
      <c r="F121" s="180" t="s">
        <v>1365</v>
      </c>
      <c r="G121" s="181" t="s">
        <v>82</v>
      </c>
      <c r="H121" s="181" t="s">
        <v>83</v>
      </c>
      <c r="I121" s="181" t="s">
        <v>84</v>
      </c>
      <c r="J121" s="181" t="s">
        <v>1366</v>
      </c>
      <c r="K121" s="181">
        <v>128</v>
      </c>
      <c r="L121" s="181">
        <v>6.15</v>
      </c>
      <c r="M121" s="181">
        <v>2.16</v>
      </c>
      <c r="N121" s="182" t="s">
        <v>1367</v>
      </c>
      <c r="O121" s="183" t="s">
        <v>801</v>
      </c>
    </row>
    <row r="122" spans="1:15" x14ac:dyDescent="0.25">
      <c r="A122" s="177" t="s">
        <v>580</v>
      </c>
      <c r="B122" s="178" t="s">
        <v>1368</v>
      </c>
      <c r="C122" s="179" t="s">
        <v>703</v>
      </c>
      <c r="D122" s="180" t="s">
        <v>1369</v>
      </c>
      <c r="E122" s="180" t="s">
        <v>2075</v>
      </c>
      <c r="F122" s="180" t="s">
        <v>1370</v>
      </c>
      <c r="G122" s="181" t="s">
        <v>82</v>
      </c>
      <c r="H122" s="181" t="s">
        <v>83</v>
      </c>
      <c r="I122" s="181" t="s">
        <v>84</v>
      </c>
      <c r="J122" s="181" t="s">
        <v>1366</v>
      </c>
      <c r="K122" s="181">
        <v>132</v>
      </c>
      <c r="L122" s="181">
        <v>6.71</v>
      </c>
      <c r="M122" s="181">
        <v>2.52</v>
      </c>
      <c r="N122" s="182" t="s">
        <v>897</v>
      </c>
      <c r="O122" s="183" t="s">
        <v>801</v>
      </c>
    </row>
    <row r="123" spans="1:15" x14ac:dyDescent="0.25">
      <c r="A123" s="177" t="s">
        <v>581</v>
      </c>
      <c r="B123" s="178" t="s">
        <v>1371</v>
      </c>
      <c r="C123" s="179" t="s">
        <v>1372</v>
      </c>
      <c r="D123" s="180" t="s">
        <v>974</v>
      </c>
      <c r="E123" s="180" t="s">
        <v>2076</v>
      </c>
      <c r="F123" s="180" t="s">
        <v>1373</v>
      </c>
      <c r="G123" s="181" t="s">
        <v>82</v>
      </c>
      <c r="H123" s="181" t="s">
        <v>374</v>
      </c>
      <c r="I123" s="181" t="s">
        <v>84</v>
      </c>
      <c r="J123" s="181" t="s">
        <v>1366</v>
      </c>
      <c r="K123" s="181">
        <v>132</v>
      </c>
      <c r="L123" s="181">
        <v>6.42</v>
      </c>
      <c r="M123" s="181">
        <v>2.33</v>
      </c>
      <c r="N123" s="182" t="s">
        <v>897</v>
      </c>
      <c r="O123" s="183" t="s">
        <v>801</v>
      </c>
    </row>
    <row r="124" spans="1:15" x14ac:dyDescent="0.25">
      <c r="A124" s="177" t="s">
        <v>582</v>
      </c>
      <c r="B124" s="178" t="s">
        <v>1139</v>
      </c>
      <c r="C124" s="179" t="s">
        <v>781</v>
      </c>
      <c r="D124" s="180" t="s">
        <v>925</v>
      </c>
      <c r="E124" s="180" t="s">
        <v>2077</v>
      </c>
      <c r="F124" s="180" t="s">
        <v>1140</v>
      </c>
      <c r="G124" s="181" t="s">
        <v>82</v>
      </c>
      <c r="H124" s="181" t="s">
        <v>159</v>
      </c>
      <c r="I124" s="181" t="s">
        <v>84</v>
      </c>
      <c r="J124" s="181" t="s">
        <v>827</v>
      </c>
      <c r="K124" s="181">
        <v>85</v>
      </c>
      <c r="L124" s="181">
        <v>6.84</v>
      </c>
      <c r="M124" s="181">
        <v>2.71</v>
      </c>
      <c r="N124" s="182" t="s">
        <v>2078</v>
      </c>
      <c r="O124" s="183" t="s">
        <v>164</v>
      </c>
    </row>
    <row r="125" spans="1:15" x14ac:dyDescent="0.25">
      <c r="A125" s="177" t="s">
        <v>583</v>
      </c>
      <c r="B125" s="178" t="s">
        <v>1141</v>
      </c>
      <c r="C125" s="179" t="s">
        <v>703</v>
      </c>
      <c r="D125" s="180" t="s">
        <v>926</v>
      </c>
      <c r="E125" s="180" t="s">
        <v>2079</v>
      </c>
      <c r="F125" s="180" t="s">
        <v>1142</v>
      </c>
      <c r="G125" s="181" t="s">
        <v>82</v>
      </c>
      <c r="H125" s="181" t="s">
        <v>83</v>
      </c>
      <c r="I125" s="181" t="s">
        <v>84</v>
      </c>
      <c r="J125" s="181" t="s">
        <v>827</v>
      </c>
      <c r="K125" s="181">
        <v>55</v>
      </c>
      <c r="L125" s="181">
        <v>7.32</v>
      </c>
      <c r="M125" s="181">
        <v>2.91</v>
      </c>
      <c r="N125" s="182" t="s">
        <v>1143</v>
      </c>
      <c r="O125" s="183" t="s">
        <v>164</v>
      </c>
    </row>
    <row r="126" spans="1:15" x14ac:dyDescent="0.25">
      <c r="A126" s="177" t="s">
        <v>584</v>
      </c>
      <c r="B126" s="178" t="s">
        <v>2080</v>
      </c>
      <c r="C126" s="179" t="s">
        <v>1160</v>
      </c>
      <c r="D126" s="180" t="s">
        <v>1161</v>
      </c>
      <c r="E126" s="180" t="s">
        <v>2081</v>
      </c>
      <c r="F126" s="180" t="s">
        <v>1162</v>
      </c>
      <c r="G126" s="181" t="s">
        <v>98</v>
      </c>
      <c r="H126" s="181" t="s">
        <v>83</v>
      </c>
      <c r="I126" s="181" t="s">
        <v>84</v>
      </c>
      <c r="J126" s="181" t="s">
        <v>823</v>
      </c>
      <c r="K126" s="181">
        <v>129</v>
      </c>
      <c r="L126" s="181">
        <v>6.93</v>
      </c>
      <c r="M126" s="181">
        <v>2.71</v>
      </c>
      <c r="N126" s="182" t="s">
        <v>898</v>
      </c>
      <c r="O126" s="183" t="s">
        <v>164</v>
      </c>
    </row>
    <row r="127" spans="1:15" x14ac:dyDescent="0.25">
      <c r="A127" s="177" t="s">
        <v>585</v>
      </c>
      <c r="B127" s="178" t="s">
        <v>1163</v>
      </c>
      <c r="C127" s="179" t="s">
        <v>1164</v>
      </c>
      <c r="D127" s="180" t="s">
        <v>179</v>
      </c>
      <c r="E127" s="180" t="s">
        <v>2082</v>
      </c>
      <c r="F127" s="180" t="s">
        <v>803</v>
      </c>
      <c r="G127" s="181" t="s">
        <v>82</v>
      </c>
      <c r="H127" s="181" t="s">
        <v>83</v>
      </c>
      <c r="I127" s="181" t="s">
        <v>84</v>
      </c>
      <c r="J127" s="181" t="s">
        <v>823</v>
      </c>
      <c r="K127" s="181">
        <v>59</v>
      </c>
      <c r="L127" s="181">
        <v>7.45</v>
      </c>
      <c r="M127" s="181">
        <v>3.15</v>
      </c>
      <c r="N127" s="182" t="s">
        <v>1165</v>
      </c>
      <c r="O127" s="183" t="s">
        <v>164</v>
      </c>
    </row>
    <row r="128" spans="1:15" x14ac:dyDescent="0.25">
      <c r="A128" s="177" t="s">
        <v>586</v>
      </c>
      <c r="B128" s="178" t="s">
        <v>2083</v>
      </c>
      <c r="C128" s="179" t="s">
        <v>829</v>
      </c>
      <c r="D128" s="180" t="s">
        <v>818</v>
      </c>
      <c r="E128" s="180" t="s">
        <v>2084</v>
      </c>
      <c r="F128" s="180" t="s">
        <v>1166</v>
      </c>
      <c r="G128" s="181" t="s">
        <v>82</v>
      </c>
      <c r="H128" s="181" t="s">
        <v>374</v>
      </c>
      <c r="I128" s="181" t="s">
        <v>84</v>
      </c>
      <c r="J128" s="181" t="s">
        <v>823</v>
      </c>
      <c r="K128" s="181">
        <v>125</v>
      </c>
      <c r="L128" s="181">
        <v>6.96</v>
      </c>
      <c r="M128" s="181">
        <v>2.66</v>
      </c>
      <c r="N128" s="182" t="s">
        <v>898</v>
      </c>
      <c r="O128" s="183" t="s">
        <v>164</v>
      </c>
    </row>
    <row r="129" spans="1:15" x14ac:dyDescent="0.25">
      <c r="A129" s="177" t="s">
        <v>587</v>
      </c>
      <c r="B129" s="178" t="s">
        <v>2085</v>
      </c>
      <c r="C129" s="179" t="s">
        <v>966</v>
      </c>
      <c r="D129" s="180" t="s">
        <v>818</v>
      </c>
      <c r="E129" s="180" t="s">
        <v>2086</v>
      </c>
      <c r="F129" s="180" t="s">
        <v>1167</v>
      </c>
      <c r="G129" s="181" t="s">
        <v>82</v>
      </c>
      <c r="H129" s="181" t="s">
        <v>159</v>
      </c>
      <c r="I129" s="181" t="s">
        <v>84</v>
      </c>
      <c r="J129" s="181" t="s">
        <v>823</v>
      </c>
      <c r="K129" s="181">
        <v>125</v>
      </c>
      <c r="L129" s="181">
        <v>7.09</v>
      </c>
      <c r="M129" s="181">
        <v>2.76</v>
      </c>
      <c r="N129" s="182" t="s">
        <v>898</v>
      </c>
      <c r="O129" s="183" t="s">
        <v>164</v>
      </c>
    </row>
    <row r="130" spans="1:15" x14ac:dyDescent="0.25">
      <c r="A130" s="177" t="s">
        <v>588</v>
      </c>
      <c r="B130" s="178" t="s">
        <v>141</v>
      </c>
      <c r="C130" s="179" t="s">
        <v>825</v>
      </c>
      <c r="D130" s="180" t="s">
        <v>776</v>
      </c>
      <c r="E130" s="180" t="s">
        <v>2087</v>
      </c>
      <c r="F130" s="180" t="s">
        <v>826</v>
      </c>
      <c r="G130" s="181" t="s">
        <v>82</v>
      </c>
      <c r="H130" s="181" t="s">
        <v>83</v>
      </c>
      <c r="I130" s="181" t="s">
        <v>84</v>
      </c>
      <c r="J130" s="181" t="s">
        <v>827</v>
      </c>
      <c r="K130" s="181">
        <v>112</v>
      </c>
      <c r="L130" s="181">
        <v>7.81</v>
      </c>
      <c r="M130" s="181">
        <v>3.21</v>
      </c>
      <c r="N130" s="182" t="s">
        <v>2088</v>
      </c>
      <c r="O130" s="183" t="s">
        <v>164</v>
      </c>
    </row>
    <row r="131" spans="1:15" x14ac:dyDescent="0.25">
      <c r="A131" s="177" t="s">
        <v>589</v>
      </c>
      <c r="B131" s="178" t="s">
        <v>2089</v>
      </c>
      <c r="C131" s="179" t="s">
        <v>1173</v>
      </c>
      <c r="D131" s="180" t="s">
        <v>294</v>
      </c>
      <c r="E131" s="180" t="s">
        <v>2090</v>
      </c>
      <c r="F131" s="180" t="s">
        <v>1174</v>
      </c>
      <c r="G131" s="181" t="s">
        <v>82</v>
      </c>
      <c r="H131" s="181" t="s">
        <v>83</v>
      </c>
      <c r="I131" s="181" t="s">
        <v>84</v>
      </c>
      <c r="J131" s="181" t="s">
        <v>827</v>
      </c>
      <c r="K131" s="181">
        <v>122</v>
      </c>
      <c r="L131" s="181">
        <v>7.26</v>
      </c>
      <c r="M131" s="181">
        <v>2.86</v>
      </c>
      <c r="N131" s="182" t="s">
        <v>1193</v>
      </c>
      <c r="O131" s="183" t="s">
        <v>164</v>
      </c>
    </row>
    <row r="132" spans="1:15" x14ac:dyDescent="0.25">
      <c r="A132" s="177" t="s">
        <v>590</v>
      </c>
      <c r="B132" s="178" t="s">
        <v>2091</v>
      </c>
      <c r="C132" s="179" t="s">
        <v>1177</v>
      </c>
      <c r="D132" s="180" t="s">
        <v>1178</v>
      </c>
      <c r="E132" s="180" t="s">
        <v>2092</v>
      </c>
      <c r="F132" s="180" t="s">
        <v>1179</v>
      </c>
      <c r="G132" s="181" t="s">
        <v>82</v>
      </c>
      <c r="H132" s="181" t="s">
        <v>344</v>
      </c>
      <c r="I132" s="181" t="s">
        <v>84</v>
      </c>
      <c r="J132" s="181" t="s">
        <v>827</v>
      </c>
      <c r="K132" s="181">
        <v>76</v>
      </c>
      <c r="L132" s="181">
        <v>5.95</v>
      </c>
      <c r="M132" s="181">
        <v>2.11</v>
      </c>
      <c r="N132" s="182" t="s">
        <v>2093</v>
      </c>
      <c r="O132" s="183" t="s">
        <v>164</v>
      </c>
    </row>
    <row r="133" spans="1:15" x14ac:dyDescent="0.25">
      <c r="A133" s="177" t="s">
        <v>591</v>
      </c>
      <c r="B133" s="178" t="s">
        <v>2094</v>
      </c>
      <c r="C133" s="179" t="s">
        <v>1194</v>
      </c>
      <c r="D133" s="180" t="s">
        <v>1008</v>
      </c>
      <c r="E133" s="180" t="s">
        <v>2095</v>
      </c>
      <c r="F133" s="180" t="s">
        <v>1195</v>
      </c>
      <c r="G133" s="181" t="s">
        <v>82</v>
      </c>
      <c r="H133" s="181" t="s">
        <v>83</v>
      </c>
      <c r="I133" s="181" t="s">
        <v>84</v>
      </c>
      <c r="J133" s="181" t="s">
        <v>827</v>
      </c>
      <c r="K133" s="181">
        <v>17</v>
      </c>
      <c r="L133" s="181">
        <v>6.21</v>
      </c>
      <c r="M133" s="181">
        <v>2.09</v>
      </c>
      <c r="N133" s="182" t="s">
        <v>1196</v>
      </c>
      <c r="O133" s="183" t="s">
        <v>164</v>
      </c>
    </row>
    <row r="134" spans="1:15" x14ac:dyDescent="0.25">
      <c r="A134" s="177" t="s">
        <v>592</v>
      </c>
      <c r="B134" s="178" t="s">
        <v>2096</v>
      </c>
      <c r="C134" s="179" t="s">
        <v>1111</v>
      </c>
      <c r="D134" s="180" t="s">
        <v>1016</v>
      </c>
      <c r="E134" s="180" t="s">
        <v>2097</v>
      </c>
      <c r="F134" s="180" t="s">
        <v>1112</v>
      </c>
      <c r="G134" s="181" t="s">
        <v>82</v>
      </c>
      <c r="H134" s="181" t="s">
        <v>83</v>
      </c>
      <c r="I134" s="181" t="s">
        <v>84</v>
      </c>
      <c r="J134" s="181" t="s">
        <v>827</v>
      </c>
      <c r="K134" s="181">
        <v>30</v>
      </c>
      <c r="L134" s="181">
        <v>6.58</v>
      </c>
      <c r="M134" s="181">
        <v>2.37</v>
      </c>
      <c r="N134" s="182" t="s">
        <v>1197</v>
      </c>
      <c r="O134" s="183" t="s">
        <v>164</v>
      </c>
    </row>
    <row r="135" spans="1:15" x14ac:dyDescent="0.25">
      <c r="A135" s="177" t="s">
        <v>593</v>
      </c>
      <c r="B135" s="178" t="s">
        <v>2098</v>
      </c>
      <c r="C135" s="179" t="s">
        <v>1198</v>
      </c>
      <c r="D135" s="180" t="s">
        <v>985</v>
      </c>
      <c r="E135" s="180" t="s">
        <v>1968</v>
      </c>
      <c r="F135" s="180" t="s">
        <v>1199</v>
      </c>
      <c r="G135" s="181" t="s">
        <v>82</v>
      </c>
      <c r="H135" s="181" t="s">
        <v>83</v>
      </c>
      <c r="I135" s="181" t="s">
        <v>84</v>
      </c>
      <c r="J135" s="181" t="s">
        <v>827</v>
      </c>
      <c r="K135" s="181">
        <v>118</v>
      </c>
      <c r="L135" s="181">
        <v>7.81</v>
      </c>
      <c r="M135" s="181">
        <v>3.28</v>
      </c>
      <c r="N135" s="182" t="s">
        <v>1200</v>
      </c>
      <c r="O135" s="183" t="s">
        <v>164</v>
      </c>
    </row>
    <row r="136" spans="1:15" x14ac:dyDescent="0.25">
      <c r="A136" s="177" t="s">
        <v>594</v>
      </c>
      <c r="B136" s="178" t="s">
        <v>2099</v>
      </c>
      <c r="C136" s="179" t="s">
        <v>781</v>
      </c>
      <c r="D136" s="180" t="s">
        <v>776</v>
      </c>
      <c r="E136" s="180" t="s">
        <v>2100</v>
      </c>
      <c r="F136" s="180" t="s">
        <v>782</v>
      </c>
      <c r="G136" s="181" t="s">
        <v>82</v>
      </c>
      <c r="H136" s="181" t="s">
        <v>159</v>
      </c>
      <c r="I136" s="181" t="s">
        <v>84</v>
      </c>
      <c r="J136" s="181" t="s">
        <v>783</v>
      </c>
      <c r="K136" s="181">
        <v>125</v>
      </c>
      <c r="L136" s="181">
        <v>6.98</v>
      </c>
      <c r="M136" s="181">
        <v>2.72</v>
      </c>
      <c r="N136" s="182" t="s">
        <v>898</v>
      </c>
      <c r="O136" s="183" t="s">
        <v>164</v>
      </c>
    </row>
    <row r="137" spans="1:15" x14ac:dyDescent="0.25">
      <c r="A137" s="177" t="s">
        <v>595</v>
      </c>
      <c r="B137" s="178" t="s">
        <v>2101</v>
      </c>
      <c r="C137" s="179" t="s">
        <v>966</v>
      </c>
      <c r="D137" s="180" t="s">
        <v>198</v>
      </c>
      <c r="E137" s="180" t="s">
        <v>2102</v>
      </c>
      <c r="F137" s="180" t="s">
        <v>992</v>
      </c>
      <c r="G137" s="181" t="s">
        <v>82</v>
      </c>
      <c r="H137" s="181" t="s">
        <v>159</v>
      </c>
      <c r="I137" s="181" t="s">
        <v>84</v>
      </c>
      <c r="J137" s="181" t="s">
        <v>783</v>
      </c>
      <c r="K137" s="181">
        <v>125</v>
      </c>
      <c r="L137" s="181">
        <v>7</v>
      </c>
      <c r="M137" s="181">
        <v>2.66</v>
      </c>
      <c r="N137" s="182" t="s">
        <v>898</v>
      </c>
      <c r="O137" s="183" t="s">
        <v>164</v>
      </c>
    </row>
    <row r="138" spans="1:15" x14ac:dyDescent="0.25">
      <c r="A138" s="177" t="s">
        <v>596</v>
      </c>
      <c r="B138" s="178" t="s">
        <v>2103</v>
      </c>
      <c r="C138" s="179" t="s">
        <v>993</v>
      </c>
      <c r="D138" s="180" t="s">
        <v>221</v>
      </c>
      <c r="E138" s="180" t="s">
        <v>2032</v>
      </c>
      <c r="F138" s="180" t="s">
        <v>994</v>
      </c>
      <c r="G138" s="181" t="s">
        <v>82</v>
      </c>
      <c r="H138" s="181" t="s">
        <v>83</v>
      </c>
      <c r="I138" s="181" t="s">
        <v>84</v>
      </c>
      <c r="J138" s="181" t="s">
        <v>783</v>
      </c>
      <c r="K138" s="181">
        <v>117</v>
      </c>
      <c r="L138" s="181">
        <v>7.2</v>
      </c>
      <c r="M138" s="181">
        <v>2.84</v>
      </c>
      <c r="N138" s="182" t="s">
        <v>2104</v>
      </c>
      <c r="O138" s="183" t="s">
        <v>164</v>
      </c>
    </row>
    <row r="139" spans="1:15" x14ac:dyDescent="0.25">
      <c r="A139" s="177" t="s">
        <v>597</v>
      </c>
      <c r="B139" s="178" t="s">
        <v>2105</v>
      </c>
      <c r="C139" s="179" t="s">
        <v>995</v>
      </c>
      <c r="D139" s="180" t="s">
        <v>996</v>
      </c>
      <c r="E139" s="180" t="s">
        <v>2106</v>
      </c>
      <c r="F139" s="180" t="s">
        <v>997</v>
      </c>
      <c r="G139" s="181" t="s">
        <v>98</v>
      </c>
      <c r="H139" s="181" t="s">
        <v>159</v>
      </c>
      <c r="I139" s="181" t="s">
        <v>84</v>
      </c>
      <c r="J139" s="181" t="s">
        <v>783</v>
      </c>
      <c r="K139" s="181">
        <v>125</v>
      </c>
      <c r="L139" s="181">
        <v>7.19</v>
      </c>
      <c r="M139" s="181">
        <v>2.84</v>
      </c>
      <c r="N139" s="182" t="s">
        <v>897</v>
      </c>
      <c r="O139" s="183" t="s">
        <v>164</v>
      </c>
    </row>
    <row r="140" spans="1:15" x14ac:dyDescent="0.25">
      <c r="A140" s="177" t="s">
        <v>598</v>
      </c>
      <c r="B140" s="178" t="s">
        <v>155</v>
      </c>
      <c r="C140" s="179" t="s">
        <v>792</v>
      </c>
      <c r="D140" s="180" t="s">
        <v>785</v>
      </c>
      <c r="E140" s="180" t="s">
        <v>2107</v>
      </c>
      <c r="F140" s="180" t="s">
        <v>793</v>
      </c>
      <c r="G140" s="181" t="s">
        <v>82</v>
      </c>
      <c r="H140" s="181" t="s">
        <v>83</v>
      </c>
      <c r="I140" s="181" t="s">
        <v>84</v>
      </c>
      <c r="J140" s="181" t="s">
        <v>794</v>
      </c>
      <c r="K140" s="181">
        <v>120</v>
      </c>
      <c r="L140" s="181">
        <v>7.19</v>
      </c>
      <c r="M140" s="181">
        <v>2.8</v>
      </c>
      <c r="N140" s="182" t="s">
        <v>2108</v>
      </c>
      <c r="O140" s="183" t="s">
        <v>164</v>
      </c>
    </row>
    <row r="141" spans="1:15" x14ac:dyDescent="0.25">
      <c r="A141" s="177" t="s">
        <v>599</v>
      </c>
      <c r="B141" s="178" t="s">
        <v>2109</v>
      </c>
      <c r="C141" s="179" t="s">
        <v>1019</v>
      </c>
      <c r="D141" s="180" t="s">
        <v>1020</v>
      </c>
      <c r="E141" s="180" t="s">
        <v>2110</v>
      </c>
      <c r="F141" s="180" t="s">
        <v>1021</v>
      </c>
      <c r="G141" s="181" t="s">
        <v>98</v>
      </c>
      <c r="H141" s="181" t="s">
        <v>159</v>
      </c>
      <c r="I141" s="181" t="s">
        <v>84</v>
      </c>
      <c r="J141" s="181" t="s">
        <v>794</v>
      </c>
      <c r="K141" s="181">
        <v>125</v>
      </c>
      <c r="L141" s="181">
        <v>7.45</v>
      </c>
      <c r="M141" s="181">
        <v>3.02</v>
      </c>
      <c r="N141" s="182" t="s">
        <v>898</v>
      </c>
      <c r="O141" s="183" t="s">
        <v>164</v>
      </c>
    </row>
    <row r="142" spans="1:15" x14ac:dyDescent="0.25">
      <c r="A142" s="177" t="s">
        <v>600</v>
      </c>
      <c r="B142" s="178" t="s">
        <v>2111</v>
      </c>
      <c r="C142" s="179" t="s">
        <v>1022</v>
      </c>
      <c r="D142" s="180" t="s">
        <v>1016</v>
      </c>
      <c r="E142" s="180" t="s">
        <v>2112</v>
      </c>
      <c r="F142" s="180" t="s">
        <v>1023</v>
      </c>
      <c r="G142" s="181" t="s">
        <v>82</v>
      </c>
      <c r="H142" s="181" t="s">
        <v>159</v>
      </c>
      <c r="I142" s="181" t="s">
        <v>84</v>
      </c>
      <c r="J142" s="181" t="s">
        <v>794</v>
      </c>
      <c r="K142" s="181">
        <v>125</v>
      </c>
      <c r="L142" s="181">
        <v>7.34</v>
      </c>
      <c r="M142" s="181">
        <v>2.92</v>
      </c>
      <c r="N142" s="182" t="s">
        <v>898</v>
      </c>
      <c r="O142" s="183" t="s">
        <v>164</v>
      </c>
    </row>
    <row r="143" spans="1:15" x14ac:dyDescent="0.25">
      <c r="A143" s="177" t="s">
        <v>601</v>
      </c>
      <c r="B143" s="178" t="s">
        <v>2113</v>
      </c>
      <c r="C143" s="179" t="s">
        <v>781</v>
      </c>
      <c r="D143" s="180" t="s">
        <v>1040</v>
      </c>
      <c r="E143" s="180" t="s">
        <v>2114</v>
      </c>
      <c r="F143" s="180" t="s">
        <v>1041</v>
      </c>
      <c r="G143" s="181" t="s">
        <v>82</v>
      </c>
      <c r="H143" s="181" t="s">
        <v>159</v>
      </c>
      <c r="I143" s="181" t="s">
        <v>84</v>
      </c>
      <c r="J143" s="181" t="s">
        <v>800</v>
      </c>
      <c r="K143" s="181">
        <v>96</v>
      </c>
      <c r="L143" s="181">
        <v>5.17</v>
      </c>
      <c r="M143" s="181">
        <v>1.91</v>
      </c>
      <c r="N143" s="182" t="s">
        <v>1042</v>
      </c>
      <c r="O143" s="183" t="s">
        <v>164</v>
      </c>
    </row>
    <row r="144" spans="1:15" x14ac:dyDescent="0.25">
      <c r="A144" s="177" t="s">
        <v>602</v>
      </c>
      <c r="B144" s="178" t="s">
        <v>2115</v>
      </c>
      <c r="C144" s="179" t="s">
        <v>781</v>
      </c>
      <c r="D144" s="180" t="s">
        <v>890</v>
      </c>
      <c r="E144" s="180" t="s">
        <v>2034</v>
      </c>
      <c r="F144" s="180" t="s">
        <v>891</v>
      </c>
      <c r="G144" s="181" t="s">
        <v>82</v>
      </c>
      <c r="H144" s="181" t="s">
        <v>159</v>
      </c>
      <c r="I144" s="181" t="s">
        <v>84</v>
      </c>
      <c r="J144" s="181" t="s">
        <v>800</v>
      </c>
      <c r="K144" s="181">
        <v>125</v>
      </c>
      <c r="L144" s="181">
        <v>7.35</v>
      </c>
      <c r="M144" s="181">
        <v>2.95</v>
      </c>
      <c r="N144" s="182" t="s">
        <v>898</v>
      </c>
      <c r="O144" s="183" t="s">
        <v>164</v>
      </c>
    </row>
    <row r="145" spans="1:15" x14ac:dyDescent="0.25">
      <c r="A145" s="177" t="s">
        <v>603</v>
      </c>
      <c r="B145" s="178" t="s">
        <v>2116</v>
      </c>
      <c r="C145" s="179" t="s">
        <v>1043</v>
      </c>
      <c r="D145" s="180" t="s">
        <v>1044</v>
      </c>
      <c r="E145" s="180" t="s">
        <v>2117</v>
      </c>
      <c r="F145" s="180" t="s">
        <v>1045</v>
      </c>
      <c r="G145" s="181" t="s">
        <v>82</v>
      </c>
      <c r="H145" s="181" t="s">
        <v>756</v>
      </c>
      <c r="I145" s="181" t="s">
        <v>84</v>
      </c>
      <c r="J145" s="181" t="s">
        <v>800</v>
      </c>
      <c r="K145" s="181">
        <v>125</v>
      </c>
      <c r="L145" s="181">
        <v>7.18</v>
      </c>
      <c r="M145" s="181">
        <v>2.84</v>
      </c>
      <c r="N145" s="182" t="s">
        <v>898</v>
      </c>
      <c r="O145" s="183" t="s">
        <v>164</v>
      </c>
    </row>
    <row r="146" spans="1:15" x14ac:dyDescent="0.25">
      <c r="A146" s="177" t="s">
        <v>604</v>
      </c>
      <c r="B146" s="178" t="s">
        <v>2118</v>
      </c>
      <c r="C146" s="179" t="s">
        <v>1046</v>
      </c>
      <c r="D146" s="180" t="s">
        <v>1047</v>
      </c>
      <c r="E146" s="180" t="s">
        <v>2010</v>
      </c>
      <c r="F146" s="180" t="s">
        <v>1048</v>
      </c>
      <c r="G146" s="181" t="s">
        <v>82</v>
      </c>
      <c r="H146" s="181" t="s">
        <v>1049</v>
      </c>
      <c r="I146" s="181" t="s">
        <v>84</v>
      </c>
      <c r="J146" s="181" t="s">
        <v>800</v>
      </c>
      <c r="K146" s="181">
        <v>101</v>
      </c>
      <c r="L146" s="181">
        <v>5.67</v>
      </c>
      <c r="M146" s="181">
        <v>1.93</v>
      </c>
      <c r="N146" s="182" t="s">
        <v>1050</v>
      </c>
      <c r="O146" s="183" t="s">
        <v>164</v>
      </c>
    </row>
    <row r="147" spans="1:15" x14ac:dyDescent="0.25">
      <c r="A147" s="177" t="s">
        <v>605</v>
      </c>
      <c r="B147" s="178" t="s">
        <v>2119</v>
      </c>
      <c r="C147" s="179" t="s">
        <v>966</v>
      </c>
      <c r="D147" s="180" t="s">
        <v>1051</v>
      </c>
      <c r="E147" s="180" t="s">
        <v>2107</v>
      </c>
      <c r="F147" s="180" t="s">
        <v>1052</v>
      </c>
      <c r="G147" s="181" t="s">
        <v>82</v>
      </c>
      <c r="H147" s="181" t="s">
        <v>159</v>
      </c>
      <c r="I147" s="181" t="s">
        <v>84</v>
      </c>
      <c r="J147" s="181" t="s">
        <v>800</v>
      </c>
      <c r="K147" s="181">
        <v>125</v>
      </c>
      <c r="L147" s="181">
        <v>7.09</v>
      </c>
      <c r="M147" s="181">
        <v>2.75</v>
      </c>
      <c r="N147" s="182" t="s">
        <v>898</v>
      </c>
      <c r="O147" s="183" t="s">
        <v>164</v>
      </c>
    </row>
    <row r="148" spans="1:15" x14ac:dyDescent="0.25">
      <c r="A148" s="177" t="s">
        <v>606</v>
      </c>
      <c r="B148" s="178" t="s">
        <v>151</v>
      </c>
      <c r="C148" s="179" t="s">
        <v>797</v>
      </c>
      <c r="D148" s="180" t="s">
        <v>798</v>
      </c>
      <c r="E148" s="180" t="s">
        <v>2120</v>
      </c>
      <c r="F148" s="180" t="s">
        <v>799</v>
      </c>
      <c r="G148" s="181" t="s">
        <v>98</v>
      </c>
      <c r="H148" s="181" t="s">
        <v>756</v>
      </c>
      <c r="I148" s="181" t="s">
        <v>84</v>
      </c>
      <c r="J148" s="181" t="s">
        <v>800</v>
      </c>
      <c r="K148" s="181">
        <v>125</v>
      </c>
      <c r="L148" s="181">
        <v>7.28</v>
      </c>
      <c r="M148" s="181">
        <v>2.86</v>
      </c>
      <c r="N148" s="182" t="s">
        <v>905</v>
      </c>
      <c r="O148" s="183" t="s">
        <v>164</v>
      </c>
    </row>
    <row r="149" spans="1:15" x14ac:dyDescent="0.25">
      <c r="A149" s="177" t="s">
        <v>607</v>
      </c>
      <c r="B149" s="178" t="s">
        <v>2121</v>
      </c>
      <c r="C149" s="179" t="s">
        <v>1053</v>
      </c>
      <c r="D149" s="180" t="s">
        <v>188</v>
      </c>
      <c r="E149" s="180" t="s">
        <v>2122</v>
      </c>
      <c r="F149" s="180" t="s">
        <v>1054</v>
      </c>
      <c r="G149" s="181" t="s">
        <v>82</v>
      </c>
      <c r="H149" s="181" t="s">
        <v>159</v>
      </c>
      <c r="I149" s="181" t="s">
        <v>84</v>
      </c>
      <c r="J149" s="181" t="s">
        <v>800</v>
      </c>
      <c r="K149" s="181">
        <v>125</v>
      </c>
      <c r="L149" s="181">
        <v>6.87</v>
      </c>
      <c r="M149" s="181">
        <v>2.61</v>
      </c>
      <c r="N149" s="182" t="s">
        <v>898</v>
      </c>
      <c r="O149" s="183" t="s">
        <v>164</v>
      </c>
    </row>
    <row r="150" spans="1:15" x14ac:dyDescent="0.25">
      <c r="A150" s="177" t="s">
        <v>608</v>
      </c>
      <c r="B150" s="178" t="s">
        <v>2123</v>
      </c>
      <c r="C150" s="179" t="s">
        <v>1055</v>
      </c>
      <c r="D150" s="180" t="s">
        <v>1056</v>
      </c>
      <c r="E150" s="180" t="s">
        <v>2124</v>
      </c>
      <c r="F150" s="180" t="s">
        <v>1057</v>
      </c>
      <c r="G150" s="181" t="s">
        <v>82</v>
      </c>
      <c r="H150" s="181" t="s">
        <v>159</v>
      </c>
      <c r="I150" s="181" t="s">
        <v>84</v>
      </c>
      <c r="J150" s="181" t="s">
        <v>800</v>
      </c>
      <c r="K150" s="181">
        <v>125</v>
      </c>
      <c r="L150" s="181">
        <v>6.69</v>
      </c>
      <c r="M150" s="181">
        <v>2.5</v>
      </c>
      <c r="N150" s="182" t="s">
        <v>897</v>
      </c>
      <c r="O150" s="183" t="s">
        <v>164</v>
      </c>
    </row>
    <row r="151" spans="1:15" x14ac:dyDescent="0.25">
      <c r="A151" s="177" t="s">
        <v>609</v>
      </c>
      <c r="B151" s="178" t="s">
        <v>2125</v>
      </c>
      <c r="C151" s="179" t="s">
        <v>1058</v>
      </c>
      <c r="D151" s="180" t="s">
        <v>1059</v>
      </c>
      <c r="E151" s="180" t="s">
        <v>2025</v>
      </c>
      <c r="F151" s="180" t="s">
        <v>1060</v>
      </c>
      <c r="G151" s="181" t="s">
        <v>98</v>
      </c>
      <c r="H151" s="181" t="s">
        <v>756</v>
      </c>
      <c r="I151" s="181" t="s">
        <v>84</v>
      </c>
      <c r="J151" s="181" t="s">
        <v>800</v>
      </c>
      <c r="K151" s="181">
        <v>125</v>
      </c>
      <c r="L151" s="181">
        <v>7.07</v>
      </c>
      <c r="M151" s="181">
        <v>2.75</v>
      </c>
      <c r="N151" s="182" t="s">
        <v>898</v>
      </c>
      <c r="O151" s="183" t="s">
        <v>164</v>
      </c>
    </row>
    <row r="152" spans="1:15" x14ac:dyDescent="0.25">
      <c r="A152" s="177" t="s">
        <v>610</v>
      </c>
      <c r="B152" s="178" t="s">
        <v>2126</v>
      </c>
      <c r="C152" s="179" t="s">
        <v>1061</v>
      </c>
      <c r="D152" s="180" t="s">
        <v>1062</v>
      </c>
      <c r="E152" s="180" t="s">
        <v>2127</v>
      </c>
      <c r="F152" s="180" t="s">
        <v>1063</v>
      </c>
      <c r="G152" s="181" t="s">
        <v>98</v>
      </c>
      <c r="H152" s="181" t="s">
        <v>159</v>
      </c>
      <c r="I152" s="181" t="s">
        <v>84</v>
      </c>
      <c r="J152" s="181" t="s">
        <v>800</v>
      </c>
      <c r="K152" s="181">
        <v>125</v>
      </c>
      <c r="L152" s="181">
        <v>7.44</v>
      </c>
      <c r="M152" s="181">
        <v>3.04</v>
      </c>
      <c r="N152" s="182" t="s">
        <v>898</v>
      </c>
      <c r="O152" s="183" t="s">
        <v>164</v>
      </c>
    </row>
    <row r="153" spans="1:15" x14ac:dyDescent="0.25">
      <c r="A153" s="177" t="s">
        <v>611</v>
      </c>
      <c r="B153" s="178" t="s">
        <v>2128</v>
      </c>
      <c r="C153" s="179" t="s">
        <v>1064</v>
      </c>
      <c r="D153" s="180" t="s">
        <v>1065</v>
      </c>
      <c r="E153" s="180" t="s">
        <v>2129</v>
      </c>
      <c r="F153" s="180" t="s">
        <v>1066</v>
      </c>
      <c r="G153" s="181" t="s">
        <v>82</v>
      </c>
      <c r="H153" s="181" t="s">
        <v>159</v>
      </c>
      <c r="I153" s="181" t="s">
        <v>84</v>
      </c>
      <c r="J153" s="181" t="s">
        <v>800</v>
      </c>
      <c r="K153" s="181">
        <v>125</v>
      </c>
      <c r="L153" s="181">
        <v>6.86</v>
      </c>
      <c r="M153" s="181">
        <v>2.64</v>
      </c>
      <c r="N153" s="182" t="s">
        <v>898</v>
      </c>
      <c r="O153" s="183" t="s">
        <v>164</v>
      </c>
    </row>
    <row r="154" spans="1:15" x14ac:dyDescent="0.25">
      <c r="A154" s="177" t="s">
        <v>613</v>
      </c>
      <c r="B154" s="178" t="s">
        <v>145</v>
      </c>
      <c r="C154" s="179" t="s">
        <v>775</v>
      </c>
      <c r="D154" s="180" t="s">
        <v>776</v>
      </c>
      <c r="E154" s="180" t="s">
        <v>2130</v>
      </c>
      <c r="F154" s="180" t="s">
        <v>2131</v>
      </c>
      <c r="G154" s="181" t="s">
        <v>82</v>
      </c>
      <c r="H154" s="181" t="s">
        <v>83</v>
      </c>
      <c r="I154" s="181" t="s">
        <v>84</v>
      </c>
      <c r="J154" s="181" t="s">
        <v>783</v>
      </c>
      <c r="K154" s="181">
        <v>120</v>
      </c>
      <c r="L154" s="181">
        <v>7.83</v>
      </c>
      <c r="M154" s="181">
        <v>3.27</v>
      </c>
      <c r="N154" s="182" t="s">
        <v>2088</v>
      </c>
      <c r="O154" s="183" t="s">
        <v>164</v>
      </c>
    </row>
    <row r="155" spans="1:15" x14ac:dyDescent="0.25">
      <c r="A155" s="177" t="s">
        <v>614</v>
      </c>
      <c r="B155" s="178" t="s">
        <v>2132</v>
      </c>
      <c r="C155" s="179" t="s">
        <v>918</v>
      </c>
      <c r="D155" s="180" t="s">
        <v>288</v>
      </c>
      <c r="E155" s="180" t="s">
        <v>1978</v>
      </c>
      <c r="F155" s="180" t="s">
        <v>1075</v>
      </c>
      <c r="G155" s="181" t="s">
        <v>82</v>
      </c>
      <c r="H155" s="181" t="s">
        <v>83</v>
      </c>
      <c r="I155" s="181" t="s">
        <v>84</v>
      </c>
      <c r="J155" s="181" t="s">
        <v>783</v>
      </c>
      <c r="K155" s="181">
        <v>82</v>
      </c>
      <c r="L155" s="181">
        <v>5.62</v>
      </c>
      <c r="M155" s="181">
        <v>1.99</v>
      </c>
      <c r="N155" s="182" t="s">
        <v>2133</v>
      </c>
      <c r="O155" s="183" t="s">
        <v>164</v>
      </c>
    </row>
    <row r="156" spans="1:15" x14ac:dyDescent="0.25">
      <c r="A156" s="177" t="s">
        <v>615</v>
      </c>
      <c r="B156" s="178" t="s">
        <v>150</v>
      </c>
      <c r="C156" s="179" t="s">
        <v>806</v>
      </c>
      <c r="D156" s="180" t="s">
        <v>807</v>
      </c>
      <c r="E156" s="180" t="s">
        <v>2012</v>
      </c>
      <c r="F156" s="180" t="s">
        <v>808</v>
      </c>
      <c r="G156" s="181" t="s">
        <v>82</v>
      </c>
      <c r="H156" s="181" t="s">
        <v>83</v>
      </c>
      <c r="I156" s="181" t="s">
        <v>84</v>
      </c>
      <c r="J156" s="181" t="s">
        <v>783</v>
      </c>
      <c r="K156" s="181">
        <v>120</v>
      </c>
      <c r="L156" s="181">
        <v>7.82</v>
      </c>
      <c r="M156" s="181">
        <v>3.25</v>
      </c>
      <c r="N156" s="182" t="s">
        <v>2088</v>
      </c>
      <c r="O156" s="183" t="s">
        <v>164</v>
      </c>
    </row>
    <row r="157" spans="1:15" x14ac:dyDescent="0.25">
      <c r="A157" s="177" t="s">
        <v>616</v>
      </c>
      <c r="B157" s="178" t="s">
        <v>143</v>
      </c>
      <c r="C157" s="179" t="s">
        <v>810</v>
      </c>
      <c r="D157" s="180" t="s">
        <v>811</v>
      </c>
      <c r="E157" s="180" t="s">
        <v>2134</v>
      </c>
      <c r="F157" s="180" t="s">
        <v>812</v>
      </c>
      <c r="G157" s="181" t="s">
        <v>82</v>
      </c>
      <c r="H157" s="181" t="s">
        <v>83</v>
      </c>
      <c r="I157" s="181" t="s">
        <v>84</v>
      </c>
      <c r="J157" s="181" t="s">
        <v>783</v>
      </c>
      <c r="K157" s="181">
        <v>120</v>
      </c>
      <c r="L157" s="181">
        <v>8.08</v>
      </c>
      <c r="M157" s="181">
        <v>3.44</v>
      </c>
      <c r="N157" s="182" t="s">
        <v>2088</v>
      </c>
      <c r="O157" s="183" t="s">
        <v>164</v>
      </c>
    </row>
    <row r="158" spans="1:15" x14ac:dyDescent="0.25">
      <c r="A158" s="177" t="s">
        <v>617</v>
      </c>
      <c r="B158" s="178" t="s">
        <v>149</v>
      </c>
      <c r="C158" s="179" t="s">
        <v>814</v>
      </c>
      <c r="D158" s="180" t="s">
        <v>167</v>
      </c>
      <c r="E158" s="180" t="s">
        <v>2036</v>
      </c>
      <c r="F158" s="180" t="s">
        <v>815</v>
      </c>
      <c r="G158" s="181" t="s">
        <v>82</v>
      </c>
      <c r="H158" s="181" t="s">
        <v>83</v>
      </c>
      <c r="I158" s="181" t="s">
        <v>84</v>
      </c>
      <c r="J158" s="181" t="s">
        <v>783</v>
      </c>
      <c r="K158" s="181">
        <v>120</v>
      </c>
      <c r="L158" s="181">
        <v>8.1</v>
      </c>
      <c r="M158" s="181">
        <v>3.42</v>
      </c>
      <c r="N158" s="182" t="s">
        <v>2088</v>
      </c>
      <c r="O158" s="183" t="s">
        <v>164</v>
      </c>
    </row>
    <row r="159" spans="1:15" x14ac:dyDescent="0.25">
      <c r="A159" s="177" t="s">
        <v>618</v>
      </c>
      <c r="B159" s="178" t="s">
        <v>147</v>
      </c>
      <c r="C159" s="179" t="s">
        <v>817</v>
      </c>
      <c r="D159" s="180" t="s">
        <v>818</v>
      </c>
      <c r="E159" s="180" t="s">
        <v>2135</v>
      </c>
      <c r="F159" s="180" t="s">
        <v>819</v>
      </c>
      <c r="G159" s="181" t="s">
        <v>82</v>
      </c>
      <c r="H159" s="181" t="s">
        <v>83</v>
      </c>
      <c r="I159" s="181" t="s">
        <v>84</v>
      </c>
      <c r="J159" s="181" t="s">
        <v>783</v>
      </c>
      <c r="K159" s="181">
        <v>120</v>
      </c>
      <c r="L159" s="181">
        <v>8.34</v>
      </c>
      <c r="M159" s="181">
        <v>3.58</v>
      </c>
      <c r="N159" s="182" t="s">
        <v>2136</v>
      </c>
      <c r="O159" s="183" t="s">
        <v>164</v>
      </c>
    </row>
    <row r="160" spans="1:15" x14ac:dyDescent="0.25">
      <c r="A160" s="177" t="s">
        <v>624</v>
      </c>
      <c r="B160" s="178" t="s">
        <v>2137</v>
      </c>
      <c r="C160" s="179" t="s">
        <v>719</v>
      </c>
      <c r="D160" s="180" t="s">
        <v>347</v>
      </c>
      <c r="E160" s="180" t="s">
        <v>2138</v>
      </c>
      <c r="F160" s="180" t="s">
        <v>1076</v>
      </c>
      <c r="G160" s="181" t="s">
        <v>82</v>
      </c>
      <c r="H160" s="181" t="s">
        <v>83</v>
      </c>
      <c r="I160" s="181" t="s">
        <v>84</v>
      </c>
      <c r="J160" s="181" t="s">
        <v>783</v>
      </c>
      <c r="K160" s="181">
        <v>107</v>
      </c>
      <c r="L160" s="181">
        <v>7.61</v>
      </c>
      <c r="M160" s="181">
        <v>3.17</v>
      </c>
      <c r="N160" s="182" t="s">
        <v>2139</v>
      </c>
      <c r="O160" s="183" t="s">
        <v>164</v>
      </c>
    </row>
    <row r="161" spans="1:15" x14ac:dyDescent="0.25">
      <c r="A161" s="177" t="s">
        <v>629</v>
      </c>
      <c r="B161" s="178" t="s">
        <v>2140</v>
      </c>
      <c r="C161" s="179" t="s">
        <v>1077</v>
      </c>
      <c r="D161" s="180" t="s">
        <v>174</v>
      </c>
      <c r="E161" s="180" t="s">
        <v>2141</v>
      </c>
      <c r="F161" s="180" t="s">
        <v>1078</v>
      </c>
      <c r="G161" s="181" t="s">
        <v>82</v>
      </c>
      <c r="H161" s="181" t="s">
        <v>83</v>
      </c>
      <c r="I161" s="181" t="s">
        <v>1917</v>
      </c>
      <c r="J161" s="181" t="s">
        <v>783</v>
      </c>
      <c r="K161" s="181">
        <v>117</v>
      </c>
      <c r="L161" s="181">
        <v>7.89</v>
      </c>
      <c r="M161" s="181">
        <v>3.32</v>
      </c>
      <c r="N161" s="182" t="s">
        <v>2142</v>
      </c>
      <c r="O161" s="183" t="s">
        <v>164</v>
      </c>
    </row>
    <row r="162" spans="1:15" x14ac:dyDescent="0.25">
      <c r="A162" s="177" t="s">
        <v>630</v>
      </c>
      <c r="B162" s="178" t="s">
        <v>2143</v>
      </c>
      <c r="C162" s="179" t="s">
        <v>1079</v>
      </c>
      <c r="D162" s="180" t="s">
        <v>104</v>
      </c>
      <c r="E162" s="180" t="s">
        <v>2144</v>
      </c>
      <c r="F162" s="180" t="s">
        <v>1080</v>
      </c>
      <c r="G162" s="181" t="s">
        <v>82</v>
      </c>
      <c r="H162" s="181" t="s">
        <v>83</v>
      </c>
      <c r="I162" s="181" t="s">
        <v>84</v>
      </c>
      <c r="J162" s="181" t="s">
        <v>783</v>
      </c>
      <c r="K162" s="181">
        <v>17</v>
      </c>
      <c r="L162" s="181">
        <v>6.52</v>
      </c>
      <c r="M162" s="181">
        <v>2.59</v>
      </c>
      <c r="N162" s="182" t="s">
        <v>1081</v>
      </c>
      <c r="O162" s="183" t="s">
        <v>164</v>
      </c>
    </row>
    <row r="163" spans="1:15" x14ac:dyDescent="0.25">
      <c r="A163" s="177" t="s">
        <v>635</v>
      </c>
      <c r="B163" s="178" t="s">
        <v>1782</v>
      </c>
      <c r="C163" s="179" t="s">
        <v>1783</v>
      </c>
      <c r="D163" s="180" t="s">
        <v>1784</v>
      </c>
      <c r="E163" s="180" t="s">
        <v>2145</v>
      </c>
      <c r="F163" s="180" t="s">
        <v>1785</v>
      </c>
      <c r="G163" s="181" t="s">
        <v>82</v>
      </c>
      <c r="H163" s="181" t="s">
        <v>1917</v>
      </c>
      <c r="I163" s="181" t="s">
        <v>84</v>
      </c>
      <c r="J163" s="181" t="s">
        <v>1786</v>
      </c>
      <c r="K163" s="181">
        <v>132</v>
      </c>
      <c r="L163" s="181">
        <v>6.37</v>
      </c>
      <c r="M163" s="181">
        <v>2.2799999999999998</v>
      </c>
      <c r="N163" s="182" t="s">
        <v>898</v>
      </c>
      <c r="O163" s="183" t="s">
        <v>131</v>
      </c>
    </row>
    <row r="164" spans="1:15" x14ac:dyDescent="0.25">
      <c r="A164" s="177" t="s">
        <v>636</v>
      </c>
      <c r="B164" s="178" t="s">
        <v>1787</v>
      </c>
      <c r="C164" s="179" t="s">
        <v>500</v>
      </c>
      <c r="D164" s="180" t="s">
        <v>555</v>
      </c>
      <c r="E164" s="180" t="s">
        <v>2146</v>
      </c>
      <c r="F164" s="180" t="s">
        <v>1788</v>
      </c>
      <c r="G164" s="181" t="s">
        <v>82</v>
      </c>
      <c r="H164" s="181" t="s">
        <v>83</v>
      </c>
      <c r="I164" s="181" t="s">
        <v>84</v>
      </c>
      <c r="J164" s="181" t="s">
        <v>1786</v>
      </c>
      <c r="K164" s="181">
        <v>110</v>
      </c>
      <c r="L164" s="181">
        <v>6.48</v>
      </c>
      <c r="M164" s="181">
        <v>2.33</v>
      </c>
      <c r="N164" s="182" t="s">
        <v>1789</v>
      </c>
      <c r="O164" s="183" t="s">
        <v>131</v>
      </c>
    </row>
    <row r="165" spans="1:15" x14ac:dyDescent="0.25">
      <c r="A165" s="177" t="s">
        <v>637</v>
      </c>
      <c r="B165" s="178" t="s">
        <v>1790</v>
      </c>
      <c r="C165" s="179" t="s">
        <v>899</v>
      </c>
      <c r="D165" s="180" t="s">
        <v>453</v>
      </c>
      <c r="E165" s="180" t="s">
        <v>2147</v>
      </c>
      <c r="F165" s="180" t="s">
        <v>1791</v>
      </c>
      <c r="G165" s="181" t="s">
        <v>82</v>
      </c>
      <c r="H165" s="181" t="s">
        <v>83</v>
      </c>
      <c r="I165" s="181" t="s">
        <v>84</v>
      </c>
      <c r="J165" s="181" t="s">
        <v>1786</v>
      </c>
      <c r="K165" s="181">
        <v>125</v>
      </c>
      <c r="L165" s="181">
        <v>6.11</v>
      </c>
      <c r="M165" s="181">
        <v>2.1800000000000002</v>
      </c>
      <c r="N165" s="182" t="s">
        <v>1792</v>
      </c>
      <c r="O165" s="183" t="s">
        <v>131</v>
      </c>
    </row>
    <row r="166" spans="1:15" x14ac:dyDescent="0.25">
      <c r="A166" s="177" t="s">
        <v>638</v>
      </c>
      <c r="B166" s="178" t="s">
        <v>1758</v>
      </c>
      <c r="C166" s="179" t="s">
        <v>325</v>
      </c>
      <c r="D166" s="180" t="s">
        <v>221</v>
      </c>
      <c r="E166" s="180" t="s">
        <v>2148</v>
      </c>
      <c r="F166" s="180" t="s">
        <v>1759</v>
      </c>
      <c r="G166" s="181" t="s">
        <v>82</v>
      </c>
      <c r="H166" s="181" t="s">
        <v>83</v>
      </c>
      <c r="I166" s="181" t="s">
        <v>84</v>
      </c>
      <c r="J166" s="181" t="s">
        <v>1760</v>
      </c>
      <c r="K166" s="181">
        <v>132</v>
      </c>
      <c r="L166" s="181">
        <v>6.43</v>
      </c>
      <c r="M166" s="181">
        <v>2.33</v>
      </c>
      <c r="N166" s="182" t="s">
        <v>897</v>
      </c>
      <c r="O166" s="183" t="s">
        <v>131</v>
      </c>
    </row>
    <row r="167" spans="1:15" x14ac:dyDescent="0.25">
      <c r="A167" s="177" t="s">
        <v>639</v>
      </c>
      <c r="B167" s="178" t="s">
        <v>1773</v>
      </c>
      <c r="C167" s="179" t="s">
        <v>1774</v>
      </c>
      <c r="D167" s="180" t="s">
        <v>279</v>
      </c>
      <c r="E167" s="180" t="s">
        <v>2149</v>
      </c>
      <c r="F167" s="180" t="s">
        <v>1775</v>
      </c>
      <c r="G167" s="181" t="s">
        <v>82</v>
      </c>
      <c r="H167" s="181" t="s">
        <v>83</v>
      </c>
      <c r="I167" s="181" t="s">
        <v>84</v>
      </c>
      <c r="J167" s="181" t="s">
        <v>1776</v>
      </c>
      <c r="K167" s="181">
        <v>75</v>
      </c>
      <c r="L167" s="181">
        <v>7.81</v>
      </c>
      <c r="M167" s="181">
        <v>3.19</v>
      </c>
      <c r="N167" s="182" t="s">
        <v>1777</v>
      </c>
      <c r="O167" s="183" t="s">
        <v>131</v>
      </c>
    </row>
    <row r="168" spans="1:15" x14ac:dyDescent="0.25">
      <c r="A168" s="177" t="s">
        <v>642</v>
      </c>
      <c r="B168" s="178" t="s">
        <v>1611</v>
      </c>
      <c r="C168" s="179" t="s">
        <v>1612</v>
      </c>
      <c r="D168" s="180" t="s">
        <v>288</v>
      </c>
      <c r="E168" s="180" t="s">
        <v>2150</v>
      </c>
      <c r="F168" s="180" t="s">
        <v>1613</v>
      </c>
      <c r="G168" s="181" t="s">
        <v>82</v>
      </c>
      <c r="H168" s="181" t="s">
        <v>1917</v>
      </c>
      <c r="I168" s="181" t="s">
        <v>1917</v>
      </c>
      <c r="J168" s="181" t="s">
        <v>1614</v>
      </c>
      <c r="K168" s="181">
        <v>132</v>
      </c>
      <c r="L168" s="181">
        <v>6.12</v>
      </c>
      <c r="M168" s="181">
        <v>2.06</v>
      </c>
      <c r="N168" s="182" t="s">
        <v>897</v>
      </c>
      <c r="O168" s="183" t="s">
        <v>131</v>
      </c>
    </row>
    <row r="169" spans="1:15" x14ac:dyDescent="0.25">
      <c r="A169" s="177" t="s">
        <v>643</v>
      </c>
      <c r="B169" s="178" t="s">
        <v>1615</v>
      </c>
      <c r="C169" s="179" t="s">
        <v>1616</v>
      </c>
      <c r="D169" s="180" t="s">
        <v>1044</v>
      </c>
      <c r="E169" s="180" t="s">
        <v>2151</v>
      </c>
      <c r="F169" s="180" t="s">
        <v>1617</v>
      </c>
      <c r="G169" s="181" t="s">
        <v>82</v>
      </c>
      <c r="H169" s="181" t="s">
        <v>83</v>
      </c>
      <c r="I169" s="181" t="s">
        <v>84</v>
      </c>
      <c r="J169" s="181" t="s">
        <v>1614</v>
      </c>
      <c r="K169" s="181">
        <v>125</v>
      </c>
      <c r="L169" s="181">
        <v>6.31</v>
      </c>
      <c r="M169" s="181">
        <v>2.23</v>
      </c>
      <c r="N169" s="182" t="s">
        <v>1618</v>
      </c>
      <c r="O169" s="183" t="s">
        <v>131</v>
      </c>
    </row>
    <row r="170" spans="1:15" x14ac:dyDescent="0.25">
      <c r="A170" s="177" t="s">
        <v>644</v>
      </c>
      <c r="B170" s="178" t="s">
        <v>1619</v>
      </c>
      <c r="C170" s="179" t="s">
        <v>1620</v>
      </c>
      <c r="D170" s="180" t="s">
        <v>1621</v>
      </c>
      <c r="E170" s="180" t="s">
        <v>1922</v>
      </c>
      <c r="F170" s="180" t="s">
        <v>1622</v>
      </c>
      <c r="G170" s="181" t="s">
        <v>98</v>
      </c>
      <c r="H170" s="181" t="s">
        <v>1512</v>
      </c>
      <c r="I170" s="181" t="s">
        <v>84</v>
      </c>
      <c r="J170" s="181" t="s">
        <v>1614</v>
      </c>
      <c r="K170" s="181">
        <v>97</v>
      </c>
      <c r="L170" s="181">
        <v>5.99</v>
      </c>
      <c r="M170" s="181">
        <v>2.08</v>
      </c>
      <c r="N170" s="182" t="s">
        <v>1623</v>
      </c>
      <c r="O170" s="183" t="s">
        <v>131</v>
      </c>
    </row>
    <row r="171" spans="1:15" x14ac:dyDescent="0.25">
      <c r="A171" s="177" t="s">
        <v>645</v>
      </c>
      <c r="B171" s="178" t="s">
        <v>1624</v>
      </c>
      <c r="C171" s="179" t="s">
        <v>1625</v>
      </c>
      <c r="D171" s="180" t="s">
        <v>1626</v>
      </c>
      <c r="E171" s="180" t="s">
        <v>2152</v>
      </c>
      <c r="F171" s="180" t="s">
        <v>1627</v>
      </c>
      <c r="G171" s="181" t="s">
        <v>82</v>
      </c>
      <c r="H171" s="181" t="s">
        <v>159</v>
      </c>
      <c r="I171" s="181" t="s">
        <v>84</v>
      </c>
      <c r="J171" s="181" t="s">
        <v>1614</v>
      </c>
      <c r="K171" s="181">
        <v>119</v>
      </c>
      <c r="L171" s="181">
        <v>6.26</v>
      </c>
      <c r="M171" s="181">
        <v>2.19</v>
      </c>
      <c r="N171" s="182" t="s">
        <v>1628</v>
      </c>
      <c r="O171" s="183" t="s">
        <v>131</v>
      </c>
    </row>
    <row r="172" spans="1:15" x14ac:dyDescent="0.25">
      <c r="A172" s="177" t="s">
        <v>646</v>
      </c>
      <c r="B172" s="178" t="s">
        <v>1629</v>
      </c>
      <c r="C172" s="179" t="s">
        <v>1630</v>
      </c>
      <c r="D172" s="180" t="s">
        <v>1181</v>
      </c>
      <c r="E172" s="180" t="s">
        <v>2153</v>
      </c>
      <c r="F172" s="180" t="s">
        <v>1631</v>
      </c>
      <c r="G172" s="181" t="s">
        <v>82</v>
      </c>
      <c r="H172" s="181" t="s">
        <v>83</v>
      </c>
      <c r="I172" s="181" t="s">
        <v>84</v>
      </c>
      <c r="J172" s="181" t="s">
        <v>1614</v>
      </c>
      <c r="K172" s="181">
        <v>123</v>
      </c>
      <c r="L172" s="181">
        <v>6.41</v>
      </c>
      <c r="M172" s="181">
        <v>2.37</v>
      </c>
      <c r="N172" s="182" t="s">
        <v>1632</v>
      </c>
      <c r="O172" s="183" t="s">
        <v>131</v>
      </c>
    </row>
    <row r="173" spans="1:15" x14ac:dyDescent="0.25">
      <c r="A173" s="177" t="s">
        <v>647</v>
      </c>
      <c r="B173" s="178" t="s">
        <v>2089</v>
      </c>
      <c r="C173" s="179" t="s">
        <v>1173</v>
      </c>
      <c r="D173" s="180" t="s">
        <v>294</v>
      </c>
      <c r="E173" s="180" t="s">
        <v>2090</v>
      </c>
      <c r="F173" s="180" t="s">
        <v>1174</v>
      </c>
      <c r="G173" s="181" t="s">
        <v>82</v>
      </c>
      <c r="H173" s="181" t="s">
        <v>83</v>
      </c>
      <c r="I173" s="181" t="s">
        <v>84</v>
      </c>
      <c r="J173" s="181" t="s">
        <v>1175</v>
      </c>
      <c r="K173" s="181">
        <v>122</v>
      </c>
      <c r="L173" s="181">
        <v>7.37</v>
      </c>
      <c r="M173" s="181">
        <v>2.94</v>
      </c>
      <c r="N173" s="182" t="s">
        <v>1176</v>
      </c>
      <c r="O173" s="183" t="s">
        <v>131</v>
      </c>
    </row>
    <row r="174" spans="1:15" x14ac:dyDescent="0.25">
      <c r="A174" s="177" t="s">
        <v>648</v>
      </c>
      <c r="B174" s="178" t="s">
        <v>2091</v>
      </c>
      <c r="C174" s="179" t="s">
        <v>1177</v>
      </c>
      <c r="D174" s="180" t="s">
        <v>1178</v>
      </c>
      <c r="E174" s="180" t="s">
        <v>2092</v>
      </c>
      <c r="F174" s="180" t="s">
        <v>1179</v>
      </c>
      <c r="G174" s="181" t="s">
        <v>82</v>
      </c>
      <c r="H174" s="181" t="s">
        <v>344</v>
      </c>
      <c r="I174" s="181" t="s">
        <v>84</v>
      </c>
      <c r="J174" s="181" t="s">
        <v>1175</v>
      </c>
      <c r="K174" s="181">
        <v>125</v>
      </c>
      <c r="L174" s="181">
        <v>6.26</v>
      </c>
      <c r="M174" s="181">
        <v>2.2000000000000002</v>
      </c>
      <c r="N174" s="182" t="s">
        <v>898</v>
      </c>
      <c r="O174" s="183" t="s">
        <v>131</v>
      </c>
    </row>
    <row r="175" spans="1:15" x14ac:dyDescent="0.25">
      <c r="A175" s="177" t="s">
        <v>649</v>
      </c>
      <c r="B175" s="178" t="s">
        <v>1971</v>
      </c>
      <c r="C175" s="179" t="s">
        <v>1180</v>
      </c>
      <c r="D175" s="180" t="s">
        <v>1181</v>
      </c>
      <c r="E175" s="180" t="s">
        <v>1972</v>
      </c>
      <c r="F175" s="180" t="s">
        <v>232</v>
      </c>
      <c r="G175" s="181" t="s">
        <v>82</v>
      </c>
      <c r="H175" s="181" t="s">
        <v>83</v>
      </c>
      <c r="I175" s="181" t="s">
        <v>84</v>
      </c>
      <c r="J175" s="181" t="s">
        <v>1175</v>
      </c>
      <c r="K175" s="181">
        <v>122</v>
      </c>
      <c r="L175" s="181">
        <v>8.07</v>
      </c>
      <c r="M175" s="181">
        <v>3.4</v>
      </c>
      <c r="N175" s="182" t="s">
        <v>1182</v>
      </c>
      <c r="O175" s="183" t="s">
        <v>131</v>
      </c>
    </row>
    <row r="176" spans="1:15" x14ac:dyDescent="0.25">
      <c r="A176" s="177" t="s">
        <v>650</v>
      </c>
      <c r="B176" s="178" t="s">
        <v>2154</v>
      </c>
      <c r="C176" s="179" t="s">
        <v>166</v>
      </c>
      <c r="D176" s="180" t="s">
        <v>167</v>
      </c>
      <c r="E176" s="180" t="s">
        <v>2155</v>
      </c>
      <c r="F176" s="180" t="s">
        <v>169</v>
      </c>
      <c r="G176" s="181" t="s">
        <v>82</v>
      </c>
      <c r="H176" s="181" t="s">
        <v>83</v>
      </c>
      <c r="I176" s="181" t="s">
        <v>84</v>
      </c>
      <c r="J176" s="181" t="s">
        <v>1175</v>
      </c>
      <c r="K176" s="181">
        <v>115</v>
      </c>
      <c r="L176" s="181">
        <v>7.84</v>
      </c>
      <c r="M176" s="181">
        <v>3.28</v>
      </c>
      <c r="N176" s="182" t="s">
        <v>1201</v>
      </c>
      <c r="O176" s="183" t="s">
        <v>131</v>
      </c>
    </row>
    <row r="177" spans="1:15" x14ac:dyDescent="0.25">
      <c r="A177" s="177" t="s">
        <v>651</v>
      </c>
      <c r="B177" s="178" t="s">
        <v>2035</v>
      </c>
      <c r="C177" s="179" t="s">
        <v>293</v>
      </c>
      <c r="D177" s="180" t="s">
        <v>492</v>
      </c>
      <c r="E177" s="180" t="s">
        <v>2036</v>
      </c>
      <c r="F177" s="180" t="s">
        <v>959</v>
      </c>
      <c r="G177" s="181" t="s">
        <v>82</v>
      </c>
      <c r="H177" s="181" t="s">
        <v>83</v>
      </c>
      <c r="I177" s="181" t="s">
        <v>84</v>
      </c>
      <c r="J177" s="181" t="s">
        <v>960</v>
      </c>
      <c r="K177" s="181">
        <v>125</v>
      </c>
      <c r="L177" s="181">
        <v>7.04</v>
      </c>
      <c r="M177" s="181">
        <v>2.77</v>
      </c>
      <c r="N177" s="182" t="s">
        <v>898</v>
      </c>
      <c r="O177" s="183" t="s">
        <v>131</v>
      </c>
    </row>
    <row r="178" spans="1:15" x14ac:dyDescent="0.25">
      <c r="A178" s="177" t="s">
        <v>652</v>
      </c>
      <c r="B178" s="178" t="s">
        <v>2037</v>
      </c>
      <c r="C178" s="179" t="s">
        <v>961</v>
      </c>
      <c r="D178" s="180" t="s">
        <v>849</v>
      </c>
      <c r="E178" s="180" t="s">
        <v>2038</v>
      </c>
      <c r="F178" s="180" t="s">
        <v>962</v>
      </c>
      <c r="G178" s="181" t="s">
        <v>82</v>
      </c>
      <c r="H178" s="181" t="s">
        <v>83</v>
      </c>
      <c r="I178" s="181" t="s">
        <v>84</v>
      </c>
      <c r="J178" s="181" t="s">
        <v>960</v>
      </c>
      <c r="K178" s="181">
        <v>125</v>
      </c>
      <c r="L178" s="181">
        <v>7.3</v>
      </c>
      <c r="M178" s="181">
        <v>2.91</v>
      </c>
      <c r="N178" s="182" t="s">
        <v>898</v>
      </c>
      <c r="O178" s="183" t="s">
        <v>131</v>
      </c>
    </row>
    <row r="179" spans="1:15" x14ac:dyDescent="0.25">
      <c r="A179" s="177" t="s">
        <v>653</v>
      </c>
      <c r="B179" s="178" t="s">
        <v>2039</v>
      </c>
      <c r="C179" s="179" t="s">
        <v>963</v>
      </c>
      <c r="D179" s="180" t="s">
        <v>912</v>
      </c>
      <c r="E179" s="180" t="s">
        <v>2040</v>
      </c>
      <c r="F179" s="180" t="s">
        <v>964</v>
      </c>
      <c r="G179" s="181" t="s">
        <v>82</v>
      </c>
      <c r="H179" s="181" t="s">
        <v>83</v>
      </c>
      <c r="I179" s="181" t="s">
        <v>84</v>
      </c>
      <c r="J179" s="181" t="s">
        <v>960</v>
      </c>
      <c r="K179" s="181">
        <v>125</v>
      </c>
      <c r="L179" s="181">
        <v>7.1</v>
      </c>
      <c r="M179" s="181">
        <v>2.75</v>
      </c>
      <c r="N179" s="182" t="s">
        <v>898</v>
      </c>
      <c r="O179" s="183" t="s">
        <v>131</v>
      </c>
    </row>
    <row r="180" spans="1:15" x14ac:dyDescent="0.25">
      <c r="A180" s="177" t="s">
        <v>654</v>
      </c>
      <c r="B180" s="178" t="s">
        <v>2041</v>
      </c>
      <c r="C180" s="179" t="s">
        <v>208</v>
      </c>
      <c r="D180" s="180" t="s">
        <v>502</v>
      </c>
      <c r="E180" s="180" t="s">
        <v>2042</v>
      </c>
      <c r="F180" s="180" t="s">
        <v>965</v>
      </c>
      <c r="G180" s="181" t="s">
        <v>82</v>
      </c>
      <c r="H180" s="181" t="s">
        <v>83</v>
      </c>
      <c r="I180" s="181" t="s">
        <v>84</v>
      </c>
      <c r="J180" s="181" t="s">
        <v>960</v>
      </c>
      <c r="K180" s="181">
        <v>125</v>
      </c>
      <c r="L180" s="181">
        <v>7.53</v>
      </c>
      <c r="M180" s="181">
        <v>3.05</v>
      </c>
      <c r="N180" s="182" t="s">
        <v>898</v>
      </c>
      <c r="O180" s="183" t="s">
        <v>131</v>
      </c>
    </row>
    <row r="181" spans="1:15" x14ac:dyDescent="0.25">
      <c r="A181" s="177" t="s">
        <v>655</v>
      </c>
      <c r="B181" s="178" t="s">
        <v>2156</v>
      </c>
      <c r="C181" s="179" t="s">
        <v>966</v>
      </c>
      <c r="D181" s="180" t="s">
        <v>967</v>
      </c>
      <c r="E181" s="180" t="s">
        <v>2157</v>
      </c>
      <c r="F181" s="180" t="s">
        <v>968</v>
      </c>
      <c r="G181" s="181" t="s">
        <v>82</v>
      </c>
      <c r="H181" s="181" t="s">
        <v>159</v>
      </c>
      <c r="I181" s="181" t="s">
        <v>84</v>
      </c>
      <c r="J181" s="181" t="s">
        <v>960</v>
      </c>
      <c r="K181" s="181">
        <v>125</v>
      </c>
      <c r="L181" s="181">
        <v>6.9</v>
      </c>
      <c r="M181" s="181">
        <v>2.58</v>
      </c>
      <c r="N181" s="182" t="s">
        <v>898</v>
      </c>
      <c r="O181" s="183" t="s">
        <v>131</v>
      </c>
    </row>
    <row r="182" spans="1:15" x14ac:dyDescent="0.25">
      <c r="A182" s="177" t="s">
        <v>656</v>
      </c>
      <c r="B182" s="178" t="s">
        <v>2158</v>
      </c>
      <c r="C182" s="179" t="s">
        <v>2159</v>
      </c>
      <c r="D182" s="180" t="s">
        <v>453</v>
      </c>
      <c r="E182" s="180" t="s">
        <v>2160</v>
      </c>
      <c r="F182" s="180" t="s">
        <v>2161</v>
      </c>
      <c r="G182" s="181" t="s">
        <v>98</v>
      </c>
      <c r="H182" s="181" t="s">
        <v>83</v>
      </c>
      <c r="I182" s="181" t="s">
        <v>84</v>
      </c>
      <c r="J182" s="181" t="s">
        <v>2162</v>
      </c>
      <c r="K182" s="181">
        <v>132</v>
      </c>
      <c r="L182" s="181">
        <v>5.9</v>
      </c>
      <c r="M182" s="181">
        <v>1.98</v>
      </c>
      <c r="N182" s="182" t="s">
        <v>2163</v>
      </c>
      <c r="O182" s="183" t="s">
        <v>2164</v>
      </c>
    </row>
    <row r="183" spans="1:15" x14ac:dyDescent="0.25">
      <c r="A183" s="177" t="s">
        <v>658</v>
      </c>
      <c r="B183" s="178" t="s">
        <v>1865</v>
      </c>
      <c r="C183" s="179" t="s">
        <v>1866</v>
      </c>
      <c r="D183" s="180" t="s">
        <v>1867</v>
      </c>
      <c r="E183" s="180" t="s">
        <v>2165</v>
      </c>
      <c r="F183" s="180" t="s">
        <v>1868</v>
      </c>
      <c r="G183" s="181" t="s">
        <v>82</v>
      </c>
      <c r="H183" s="181" t="s">
        <v>1049</v>
      </c>
      <c r="I183" s="181" t="s">
        <v>84</v>
      </c>
      <c r="J183" s="181" t="s">
        <v>1869</v>
      </c>
      <c r="K183" s="181">
        <v>123</v>
      </c>
      <c r="L183" s="181">
        <v>5.92</v>
      </c>
      <c r="M183" s="181">
        <v>2.0299999999999998</v>
      </c>
      <c r="N183" s="182" t="s">
        <v>1870</v>
      </c>
      <c r="O183" s="183" t="s">
        <v>488</v>
      </c>
    </row>
    <row r="184" spans="1:15" x14ac:dyDescent="0.25">
      <c r="A184" s="177" t="s">
        <v>659</v>
      </c>
      <c r="B184" s="178" t="s">
        <v>1871</v>
      </c>
      <c r="C184" s="179" t="s">
        <v>1872</v>
      </c>
      <c r="D184" s="180" t="s">
        <v>1873</v>
      </c>
      <c r="E184" s="180" t="s">
        <v>2166</v>
      </c>
      <c r="F184" s="180" t="s">
        <v>1874</v>
      </c>
      <c r="G184" s="181" t="s">
        <v>98</v>
      </c>
      <c r="H184" s="181" t="s">
        <v>1917</v>
      </c>
      <c r="I184" s="181" t="s">
        <v>84</v>
      </c>
      <c r="J184" s="181" t="s">
        <v>1869</v>
      </c>
      <c r="K184" s="181">
        <v>106</v>
      </c>
      <c r="L184" s="181">
        <v>5.56</v>
      </c>
      <c r="M184" s="181">
        <v>1.81</v>
      </c>
      <c r="N184" s="182" t="s">
        <v>1875</v>
      </c>
      <c r="O184" s="183" t="s">
        <v>488</v>
      </c>
    </row>
    <row r="185" spans="1:15" x14ac:dyDescent="0.25">
      <c r="A185" s="177" t="s">
        <v>660</v>
      </c>
      <c r="B185" s="178" t="s">
        <v>1876</v>
      </c>
      <c r="C185" s="179" t="s">
        <v>1877</v>
      </c>
      <c r="D185" s="180" t="s">
        <v>1062</v>
      </c>
      <c r="E185" s="180" t="s">
        <v>2167</v>
      </c>
      <c r="F185" s="180" t="s">
        <v>1878</v>
      </c>
      <c r="G185" s="181" t="s">
        <v>98</v>
      </c>
      <c r="H185" s="181" t="s">
        <v>83</v>
      </c>
      <c r="I185" s="181" t="s">
        <v>84</v>
      </c>
      <c r="J185" s="181" t="s">
        <v>1869</v>
      </c>
      <c r="K185" s="181">
        <v>58</v>
      </c>
      <c r="L185" s="181">
        <v>3.89</v>
      </c>
      <c r="M185" s="181">
        <v>1.22</v>
      </c>
      <c r="N185" s="182" t="s">
        <v>1879</v>
      </c>
      <c r="O185" s="183" t="s">
        <v>488</v>
      </c>
    </row>
    <row r="186" spans="1:15" x14ac:dyDescent="0.25">
      <c r="A186" s="177" t="s">
        <v>662</v>
      </c>
      <c r="B186" s="178" t="s">
        <v>1669</v>
      </c>
      <c r="C186" s="179" t="s">
        <v>913</v>
      </c>
      <c r="D186" s="180" t="s">
        <v>215</v>
      </c>
      <c r="E186" s="180" t="s">
        <v>2168</v>
      </c>
      <c r="F186" s="180" t="s">
        <v>1670</v>
      </c>
      <c r="G186" s="181" t="s">
        <v>82</v>
      </c>
      <c r="H186" s="181" t="s">
        <v>1235</v>
      </c>
      <c r="I186" s="181" t="s">
        <v>84</v>
      </c>
      <c r="J186" s="181" t="s">
        <v>1671</v>
      </c>
      <c r="K186" s="181">
        <v>132</v>
      </c>
      <c r="L186" s="181">
        <v>6.97</v>
      </c>
      <c r="M186" s="181">
        <v>2.72</v>
      </c>
      <c r="N186" s="182" t="s">
        <v>1672</v>
      </c>
      <c r="O186" s="183" t="s">
        <v>488</v>
      </c>
    </row>
    <row r="187" spans="1:15" x14ac:dyDescent="0.25">
      <c r="A187" s="177" t="s">
        <v>663</v>
      </c>
      <c r="B187" s="178" t="s">
        <v>1673</v>
      </c>
      <c r="C187" s="179" t="s">
        <v>722</v>
      </c>
      <c r="D187" s="180" t="s">
        <v>221</v>
      </c>
      <c r="E187" s="180" t="s">
        <v>2169</v>
      </c>
      <c r="F187" s="180" t="s">
        <v>1674</v>
      </c>
      <c r="G187" s="181" t="s">
        <v>82</v>
      </c>
      <c r="H187" s="181" t="s">
        <v>83</v>
      </c>
      <c r="I187" s="181" t="s">
        <v>84</v>
      </c>
      <c r="J187" s="181" t="s">
        <v>1671</v>
      </c>
      <c r="K187" s="181">
        <v>118</v>
      </c>
      <c r="L187" s="181">
        <v>5.95</v>
      </c>
      <c r="M187" s="181">
        <v>2.13</v>
      </c>
      <c r="N187" s="182" t="s">
        <v>1675</v>
      </c>
      <c r="O187" s="183" t="s">
        <v>488</v>
      </c>
    </row>
    <row r="188" spans="1:15" x14ac:dyDescent="0.25">
      <c r="A188" s="177" t="s">
        <v>664</v>
      </c>
      <c r="B188" s="178" t="s">
        <v>1676</v>
      </c>
      <c r="C188" s="179" t="s">
        <v>1677</v>
      </c>
      <c r="D188" s="180" t="s">
        <v>243</v>
      </c>
      <c r="E188" s="180" t="s">
        <v>2170</v>
      </c>
      <c r="F188" s="180" t="s">
        <v>1678</v>
      </c>
      <c r="G188" s="181" t="s">
        <v>82</v>
      </c>
      <c r="H188" s="181" t="s">
        <v>83</v>
      </c>
      <c r="I188" s="181" t="s">
        <v>84</v>
      </c>
      <c r="J188" s="181" t="s">
        <v>1671</v>
      </c>
      <c r="K188" s="181">
        <v>132</v>
      </c>
      <c r="L188" s="181">
        <v>7.16</v>
      </c>
      <c r="M188" s="181">
        <v>2.82</v>
      </c>
      <c r="N188" s="182" t="s">
        <v>898</v>
      </c>
      <c r="O188" s="183" t="s">
        <v>488</v>
      </c>
    </row>
    <row r="189" spans="1:15" x14ac:dyDescent="0.25">
      <c r="A189" s="177" t="s">
        <v>665</v>
      </c>
      <c r="B189" s="178" t="s">
        <v>1679</v>
      </c>
      <c r="C189" s="179" t="s">
        <v>1680</v>
      </c>
      <c r="D189" s="180" t="s">
        <v>104</v>
      </c>
      <c r="E189" s="180" t="s">
        <v>2171</v>
      </c>
      <c r="F189" s="180" t="s">
        <v>1681</v>
      </c>
      <c r="G189" s="181" t="s">
        <v>82</v>
      </c>
      <c r="H189" s="181" t="s">
        <v>1433</v>
      </c>
      <c r="I189" s="181" t="s">
        <v>84</v>
      </c>
      <c r="J189" s="181" t="s">
        <v>1671</v>
      </c>
      <c r="K189" s="181">
        <v>102</v>
      </c>
      <c r="L189" s="181">
        <v>5.25</v>
      </c>
      <c r="M189" s="181">
        <v>1.8</v>
      </c>
      <c r="N189" s="182" t="s">
        <v>1682</v>
      </c>
      <c r="O189" s="183" t="s">
        <v>488</v>
      </c>
    </row>
    <row r="190" spans="1:15" x14ac:dyDescent="0.25">
      <c r="A190" s="177" t="s">
        <v>666</v>
      </c>
      <c r="B190" s="178" t="s">
        <v>1713</v>
      </c>
      <c r="C190" s="179" t="s">
        <v>1714</v>
      </c>
      <c r="D190" s="180" t="s">
        <v>215</v>
      </c>
      <c r="E190" s="180" t="s">
        <v>2172</v>
      </c>
      <c r="F190" s="180" t="s">
        <v>1715</v>
      </c>
      <c r="G190" s="181" t="s">
        <v>82</v>
      </c>
      <c r="H190" s="181" t="s">
        <v>1235</v>
      </c>
      <c r="I190" s="181" t="s">
        <v>84</v>
      </c>
      <c r="J190" s="181" t="s">
        <v>1716</v>
      </c>
      <c r="K190" s="181">
        <v>132</v>
      </c>
      <c r="L190" s="181">
        <v>6.88</v>
      </c>
      <c r="M190" s="181">
        <v>2.62</v>
      </c>
      <c r="N190" s="182" t="s">
        <v>1717</v>
      </c>
      <c r="O190" s="183" t="s">
        <v>488</v>
      </c>
    </row>
    <row r="191" spans="1:15" x14ac:dyDescent="0.25">
      <c r="A191" s="177" t="s">
        <v>667</v>
      </c>
      <c r="B191" s="178" t="s">
        <v>1424</v>
      </c>
      <c r="C191" s="179" t="s">
        <v>1425</v>
      </c>
      <c r="D191" s="180" t="s">
        <v>776</v>
      </c>
      <c r="E191" s="180" t="s">
        <v>2173</v>
      </c>
      <c r="F191" s="180" t="s">
        <v>1426</v>
      </c>
      <c r="G191" s="181" t="s">
        <v>82</v>
      </c>
      <c r="H191" s="181" t="s">
        <v>83</v>
      </c>
      <c r="I191" s="181" t="s">
        <v>84</v>
      </c>
      <c r="J191" s="181" t="s">
        <v>1427</v>
      </c>
      <c r="K191" s="181">
        <v>132</v>
      </c>
      <c r="L191" s="181">
        <v>6.72</v>
      </c>
      <c r="M191" s="181">
        <v>2.5</v>
      </c>
      <c r="N191" s="182" t="s">
        <v>898</v>
      </c>
      <c r="O191" s="183" t="s">
        <v>488</v>
      </c>
    </row>
    <row r="192" spans="1:15" x14ac:dyDescent="0.25">
      <c r="A192" s="177" t="s">
        <v>668</v>
      </c>
      <c r="B192" s="178" t="s">
        <v>1428</v>
      </c>
      <c r="C192" s="179" t="s">
        <v>1429</v>
      </c>
      <c r="D192" s="180" t="s">
        <v>174</v>
      </c>
      <c r="E192" s="180" t="s">
        <v>2174</v>
      </c>
      <c r="F192" s="180" t="s">
        <v>1430</v>
      </c>
      <c r="G192" s="181" t="s">
        <v>82</v>
      </c>
      <c r="H192" s="181" t="s">
        <v>1235</v>
      </c>
      <c r="I192" s="181" t="s">
        <v>84</v>
      </c>
      <c r="J192" s="181" t="s">
        <v>1427</v>
      </c>
      <c r="K192" s="181">
        <v>132</v>
      </c>
      <c r="L192" s="181">
        <v>6.71</v>
      </c>
      <c r="M192" s="181">
        <v>2.57</v>
      </c>
      <c r="N192" s="182" t="s">
        <v>898</v>
      </c>
      <c r="O192" s="183" t="s">
        <v>488</v>
      </c>
    </row>
    <row r="193" spans="1:15" x14ac:dyDescent="0.25">
      <c r="A193" s="177" t="s">
        <v>669</v>
      </c>
      <c r="B193" s="178" t="s">
        <v>1202</v>
      </c>
      <c r="C193" s="179" t="s">
        <v>1203</v>
      </c>
      <c r="D193" s="180" t="s">
        <v>1006</v>
      </c>
      <c r="E193" s="180" t="s">
        <v>2175</v>
      </c>
      <c r="F193" s="180" t="s">
        <v>1204</v>
      </c>
      <c r="G193" s="181" t="s">
        <v>82</v>
      </c>
      <c r="H193" s="181" t="s">
        <v>83</v>
      </c>
      <c r="I193" s="181" t="s">
        <v>84</v>
      </c>
      <c r="J193" s="181" t="s">
        <v>1205</v>
      </c>
      <c r="K193" s="181">
        <v>132</v>
      </c>
      <c r="L193" s="181">
        <v>7.46</v>
      </c>
      <c r="M193" s="181">
        <v>3.04</v>
      </c>
      <c r="N193" s="182" t="s">
        <v>898</v>
      </c>
      <c r="O193" s="183" t="s">
        <v>488</v>
      </c>
    </row>
    <row r="194" spans="1:15" x14ac:dyDescent="0.25">
      <c r="A194" s="177" t="s">
        <v>670</v>
      </c>
      <c r="B194" s="178" t="s">
        <v>1087</v>
      </c>
      <c r="C194" s="179" t="s">
        <v>1088</v>
      </c>
      <c r="D194" s="180" t="s">
        <v>1089</v>
      </c>
      <c r="E194" s="180" t="s">
        <v>2176</v>
      </c>
      <c r="F194" s="180" t="s">
        <v>1090</v>
      </c>
      <c r="G194" s="181" t="s">
        <v>82</v>
      </c>
      <c r="H194" s="181" t="s">
        <v>83</v>
      </c>
      <c r="I194" s="181" t="s">
        <v>84</v>
      </c>
      <c r="J194" s="181" t="s">
        <v>1091</v>
      </c>
      <c r="K194" s="181">
        <v>22</v>
      </c>
      <c r="L194" s="181">
        <v>7.79</v>
      </c>
      <c r="M194" s="181">
        <v>3.18</v>
      </c>
      <c r="N194" s="182" t="s">
        <v>1092</v>
      </c>
      <c r="O194" s="183" t="s">
        <v>488</v>
      </c>
    </row>
    <row r="195" spans="1:15" x14ac:dyDescent="0.25">
      <c r="A195" s="177" t="s">
        <v>671</v>
      </c>
      <c r="B195" s="178" t="s">
        <v>2177</v>
      </c>
      <c r="C195" s="179" t="s">
        <v>1093</v>
      </c>
      <c r="D195" s="180" t="s">
        <v>1094</v>
      </c>
      <c r="E195" s="180" t="s">
        <v>2178</v>
      </c>
      <c r="F195" s="180" t="s">
        <v>1095</v>
      </c>
      <c r="G195" s="181" t="s">
        <v>82</v>
      </c>
      <c r="H195" s="181" t="s">
        <v>83</v>
      </c>
      <c r="I195" s="181" t="s">
        <v>84</v>
      </c>
      <c r="J195" s="181" t="s">
        <v>1091</v>
      </c>
      <c r="K195" s="181">
        <v>92</v>
      </c>
      <c r="L195" s="181">
        <v>6.3</v>
      </c>
      <c r="M195" s="181">
        <v>2.5</v>
      </c>
      <c r="N195" s="182" t="s">
        <v>2179</v>
      </c>
      <c r="O195" s="183" t="s">
        <v>488</v>
      </c>
    </row>
    <row r="196" spans="1:15" x14ac:dyDescent="0.25">
      <c r="A196" s="177" t="s">
        <v>672</v>
      </c>
      <c r="B196" s="178" t="s">
        <v>2180</v>
      </c>
      <c r="C196" s="179" t="s">
        <v>945</v>
      </c>
      <c r="D196" s="180" t="s">
        <v>888</v>
      </c>
      <c r="E196" s="180" t="s">
        <v>2181</v>
      </c>
      <c r="F196" s="180" t="s">
        <v>946</v>
      </c>
      <c r="G196" s="181" t="s">
        <v>82</v>
      </c>
      <c r="H196" s="181" t="s">
        <v>83</v>
      </c>
      <c r="I196" s="181" t="s">
        <v>84</v>
      </c>
      <c r="J196" s="181" t="s">
        <v>947</v>
      </c>
      <c r="K196" s="181">
        <v>125</v>
      </c>
      <c r="L196" s="181">
        <v>7.34</v>
      </c>
      <c r="M196" s="181">
        <v>2.97</v>
      </c>
      <c r="N196" s="182" t="s">
        <v>898</v>
      </c>
      <c r="O196" s="183" t="s">
        <v>488</v>
      </c>
    </row>
    <row r="197" spans="1:15" x14ac:dyDescent="0.25">
      <c r="A197" s="177" t="s">
        <v>673</v>
      </c>
      <c r="B197" s="178" t="s">
        <v>1895</v>
      </c>
      <c r="C197" s="179" t="s">
        <v>1896</v>
      </c>
      <c r="D197" s="180" t="s">
        <v>1897</v>
      </c>
      <c r="E197" s="180" t="s">
        <v>2182</v>
      </c>
      <c r="F197" s="180" t="s">
        <v>1898</v>
      </c>
      <c r="G197" s="181" t="s">
        <v>82</v>
      </c>
      <c r="H197" s="181" t="s">
        <v>83</v>
      </c>
      <c r="I197" s="181" t="s">
        <v>84</v>
      </c>
      <c r="J197" s="181" t="s">
        <v>1899</v>
      </c>
      <c r="K197" s="181">
        <v>46</v>
      </c>
      <c r="L197" s="181">
        <v>6.91</v>
      </c>
      <c r="M197" s="181">
        <v>2.59</v>
      </c>
      <c r="N197" s="182" t="s">
        <v>1900</v>
      </c>
      <c r="O197" s="183" t="s">
        <v>493</v>
      </c>
    </row>
    <row r="198" spans="1:15" x14ac:dyDescent="0.25">
      <c r="A198" s="177" t="s">
        <v>674</v>
      </c>
      <c r="B198" s="178" t="s">
        <v>1431</v>
      </c>
      <c r="C198" s="179" t="s">
        <v>930</v>
      </c>
      <c r="D198" s="180" t="s">
        <v>936</v>
      </c>
      <c r="E198" s="180" t="s">
        <v>2183</v>
      </c>
      <c r="F198" s="180" t="s">
        <v>1432</v>
      </c>
      <c r="G198" s="181" t="s">
        <v>82</v>
      </c>
      <c r="H198" s="181" t="s">
        <v>1433</v>
      </c>
      <c r="I198" s="181" t="s">
        <v>84</v>
      </c>
      <c r="J198" s="181" t="s">
        <v>1434</v>
      </c>
      <c r="K198" s="181">
        <v>132</v>
      </c>
      <c r="L198" s="181">
        <v>6.49</v>
      </c>
      <c r="M198" s="181">
        <v>2.39</v>
      </c>
      <c r="N198" s="182" t="s">
        <v>897</v>
      </c>
      <c r="O198" s="183" t="s">
        <v>493</v>
      </c>
    </row>
    <row r="199" spans="1:15" x14ac:dyDescent="0.25">
      <c r="A199" s="177" t="s">
        <v>675</v>
      </c>
      <c r="B199" s="178" t="s">
        <v>1435</v>
      </c>
      <c r="C199" s="179" t="s">
        <v>1436</v>
      </c>
      <c r="D199" s="180" t="s">
        <v>928</v>
      </c>
      <c r="E199" s="180" t="s">
        <v>2184</v>
      </c>
      <c r="F199" s="180" t="s">
        <v>1437</v>
      </c>
      <c r="G199" s="181" t="s">
        <v>82</v>
      </c>
      <c r="H199" s="181" t="s">
        <v>1235</v>
      </c>
      <c r="I199" s="181" t="s">
        <v>84</v>
      </c>
      <c r="J199" s="181" t="s">
        <v>1434</v>
      </c>
      <c r="K199" s="181">
        <v>132</v>
      </c>
      <c r="L199" s="181">
        <v>6.56</v>
      </c>
      <c r="M199" s="181">
        <v>2.46</v>
      </c>
      <c r="N199" s="182" t="s">
        <v>897</v>
      </c>
      <c r="O199" s="183" t="s">
        <v>493</v>
      </c>
    </row>
    <row r="200" spans="1:15" x14ac:dyDescent="0.25">
      <c r="A200" s="177" t="s">
        <v>676</v>
      </c>
      <c r="B200" s="178" t="s">
        <v>1637</v>
      </c>
      <c r="C200" s="179" t="s">
        <v>1638</v>
      </c>
      <c r="D200" s="180" t="s">
        <v>818</v>
      </c>
      <c r="E200" s="180" t="s">
        <v>2185</v>
      </c>
      <c r="F200" s="180" t="s">
        <v>1639</v>
      </c>
      <c r="G200" s="181" t="s">
        <v>82</v>
      </c>
      <c r="H200" s="181" t="s">
        <v>83</v>
      </c>
      <c r="I200" s="181" t="s">
        <v>84</v>
      </c>
      <c r="J200" s="181" t="s">
        <v>1640</v>
      </c>
      <c r="K200" s="181">
        <v>28</v>
      </c>
      <c r="L200" s="181">
        <v>7.17</v>
      </c>
      <c r="M200" s="181">
        <v>2.71</v>
      </c>
      <c r="N200" s="182" t="s">
        <v>1641</v>
      </c>
      <c r="O200" s="183" t="s">
        <v>493</v>
      </c>
    </row>
    <row r="201" spans="1:15" x14ac:dyDescent="0.25">
      <c r="A201" s="177" t="s">
        <v>677</v>
      </c>
      <c r="B201" s="178" t="s">
        <v>1206</v>
      </c>
      <c r="C201" s="179" t="s">
        <v>1207</v>
      </c>
      <c r="D201" s="180" t="s">
        <v>776</v>
      </c>
      <c r="E201" s="180" t="s">
        <v>2186</v>
      </c>
      <c r="F201" s="180" t="s">
        <v>1208</v>
      </c>
      <c r="G201" s="181" t="s">
        <v>98</v>
      </c>
      <c r="H201" s="181" t="s">
        <v>83</v>
      </c>
      <c r="I201" s="181" t="s">
        <v>84</v>
      </c>
      <c r="J201" s="181" t="s">
        <v>1209</v>
      </c>
      <c r="K201" s="181">
        <v>132</v>
      </c>
      <c r="L201" s="181">
        <v>6.39</v>
      </c>
      <c r="M201" s="181">
        <v>2.31</v>
      </c>
      <c r="N201" s="182" t="s">
        <v>1210</v>
      </c>
      <c r="O201" s="183" t="s">
        <v>493</v>
      </c>
    </row>
    <row r="202" spans="1:15" x14ac:dyDescent="0.25">
      <c r="A202" s="177" t="s">
        <v>678</v>
      </c>
      <c r="B202" s="178" t="s">
        <v>1211</v>
      </c>
      <c r="C202" s="179" t="s">
        <v>1212</v>
      </c>
      <c r="D202" s="180" t="s">
        <v>1213</v>
      </c>
      <c r="E202" s="180" t="s">
        <v>2187</v>
      </c>
      <c r="F202" s="180" t="s">
        <v>1214</v>
      </c>
      <c r="G202" s="181" t="s">
        <v>98</v>
      </c>
      <c r="H202" s="181" t="s">
        <v>83</v>
      </c>
      <c r="I202" s="181" t="s">
        <v>84</v>
      </c>
      <c r="J202" s="181" t="s">
        <v>1209</v>
      </c>
      <c r="K202" s="181">
        <v>132</v>
      </c>
      <c r="L202" s="181">
        <v>6.59</v>
      </c>
      <c r="M202" s="181">
        <v>2.4900000000000002</v>
      </c>
      <c r="N202" s="182" t="s">
        <v>898</v>
      </c>
      <c r="O202" s="183" t="s">
        <v>493</v>
      </c>
    </row>
    <row r="203" spans="1:15" x14ac:dyDescent="0.25">
      <c r="A203" s="177" t="s">
        <v>679</v>
      </c>
      <c r="B203" s="178" t="s">
        <v>2188</v>
      </c>
      <c r="C203" s="179" t="s">
        <v>1096</v>
      </c>
      <c r="D203" s="180" t="s">
        <v>1097</v>
      </c>
      <c r="E203" s="180" t="s">
        <v>2189</v>
      </c>
      <c r="F203" s="180" t="s">
        <v>1098</v>
      </c>
      <c r="G203" s="181" t="s">
        <v>98</v>
      </c>
      <c r="H203" s="181" t="s">
        <v>83</v>
      </c>
      <c r="I203" s="181" t="s">
        <v>84</v>
      </c>
      <c r="J203" s="181" t="s">
        <v>1099</v>
      </c>
      <c r="K203" s="181">
        <v>108</v>
      </c>
      <c r="L203" s="181">
        <v>5.89</v>
      </c>
      <c r="M203" s="181">
        <v>2.11</v>
      </c>
      <c r="N203" s="182" t="s">
        <v>2190</v>
      </c>
      <c r="O203" s="183" t="s">
        <v>493</v>
      </c>
    </row>
    <row r="204" spans="1:15" x14ac:dyDescent="0.25">
      <c r="A204" s="177" t="s">
        <v>680</v>
      </c>
      <c r="B204" s="178" t="s">
        <v>2191</v>
      </c>
      <c r="C204" s="179" t="s">
        <v>948</v>
      </c>
      <c r="D204" s="180" t="s">
        <v>221</v>
      </c>
      <c r="E204" s="180" t="s">
        <v>2144</v>
      </c>
      <c r="F204" s="180" t="s">
        <v>949</v>
      </c>
      <c r="G204" s="181" t="s">
        <v>82</v>
      </c>
      <c r="H204" s="181" t="s">
        <v>83</v>
      </c>
      <c r="I204" s="181" t="s">
        <v>84</v>
      </c>
      <c r="J204" s="181" t="s">
        <v>950</v>
      </c>
      <c r="K204" s="181">
        <v>117</v>
      </c>
      <c r="L204" s="181">
        <v>6.67</v>
      </c>
      <c r="M204" s="181">
        <v>2.5299999999999998</v>
      </c>
      <c r="N204" s="182" t="s">
        <v>951</v>
      </c>
      <c r="O204" s="183" t="s">
        <v>493</v>
      </c>
    </row>
    <row r="205" spans="1:15" x14ac:dyDescent="0.25">
      <c r="A205" s="177" t="s">
        <v>681</v>
      </c>
      <c r="B205" s="178" t="s">
        <v>1857</v>
      </c>
      <c r="C205" s="179" t="s">
        <v>919</v>
      </c>
      <c r="D205" s="180" t="s">
        <v>445</v>
      </c>
      <c r="E205" s="180" t="s">
        <v>2192</v>
      </c>
      <c r="F205" s="180" t="s">
        <v>1858</v>
      </c>
      <c r="G205" s="181" t="s">
        <v>82</v>
      </c>
      <c r="H205" s="181" t="s">
        <v>83</v>
      </c>
      <c r="I205" s="181" t="s">
        <v>84</v>
      </c>
      <c r="J205" s="181" t="s">
        <v>1859</v>
      </c>
      <c r="K205" s="181">
        <v>111</v>
      </c>
      <c r="L205" s="181">
        <v>5.49</v>
      </c>
      <c r="M205" s="181">
        <v>1.87</v>
      </c>
      <c r="N205" s="182" t="s">
        <v>1860</v>
      </c>
      <c r="O205" s="183" t="s">
        <v>495</v>
      </c>
    </row>
    <row r="206" spans="1:15" x14ac:dyDescent="0.25">
      <c r="A206" s="177" t="s">
        <v>682</v>
      </c>
      <c r="B206" s="178" t="s">
        <v>1861</v>
      </c>
      <c r="C206" s="179" t="s">
        <v>1862</v>
      </c>
      <c r="D206" s="180" t="s">
        <v>350</v>
      </c>
      <c r="E206" s="180" t="s">
        <v>2193</v>
      </c>
      <c r="F206" s="180" t="s">
        <v>1863</v>
      </c>
      <c r="G206" s="181" t="s">
        <v>98</v>
      </c>
      <c r="H206" s="181" t="s">
        <v>1433</v>
      </c>
      <c r="I206" s="181" t="s">
        <v>84</v>
      </c>
      <c r="J206" s="181" t="s">
        <v>1859</v>
      </c>
      <c r="K206" s="181">
        <v>132</v>
      </c>
      <c r="L206" s="181">
        <v>6.1</v>
      </c>
      <c r="M206" s="181">
        <v>2.0699999999999998</v>
      </c>
      <c r="N206" s="182" t="s">
        <v>1864</v>
      </c>
      <c r="O206" s="183" t="s">
        <v>495</v>
      </c>
    </row>
    <row r="207" spans="1:15" x14ac:dyDescent="0.25">
      <c r="A207" s="177" t="s">
        <v>683</v>
      </c>
      <c r="B207" s="178" t="s">
        <v>1683</v>
      </c>
      <c r="C207" s="179" t="s">
        <v>325</v>
      </c>
      <c r="D207" s="180" t="s">
        <v>221</v>
      </c>
      <c r="E207" s="180" t="s">
        <v>2194</v>
      </c>
      <c r="F207" s="180" t="s">
        <v>1684</v>
      </c>
      <c r="G207" s="181" t="s">
        <v>82</v>
      </c>
      <c r="H207" s="181" t="s">
        <v>83</v>
      </c>
      <c r="I207" s="181" t="s">
        <v>84</v>
      </c>
      <c r="J207" s="181" t="s">
        <v>1685</v>
      </c>
      <c r="K207" s="181">
        <v>125</v>
      </c>
      <c r="L207" s="181">
        <v>6.65</v>
      </c>
      <c r="M207" s="181">
        <v>2.4900000000000002</v>
      </c>
      <c r="N207" s="182" t="s">
        <v>1686</v>
      </c>
      <c r="O207" s="183" t="s">
        <v>495</v>
      </c>
    </row>
    <row r="208" spans="1:15" x14ac:dyDescent="0.25">
      <c r="A208" s="177" t="s">
        <v>684</v>
      </c>
      <c r="B208" s="178" t="s">
        <v>1687</v>
      </c>
      <c r="C208" s="179" t="s">
        <v>1688</v>
      </c>
      <c r="D208" s="180" t="s">
        <v>1689</v>
      </c>
      <c r="E208" s="180" t="s">
        <v>2195</v>
      </c>
      <c r="F208" s="180" t="s">
        <v>1690</v>
      </c>
      <c r="G208" s="181" t="s">
        <v>98</v>
      </c>
      <c r="H208" s="181" t="s">
        <v>1917</v>
      </c>
      <c r="I208" s="181" t="s">
        <v>84</v>
      </c>
      <c r="J208" s="181" t="s">
        <v>1685</v>
      </c>
      <c r="K208" s="181">
        <v>132</v>
      </c>
      <c r="L208" s="181">
        <v>6.4</v>
      </c>
      <c r="M208" s="181">
        <v>2.29</v>
      </c>
      <c r="N208" s="182" t="s">
        <v>1514</v>
      </c>
      <c r="O208" s="183" t="s">
        <v>495</v>
      </c>
    </row>
    <row r="209" spans="1:15" x14ac:dyDescent="0.25">
      <c r="A209" s="177" t="s">
        <v>685</v>
      </c>
      <c r="B209" s="178" t="s">
        <v>1718</v>
      </c>
      <c r="C209" s="179" t="s">
        <v>1719</v>
      </c>
      <c r="D209" s="180" t="s">
        <v>294</v>
      </c>
      <c r="E209" s="180" t="s">
        <v>2196</v>
      </c>
      <c r="F209" s="180" t="s">
        <v>124</v>
      </c>
      <c r="G209" s="181" t="s">
        <v>82</v>
      </c>
      <c r="H209" s="181" t="s">
        <v>83</v>
      </c>
      <c r="I209" s="181" t="s">
        <v>84</v>
      </c>
      <c r="J209" s="181" t="s">
        <v>1720</v>
      </c>
      <c r="K209" s="181">
        <v>65</v>
      </c>
      <c r="L209" s="181">
        <v>5.35</v>
      </c>
      <c r="M209" s="181">
        <v>1.99</v>
      </c>
      <c r="N209" s="182" t="s">
        <v>1721</v>
      </c>
      <c r="O209" s="183" t="s">
        <v>495</v>
      </c>
    </row>
    <row r="210" spans="1:15" x14ac:dyDescent="0.25">
      <c r="A210" s="177" t="s">
        <v>686</v>
      </c>
      <c r="B210" s="178" t="s">
        <v>1722</v>
      </c>
      <c r="C210" s="179" t="s">
        <v>1723</v>
      </c>
      <c r="D210" s="180" t="s">
        <v>92</v>
      </c>
      <c r="E210" s="180" t="s">
        <v>2197</v>
      </c>
      <c r="F210" s="180" t="s">
        <v>1724</v>
      </c>
      <c r="G210" s="181" t="s">
        <v>82</v>
      </c>
      <c r="H210" s="181" t="s">
        <v>83</v>
      </c>
      <c r="I210" s="181" t="s">
        <v>84</v>
      </c>
      <c r="J210" s="181" t="s">
        <v>1720</v>
      </c>
      <c r="K210" s="181">
        <v>76</v>
      </c>
      <c r="L210" s="181">
        <v>4.59</v>
      </c>
      <c r="M210" s="181">
        <v>1.49</v>
      </c>
      <c r="N210" s="182" t="s">
        <v>1725</v>
      </c>
      <c r="O210" s="183" t="s">
        <v>495</v>
      </c>
    </row>
    <row r="211" spans="1:15" x14ac:dyDescent="0.25">
      <c r="A211" s="177" t="s">
        <v>687</v>
      </c>
      <c r="B211" s="178" t="s">
        <v>1726</v>
      </c>
      <c r="C211" s="179" t="s">
        <v>225</v>
      </c>
      <c r="D211" s="180" t="s">
        <v>350</v>
      </c>
      <c r="E211" s="180" t="s">
        <v>2198</v>
      </c>
      <c r="F211" s="180" t="s">
        <v>1727</v>
      </c>
      <c r="G211" s="181" t="s">
        <v>82</v>
      </c>
      <c r="H211" s="181" t="s">
        <v>83</v>
      </c>
      <c r="I211" s="181" t="s">
        <v>84</v>
      </c>
      <c r="J211" s="181" t="s">
        <v>1720</v>
      </c>
      <c r="K211" s="181">
        <v>132</v>
      </c>
      <c r="L211" s="181">
        <v>7.03</v>
      </c>
      <c r="M211" s="181">
        <v>2.77</v>
      </c>
      <c r="N211" s="182" t="s">
        <v>897</v>
      </c>
      <c r="O211" s="183" t="s">
        <v>495</v>
      </c>
    </row>
    <row r="212" spans="1:15" x14ac:dyDescent="0.25">
      <c r="A212" s="177" t="s">
        <v>688</v>
      </c>
      <c r="B212" s="178" t="s">
        <v>1728</v>
      </c>
      <c r="C212" s="179" t="s">
        <v>503</v>
      </c>
      <c r="D212" s="180" t="s">
        <v>255</v>
      </c>
      <c r="E212" s="180" t="s">
        <v>2199</v>
      </c>
      <c r="F212" s="180" t="s">
        <v>1729</v>
      </c>
      <c r="G212" s="181" t="s">
        <v>82</v>
      </c>
      <c r="H212" s="181" t="s">
        <v>83</v>
      </c>
      <c r="I212" s="181" t="s">
        <v>84</v>
      </c>
      <c r="J212" s="181" t="s">
        <v>1720</v>
      </c>
      <c r="K212" s="181">
        <v>132</v>
      </c>
      <c r="L212" s="181">
        <v>6.26</v>
      </c>
      <c r="M212" s="181">
        <v>2.27</v>
      </c>
      <c r="N212" s="182" t="s">
        <v>897</v>
      </c>
      <c r="O212" s="183" t="s">
        <v>495</v>
      </c>
    </row>
    <row r="213" spans="1:15" x14ac:dyDescent="0.25">
      <c r="A213" s="177" t="s">
        <v>689</v>
      </c>
      <c r="B213" s="178" t="s">
        <v>1395</v>
      </c>
      <c r="C213" s="179" t="s">
        <v>1396</v>
      </c>
      <c r="D213" s="180" t="s">
        <v>776</v>
      </c>
      <c r="E213" s="180" t="s">
        <v>2200</v>
      </c>
      <c r="F213" s="180" t="s">
        <v>1397</v>
      </c>
      <c r="G213" s="181" t="s">
        <v>82</v>
      </c>
      <c r="H213" s="181" t="s">
        <v>159</v>
      </c>
      <c r="I213" s="181" t="s">
        <v>84</v>
      </c>
      <c r="J213" s="181" t="s">
        <v>1398</v>
      </c>
      <c r="K213" s="181">
        <v>132</v>
      </c>
      <c r="L213" s="181">
        <v>6.48</v>
      </c>
      <c r="M213" s="181">
        <v>2.4</v>
      </c>
      <c r="N213" s="182" t="s">
        <v>898</v>
      </c>
      <c r="O213" s="183" t="s">
        <v>495</v>
      </c>
    </row>
    <row r="214" spans="1:15" x14ac:dyDescent="0.25">
      <c r="A214" s="177" t="s">
        <v>690</v>
      </c>
      <c r="B214" s="178" t="s">
        <v>1399</v>
      </c>
      <c r="C214" s="179" t="s">
        <v>1400</v>
      </c>
      <c r="D214" s="180" t="s">
        <v>1401</v>
      </c>
      <c r="E214" s="180" t="s">
        <v>2201</v>
      </c>
      <c r="F214" s="180" t="s">
        <v>1917</v>
      </c>
      <c r="G214" s="181" t="s">
        <v>98</v>
      </c>
      <c r="H214" s="181" t="s">
        <v>1917</v>
      </c>
      <c r="I214" s="181" t="s">
        <v>1917</v>
      </c>
      <c r="J214" s="181" t="s">
        <v>1398</v>
      </c>
      <c r="K214" s="181">
        <v>94</v>
      </c>
      <c r="L214" s="181">
        <v>5.37</v>
      </c>
      <c r="M214" s="181">
        <v>1.9</v>
      </c>
      <c r="N214" s="182" t="s">
        <v>1402</v>
      </c>
      <c r="O214" s="183" t="s">
        <v>495</v>
      </c>
    </row>
    <row r="215" spans="1:15" x14ac:dyDescent="0.25">
      <c r="A215" s="177" t="s">
        <v>691</v>
      </c>
      <c r="B215" s="178" t="s">
        <v>1403</v>
      </c>
      <c r="C215" s="179" t="s">
        <v>1404</v>
      </c>
      <c r="D215" s="180" t="s">
        <v>1114</v>
      </c>
      <c r="E215" s="180" t="s">
        <v>2202</v>
      </c>
      <c r="F215" s="180" t="s">
        <v>1405</v>
      </c>
      <c r="G215" s="181" t="s">
        <v>98</v>
      </c>
      <c r="H215" s="181" t="s">
        <v>83</v>
      </c>
      <c r="I215" s="181" t="s">
        <v>84</v>
      </c>
      <c r="J215" s="181" t="s">
        <v>1398</v>
      </c>
      <c r="K215" s="181">
        <v>132</v>
      </c>
      <c r="L215" s="181">
        <v>6.83</v>
      </c>
      <c r="M215" s="181">
        <v>2.5499999999999998</v>
      </c>
      <c r="N215" s="182" t="s">
        <v>897</v>
      </c>
      <c r="O215" s="183" t="s">
        <v>495</v>
      </c>
    </row>
    <row r="216" spans="1:15" x14ac:dyDescent="0.25">
      <c r="A216" s="177" t="s">
        <v>692</v>
      </c>
      <c r="B216" s="178" t="s">
        <v>1406</v>
      </c>
      <c r="C216" s="179" t="s">
        <v>1229</v>
      </c>
      <c r="D216" s="180" t="s">
        <v>1153</v>
      </c>
      <c r="E216" s="180" t="s">
        <v>2203</v>
      </c>
      <c r="F216" s="180" t="s">
        <v>1407</v>
      </c>
      <c r="G216" s="181" t="s">
        <v>82</v>
      </c>
      <c r="H216" s="181" t="s">
        <v>83</v>
      </c>
      <c r="I216" s="181" t="s">
        <v>84</v>
      </c>
      <c r="J216" s="181" t="s">
        <v>1398</v>
      </c>
      <c r="K216" s="181">
        <v>122</v>
      </c>
      <c r="L216" s="181">
        <v>5.79</v>
      </c>
      <c r="M216" s="181">
        <v>2.0099999999999998</v>
      </c>
      <c r="N216" s="182" t="s">
        <v>1408</v>
      </c>
      <c r="O216" s="183" t="s">
        <v>495</v>
      </c>
    </row>
    <row r="217" spans="1:15" x14ac:dyDescent="0.25">
      <c r="A217" s="177" t="s">
        <v>694</v>
      </c>
      <c r="B217" s="178" t="s">
        <v>1409</v>
      </c>
      <c r="C217" s="179" t="s">
        <v>1410</v>
      </c>
      <c r="D217" s="180" t="s">
        <v>1411</v>
      </c>
      <c r="E217" s="180" t="s">
        <v>2079</v>
      </c>
      <c r="F217" s="180" t="s">
        <v>1917</v>
      </c>
      <c r="G217" s="181" t="s">
        <v>98</v>
      </c>
      <c r="H217" s="181" t="s">
        <v>1917</v>
      </c>
      <c r="I217" s="181" t="s">
        <v>1917</v>
      </c>
      <c r="J217" s="181" t="s">
        <v>1398</v>
      </c>
      <c r="K217" s="181">
        <v>89</v>
      </c>
      <c r="L217" s="181">
        <v>5.34</v>
      </c>
      <c r="M217" s="181">
        <v>1.92</v>
      </c>
      <c r="N217" s="182" t="s">
        <v>1412</v>
      </c>
      <c r="O217" s="183" t="s">
        <v>495</v>
      </c>
    </row>
    <row r="218" spans="1:15" x14ac:dyDescent="0.25">
      <c r="A218" s="177" t="s">
        <v>695</v>
      </c>
      <c r="B218" s="178" t="s">
        <v>1413</v>
      </c>
      <c r="C218" s="179" t="s">
        <v>1414</v>
      </c>
      <c r="D218" s="180" t="s">
        <v>1415</v>
      </c>
      <c r="E218" s="180" t="s">
        <v>2204</v>
      </c>
      <c r="F218" s="180" t="s">
        <v>1416</v>
      </c>
      <c r="G218" s="181" t="s">
        <v>98</v>
      </c>
      <c r="H218" s="181" t="s">
        <v>1235</v>
      </c>
      <c r="I218" s="181" t="s">
        <v>84</v>
      </c>
      <c r="J218" s="181" t="s">
        <v>1398</v>
      </c>
      <c r="K218" s="181">
        <v>129</v>
      </c>
      <c r="L218" s="181">
        <v>6.36</v>
      </c>
      <c r="M218" s="181">
        <v>2.27</v>
      </c>
      <c r="N218" s="182" t="s">
        <v>1417</v>
      </c>
      <c r="O218" s="183" t="s">
        <v>495</v>
      </c>
    </row>
    <row r="219" spans="1:15" x14ac:dyDescent="0.25">
      <c r="A219" s="177" t="s">
        <v>696</v>
      </c>
      <c r="B219" s="178" t="s">
        <v>1418</v>
      </c>
      <c r="C219" s="179" t="s">
        <v>930</v>
      </c>
      <c r="D219" s="180" t="s">
        <v>1016</v>
      </c>
      <c r="E219" s="180" t="s">
        <v>2205</v>
      </c>
      <c r="F219" s="180" t="s">
        <v>1917</v>
      </c>
      <c r="G219" s="181" t="s">
        <v>82</v>
      </c>
      <c r="H219" s="181" t="s">
        <v>1917</v>
      </c>
      <c r="I219" s="181" t="s">
        <v>1917</v>
      </c>
      <c r="J219" s="181" t="s">
        <v>1398</v>
      </c>
      <c r="K219" s="181">
        <v>34</v>
      </c>
      <c r="L219" s="181">
        <v>3.54</v>
      </c>
      <c r="M219" s="181">
        <v>1.25</v>
      </c>
      <c r="N219" s="182" t="s">
        <v>1419</v>
      </c>
      <c r="O219" s="183" t="s">
        <v>495</v>
      </c>
    </row>
    <row r="220" spans="1:15" x14ac:dyDescent="0.25">
      <c r="A220" s="177" t="s">
        <v>697</v>
      </c>
      <c r="B220" s="178" t="s">
        <v>1420</v>
      </c>
      <c r="C220" s="179" t="s">
        <v>1352</v>
      </c>
      <c r="D220" s="180" t="s">
        <v>1421</v>
      </c>
      <c r="E220" s="180" t="s">
        <v>2206</v>
      </c>
      <c r="F220" s="180" t="s">
        <v>1422</v>
      </c>
      <c r="G220" s="181" t="s">
        <v>82</v>
      </c>
      <c r="H220" s="181" t="s">
        <v>83</v>
      </c>
      <c r="I220" s="181" t="s">
        <v>84</v>
      </c>
      <c r="J220" s="181" t="s">
        <v>1398</v>
      </c>
      <c r="K220" s="181">
        <v>125</v>
      </c>
      <c r="L220" s="181">
        <v>6.55</v>
      </c>
      <c r="M220" s="181">
        <v>2.38</v>
      </c>
      <c r="N220" s="182" t="s">
        <v>1423</v>
      </c>
      <c r="O220" s="183" t="s">
        <v>495</v>
      </c>
    </row>
    <row r="221" spans="1:15" x14ac:dyDescent="0.25">
      <c r="A221" s="177" t="s">
        <v>698</v>
      </c>
      <c r="B221" s="178" t="s">
        <v>1215</v>
      </c>
      <c r="C221" s="179" t="s">
        <v>1216</v>
      </c>
      <c r="D221" s="180" t="s">
        <v>776</v>
      </c>
      <c r="E221" s="180" t="s">
        <v>2207</v>
      </c>
      <c r="F221" s="180" t="s">
        <v>1217</v>
      </c>
      <c r="G221" s="181" t="s">
        <v>82</v>
      </c>
      <c r="H221" s="181" t="s">
        <v>83</v>
      </c>
      <c r="I221" s="181" t="s">
        <v>84</v>
      </c>
      <c r="J221" s="181" t="s">
        <v>1218</v>
      </c>
      <c r="K221" s="181">
        <v>107</v>
      </c>
      <c r="L221" s="181">
        <v>6.41</v>
      </c>
      <c r="M221" s="181">
        <v>2.5299999999999998</v>
      </c>
      <c r="N221" s="182" t="s">
        <v>1219</v>
      </c>
      <c r="O221" s="183" t="s">
        <v>495</v>
      </c>
    </row>
    <row r="222" spans="1:15" x14ac:dyDescent="0.25">
      <c r="A222" s="177" t="s">
        <v>699</v>
      </c>
      <c r="B222" s="178" t="s">
        <v>2208</v>
      </c>
      <c r="C222" s="179" t="s">
        <v>1100</v>
      </c>
      <c r="D222" s="180" t="s">
        <v>807</v>
      </c>
      <c r="E222" s="180" t="s">
        <v>2209</v>
      </c>
      <c r="F222" s="180" t="s">
        <v>1101</v>
      </c>
      <c r="G222" s="181" t="s">
        <v>82</v>
      </c>
      <c r="H222" s="181" t="s">
        <v>159</v>
      </c>
      <c r="I222" s="181" t="s">
        <v>84</v>
      </c>
      <c r="J222" s="181" t="s">
        <v>1102</v>
      </c>
      <c r="K222" s="181">
        <v>125</v>
      </c>
      <c r="L222" s="181">
        <v>6.47</v>
      </c>
      <c r="M222" s="181">
        <v>2.38</v>
      </c>
      <c r="N222" s="182" t="s">
        <v>898</v>
      </c>
      <c r="O222" s="183" t="s">
        <v>495</v>
      </c>
    </row>
    <row r="223" spans="1:15" x14ac:dyDescent="0.25">
      <c r="A223" s="177" t="s">
        <v>701</v>
      </c>
      <c r="B223" s="178" t="s">
        <v>2210</v>
      </c>
      <c r="C223" s="179" t="s">
        <v>952</v>
      </c>
      <c r="D223" s="180" t="s">
        <v>953</v>
      </c>
      <c r="E223" s="180" t="s">
        <v>2211</v>
      </c>
      <c r="F223" s="180" t="s">
        <v>954</v>
      </c>
      <c r="G223" s="181" t="s">
        <v>82</v>
      </c>
      <c r="H223" s="181" t="s">
        <v>83</v>
      </c>
      <c r="I223" s="181" t="s">
        <v>1917</v>
      </c>
      <c r="J223" s="181" t="s">
        <v>955</v>
      </c>
      <c r="K223" s="181">
        <v>125</v>
      </c>
      <c r="L223" s="181">
        <v>7.17</v>
      </c>
      <c r="M223" s="181">
        <v>2.84</v>
      </c>
      <c r="N223" s="182" t="s">
        <v>898</v>
      </c>
      <c r="O223" s="183" t="s">
        <v>495</v>
      </c>
    </row>
    <row r="224" spans="1:15" x14ac:dyDescent="0.25">
      <c r="A224" s="177" t="s">
        <v>702</v>
      </c>
      <c r="B224" s="178" t="s">
        <v>1849</v>
      </c>
      <c r="C224" s="179" t="s">
        <v>1850</v>
      </c>
      <c r="D224" s="180" t="s">
        <v>392</v>
      </c>
      <c r="E224" s="180" t="s">
        <v>2212</v>
      </c>
      <c r="F224" s="180" t="s">
        <v>1851</v>
      </c>
      <c r="G224" s="181" t="s">
        <v>98</v>
      </c>
      <c r="H224" s="181" t="s">
        <v>1512</v>
      </c>
      <c r="I224" s="181" t="s">
        <v>84</v>
      </c>
      <c r="J224" s="181" t="s">
        <v>1852</v>
      </c>
      <c r="K224" s="181">
        <v>132</v>
      </c>
      <c r="L224" s="181">
        <v>6.25</v>
      </c>
      <c r="M224" s="181">
        <v>2.23</v>
      </c>
      <c r="N224" s="182" t="s">
        <v>898</v>
      </c>
      <c r="O224" s="183" t="s">
        <v>473</v>
      </c>
    </row>
    <row r="225" spans="1:15" x14ac:dyDescent="0.25">
      <c r="A225" s="177" t="s">
        <v>704</v>
      </c>
      <c r="B225" s="178" t="s">
        <v>1853</v>
      </c>
      <c r="C225" s="179" t="s">
        <v>1822</v>
      </c>
      <c r="D225" s="180" t="s">
        <v>1854</v>
      </c>
      <c r="E225" s="180" t="s">
        <v>2213</v>
      </c>
      <c r="F225" s="180" t="s">
        <v>1855</v>
      </c>
      <c r="G225" s="181" t="s">
        <v>82</v>
      </c>
      <c r="H225" s="181" t="s">
        <v>1235</v>
      </c>
      <c r="I225" s="181" t="s">
        <v>84</v>
      </c>
      <c r="J225" s="181" t="s">
        <v>1852</v>
      </c>
      <c r="K225" s="181">
        <v>132</v>
      </c>
      <c r="L225" s="181">
        <v>5.95</v>
      </c>
      <c r="M225" s="181">
        <v>1.95</v>
      </c>
      <c r="N225" s="182" t="s">
        <v>1856</v>
      </c>
      <c r="O225" s="183" t="s">
        <v>473</v>
      </c>
    </row>
    <row r="226" spans="1:15" x14ac:dyDescent="0.25">
      <c r="A226" s="177" t="s">
        <v>705</v>
      </c>
      <c r="B226" s="178" t="s">
        <v>1691</v>
      </c>
      <c r="C226" s="179" t="s">
        <v>236</v>
      </c>
      <c r="D226" s="180" t="s">
        <v>396</v>
      </c>
      <c r="E226" s="180" t="s">
        <v>2214</v>
      </c>
      <c r="F226" s="180" t="s">
        <v>1692</v>
      </c>
      <c r="G226" s="181" t="s">
        <v>82</v>
      </c>
      <c r="H226" s="181" t="s">
        <v>83</v>
      </c>
      <c r="I226" s="181" t="s">
        <v>84</v>
      </c>
      <c r="J226" s="181" t="s">
        <v>1693</v>
      </c>
      <c r="K226" s="181">
        <v>129</v>
      </c>
      <c r="L226" s="181">
        <v>6.37</v>
      </c>
      <c r="M226" s="181">
        <v>2.33</v>
      </c>
      <c r="N226" s="182" t="s">
        <v>1694</v>
      </c>
      <c r="O226" s="183" t="s">
        <v>473</v>
      </c>
    </row>
    <row r="227" spans="1:15" x14ac:dyDescent="0.25">
      <c r="A227" s="177" t="s">
        <v>706</v>
      </c>
      <c r="B227" s="178" t="s">
        <v>1695</v>
      </c>
      <c r="C227" s="179" t="s">
        <v>242</v>
      </c>
      <c r="D227" s="180" t="s">
        <v>396</v>
      </c>
      <c r="E227" s="180" t="s">
        <v>2215</v>
      </c>
      <c r="F227" s="180" t="s">
        <v>1696</v>
      </c>
      <c r="G227" s="181" t="s">
        <v>82</v>
      </c>
      <c r="H227" s="181" t="s">
        <v>1235</v>
      </c>
      <c r="I227" s="181" t="s">
        <v>84</v>
      </c>
      <c r="J227" s="181" t="s">
        <v>1693</v>
      </c>
      <c r="K227" s="181">
        <v>132</v>
      </c>
      <c r="L227" s="181">
        <v>6.73</v>
      </c>
      <c r="M227" s="181">
        <v>2.58</v>
      </c>
      <c r="N227" s="182" t="s">
        <v>898</v>
      </c>
      <c r="O227" s="183" t="s">
        <v>473</v>
      </c>
    </row>
    <row r="228" spans="1:15" x14ac:dyDescent="0.25">
      <c r="A228" s="177" t="s">
        <v>707</v>
      </c>
      <c r="B228" s="178" t="s">
        <v>1697</v>
      </c>
      <c r="C228" s="179" t="s">
        <v>225</v>
      </c>
      <c r="D228" s="180" t="s">
        <v>1698</v>
      </c>
      <c r="E228" s="180" t="s">
        <v>2216</v>
      </c>
      <c r="F228" s="180" t="s">
        <v>1699</v>
      </c>
      <c r="G228" s="181" t="s">
        <v>82</v>
      </c>
      <c r="H228" s="181" t="s">
        <v>83</v>
      </c>
      <c r="I228" s="181" t="s">
        <v>84</v>
      </c>
      <c r="J228" s="181" t="s">
        <v>1693</v>
      </c>
      <c r="K228" s="181">
        <v>132</v>
      </c>
      <c r="L228" s="181">
        <v>6.7</v>
      </c>
      <c r="M228" s="181">
        <v>2.48</v>
      </c>
      <c r="N228" s="182" t="s">
        <v>1514</v>
      </c>
      <c r="O228" s="183" t="s">
        <v>473</v>
      </c>
    </row>
    <row r="229" spans="1:15" x14ac:dyDescent="0.25">
      <c r="A229" s="177" t="s">
        <v>709</v>
      </c>
      <c r="B229" s="178" t="s">
        <v>1700</v>
      </c>
      <c r="C229" s="179" t="s">
        <v>208</v>
      </c>
      <c r="D229" s="180" t="s">
        <v>459</v>
      </c>
      <c r="E229" s="180" t="s">
        <v>2217</v>
      </c>
      <c r="F229" s="180" t="s">
        <v>1701</v>
      </c>
      <c r="G229" s="181" t="s">
        <v>82</v>
      </c>
      <c r="H229" s="181" t="s">
        <v>83</v>
      </c>
      <c r="I229" s="181" t="s">
        <v>84</v>
      </c>
      <c r="J229" s="181" t="s">
        <v>1693</v>
      </c>
      <c r="K229" s="181">
        <v>132</v>
      </c>
      <c r="L229" s="181">
        <v>6.79</v>
      </c>
      <c r="M229" s="181">
        <v>2.5299999999999998</v>
      </c>
      <c r="N229" s="182" t="s">
        <v>898</v>
      </c>
      <c r="O229" s="183" t="s">
        <v>473</v>
      </c>
    </row>
    <row r="230" spans="1:15" x14ac:dyDescent="0.25">
      <c r="A230" s="177" t="s">
        <v>710</v>
      </c>
      <c r="B230" s="178" t="s">
        <v>1730</v>
      </c>
      <c r="C230" s="179" t="s">
        <v>220</v>
      </c>
      <c r="D230" s="180" t="s">
        <v>1731</v>
      </c>
      <c r="E230" s="180" t="s">
        <v>2218</v>
      </c>
      <c r="F230" s="180" t="s">
        <v>1732</v>
      </c>
      <c r="G230" s="181" t="s">
        <v>82</v>
      </c>
      <c r="H230" s="181" t="s">
        <v>83</v>
      </c>
      <c r="I230" s="181" t="s">
        <v>84</v>
      </c>
      <c r="J230" s="181" t="s">
        <v>1733</v>
      </c>
      <c r="K230" s="181">
        <v>130</v>
      </c>
      <c r="L230" s="181">
        <v>6.31</v>
      </c>
      <c r="M230" s="181">
        <v>2.29</v>
      </c>
      <c r="N230" s="182" t="s">
        <v>1734</v>
      </c>
      <c r="O230" s="183" t="s">
        <v>473</v>
      </c>
    </row>
    <row r="231" spans="1:15" x14ac:dyDescent="0.25">
      <c r="A231" s="177" t="s">
        <v>711</v>
      </c>
      <c r="B231" s="178" t="s">
        <v>1735</v>
      </c>
      <c r="C231" s="179" t="s">
        <v>1736</v>
      </c>
      <c r="D231" s="180" t="s">
        <v>221</v>
      </c>
      <c r="E231" s="180" t="s">
        <v>2219</v>
      </c>
      <c r="F231" s="180" t="s">
        <v>1737</v>
      </c>
      <c r="G231" s="181" t="s">
        <v>82</v>
      </c>
      <c r="H231" s="181" t="s">
        <v>83</v>
      </c>
      <c r="I231" s="181" t="s">
        <v>84</v>
      </c>
      <c r="J231" s="181" t="s">
        <v>1733</v>
      </c>
      <c r="K231" s="181">
        <v>125</v>
      </c>
      <c r="L231" s="181">
        <v>6.62</v>
      </c>
      <c r="M231" s="181">
        <v>2.48</v>
      </c>
      <c r="N231" s="182" t="s">
        <v>1738</v>
      </c>
      <c r="O231" s="183" t="s">
        <v>473</v>
      </c>
    </row>
    <row r="232" spans="1:15" x14ac:dyDescent="0.25">
      <c r="A232" s="177" t="s">
        <v>712</v>
      </c>
      <c r="B232" s="178" t="s">
        <v>1739</v>
      </c>
      <c r="C232" s="179" t="s">
        <v>1740</v>
      </c>
      <c r="D232" s="180" t="s">
        <v>434</v>
      </c>
      <c r="E232" s="180" t="s">
        <v>2220</v>
      </c>
      <c r="F232" s="180" t="s">
        <v>1741</v>
      </c>
      <c r="G232" s="181" t="s">
        <v>82</v>
      </c>
      <c r="H232" s="181" t="s">
        <v>83</v>
      </c>
      <c r="I232" s="181" t="s">
        <v>84</v>
      </c>
      <c r="J232" s="181" t="s">
        <v>1733</v>
      </c>
      <c r="K232" s="181">
        <v>129</v>
      </c>
      <c r="L232" s="181">
        <v>6.09</v>
      </c>
      <c r="M232" s="181">
        <v>2.04</v>
      </c>
      <c r="N232" s="182" t="s">
        <v>1742</v>
      </c>
      <c r="O232" s="183" t="s">
        <v>473</v>
      </c>
    </row>
    <row r="233" spans="1:15" x14ac:dyDescent="0.25">
      <c r="A233" s="177" t="s">
        <v>713</v>
      </c>
      <c r="B233" s="178" t="s">
        <v>1509</v>
      </c>
      <c r="C233" s="179" t="s">
        <v>1510</v>
      </c>
      <c r="D233" s="180" t="s">
        <v>776</v>
      </c>
      <c r="E233" s="180" t="s">
        <v>1930</v>
      </c>
      <c r="F233" s="180" t="s">
        <v>1511</v>
      </c>
      <c r="G233" s="181" t="s">
        <v>82</v>
      </c>
      <c r="H233" s="181" t="s">
        <v>1512</v>
      </c>
      <c r="I233" s="181" t="s">
        <v>84</v>
      </c>
      <c r="J233" s="181" t="s">
        <v>1513</v>
      </c>
      <c r="K233" s="181">
        <v>132</v>
      </c>
      <c r="L233" s="181">
        <v>6.24</v>
      </c>
      <c r="M233" s="181">
        <v>2.2000000000000002</v>
      </c>
      <c r="N233" s="182" t="s">
        <v>1514</v>
      </c>
      <c r="O233" s="183" t="s">
        <v>473</v>
      </c>
    </row>
    <row r="234" spans="1:15" x14ac:dyDescent="0.25">
      <c r="A234" s="177" t="s">
        <v>714</v>
      </c>
      <c r="B234" s="178" t="s">
        <v>1515</v>
      </c>
      <c r="C234" s="179" t="s">
        <v>612</v>
      </c>
      <c r="D234" s="180" t="s">
        <v>294</v>
      </c>
      <c r="E234" s="180" t="s">
        <v>2221</v>
      </c>
      <c r="F234" s="180" t="s">
        <v>1917</v>
      </c>
      <c r="G234" s="181" t="s">
        <v>98</v>
      </c>
      <c r="H234" s="181" t="s">
        <v>1917</v>
      </c>
      <c r="I234" s="181" t="s">
        <v>1917</v>
      </c>
      <c r="J234" s="181" t="s">
        <v>1513</v>
      </c>
      <c r="K234" s="181">
        <v>56</v>
      </c>
      <c r="L234" s="181">
        <v>3.86</v>
      </c>
      <c r="M234" s="181">
        <v>1.03</v>
      </c>
      <c r="N234" s="182" t="s">
        <v>1516</v>
      </c>
      <c r="O234" s="183" t="s">
        <v>473</v>
      </c>
    </row>
    <row r="235" spans="1:15" x14ac:dyDescent="0.25">
      <c r="A235" s="177" t="s">
        <v>715</v>
      </c>
      <c r="B235" s="178" t="s">
        <v>1517</v>
      </c>
      <c r="C235" s="179" t="s">
        <v>1518</v>
      </c>
      <c r="D235" s="180" t="s">
        <v>1114</v>
      </c>
      <c r="E235" s="180" t="s">
        <v>1937</v>
      </c>
      <c r="F235" s="180" t="s">
        <v>1519</v>
      </c>
      <c r="G235" s="181" t="s">
        <v>98</v>
      </c>
      <c r="H235" s="181" t="s">
        <v>1917</v>
      </c>
      <c r="I235" s="181" t="s">
        <v>84</v>
      </c>
      <c r="J235" s="181" t="s">
        <v>1513</v>
      </c>
      <c r="K235" s="181">
        <v>117</v>
      </c>
      <c r="L235" s="181">
        <v>5.15</v>
      </c>
      <c r="M235" s="181">
        <v>1.6</v>
      </c>
      <c r="N235" s="182" t="s">
        <v>1520</v>
      </c>
      <c r="O235" s="183" t="s">
        <v>473</v>
      </c>
    </row>
    <row r="236" spans="1:15" x14ac:dyDescent="0.25">
      <c r="A236" s="177" t="s">
        <v>716</v>
      </c>
      <c r="B236" s="178" t="s">
        <v>1521</v>
      </c>
      <c r="C236" s="179" t="s">
        <v>979</v>
      </c>
      <c r="D236" s="180" t="s">
        <v>1522</v>
      </c>
      <c r="E236" s="180" t="s">
        <v>2222</v>
      </c>
      <c r="F236" s="180" t="s">
        <v>1523</v>
      </c>
      <c r="G236" s="181" t="s">
        <v>82</v>
      </c>
      <c r="H236" s="181" t="s">
        <v>83</v>
      </c>
      <c r="I236" s="181" t="s">
        <v>84</v>
      </c>
      <c r="J236" s="181" t="s">
        <v>1513</v>
      </c>
      <c r="K236" s="181">
        <v>127</v>
      </c>
      <c r="L236" s="181">
        <v>6.67</v>
      </c>
      <c r="M236" s="181">
        <v>2.48</v>
      </c>
      <c r="N236" s="182" t="s">
        <v>1524</v>
      </c>
      <c r="O236" s="183" t="s">
        <v>473</v>
      </c>
    </row>
    <row r="237" spans="1:15" x14ac:dyDescent="0.25">
      <c r="A237" s="177" t="s">
        <v>717</v>
      </c>
      <c r="B237" s="178" t="s">
        <v>1525</v>
      </c>
      <c r="C237" s="179" t="s">
        <v>1526</v>
      </c>
      <c r="D237" s="180" t="s">
        <v>1044</v>
      </c>
      <c r="E237" s="180" t="s">
        <v>2223</v>
      </c>
      <c r="F237" s="180" t="s">
        <v>1527</v>
      </c>
      <c r="G237" s="181" t="s">
        <v>82</v>
      </c>
      <c r="H237" s="181" t="s">
        <v>83</v>
      </c>
      <c r="I237" s="181" t="s">
        <v>84</v>
      </c>
      <c r="J237" s="181" t="s">
        <v>1513</v>
      </c>
      <c r="K237" s="181">
        <v>111</v>
      </c>
      <c r="L237" s="181">
        <v>5.79</v>
      </c>
      <c r="M237" s="181">
        <v>2.0499999999999998</v>
      </c>
      <c r="N237" s="182" t="s">
        <v>1528</v>
      </c>
      <c r="O237" s="183" t="s">
        <v>473</v>
      </c>
    </row>
    <row r="238" spans="1:15" x14ac:dyDescent="0.25">
      <c r="A238" s="177" t="s">
        <v>718</v>
      </c>
      <c r="B238" s="178" t="s">
        <v>1529</v>
      </c>
      <c r="C238" s="179" t="s">
        <v>1352</v>
      </c>
      <c r="D238" s="180" t="s">
        <v>1153</v>
      </c>
      <c r="E238" s="180" t="s">
        <v>2224</v>
      </c>
      <c r="F238" s="180" t="s">
        <v>1530</v>
      </c>
      <c r="G238" s="181" t="s">
        <v>82</v>
      </c>
      <c r="H238" s="181" t="s">
        <v>83</v>
      </c>
      <c r="I238" s="181" t="s">
        <v>84</v>
      </c>
      <c r="J238" s="181" t="s">
        <v>1513</v>
      </c>
      <c r="K238" s="181">
        <v>132</v>
      </c>
      <c r="L238" s="181">
        <v>6.6</v>
      </c>
      <c r="M238" s="181">
        <v>2.48</v>
      </c>
      <c r="N238" s="182" t="s">
        <v>898</v>
      </c>
      <c r="O238" s="183" t="s">
        <v>473</v>
      </c>
    </row>
    <row r="239" spans="1:15" x14ac:dyDescent="0.25">
      <c r="A239" s="177" t="s">
        <v>720</v>
      </c>
      <c r="B239" s="178" t="s">
        <v>1531</v>
      </c>
      <c r="C239" s="179" t="s">
        <v>1532</v>
      </c>
      <c r="D239" s="180" t="s">
        <v>1306</v>
      </c>
      <c r="E239" s="180" t="s">
        <v>2225</v>
      </c>
      <c r="F239" s="180" t="s">
        <v>1533</v>
      </c>
      <c r="G239" s="181" t="s">
        <v>82</v>
      </c>
      <c r="H239" s="181" t="s">
        <v>83</v>
      </c>
      <c r="I239" s="181" t="s">
        <v>84</v>
      </c>
      <c r="J239" s="181" t="s">
        <v>1513</v>
      </c>
      <c r="K239" s="181">
        <v>106</v>
      </c>
      <c r="L239" s="181">
        <v>5.15</v>
      </c>
      <c r="M239" s="181">
        <v>1.74</v>
      </c>
      <c r="N239" s="182" t="s">
        <v>1534</v>
      </c>
      <c r="O239" s="183" t="s">
        <v>473</v>
      </c>
    </row>
    <row r="240" spans="1:15" x14ac:dyDescent="0.25">
      <c r="A240" s="177" t="s">
        <v>721</v>
      </c>
      <c r="B240" s="178" t="s">
        <v>1535</v>
      </c>
      <c r="C240" s="179" t="s">
        <v>489</v>
      </c>
      <c r="D240" s="180" t="s">
        <v>552</v>
      </c>
      <c r="E240" s="180" t="s">
        <v>2058</v>
      </c>
      <c r="F240" s="180" t="s">
        <v>1536</v>
      </c>
      <c r="G240" s="181" t="s">
        <v>82</v>
      </c>
      <c r="H240" s="181" t="s">
        <v>159</v>
      </c>
      <c r="I240" s="181" t="s">
        <v>84</v>
      </c>
      <c r="J240" s="181" t="s">
        <v>1513</v>
      </c>
      <c r="K240" s="181">
        <v>132</v>
      </c>
      <c r="L240" s="181">
        <v>6.15</v>
      </c>
      <c r="M240" s="181">
        <v>2.09</v>
      </c>
      <c r="N240" s="182" t="s">
        <v>898</v>
      </c>
      <c r="O240" s="183" t="s">
        <v>473</v>
      </c>
    </row>
    <row r="241" spans="1:15" x14ac:dyDescent="0.25">
      <c r="A241" s="177" t="s">
        <v>723</v>
      </c>
      <c r="B241" s="178" t="s">
        <v>1537</v>
      </c>
      <c r="C241" s="179" t="s">
        <v>1538</v>
      </c>
      <c r="D241" s="180" t="s">
        <v>708</v>
      </c>
      <c r="E241" s="180" t="s">
        <v>2226</v>
      </c>
      <c r="F241" s="180" t="s">
        <v>1539</v>
      </c>
      <c r="G241" s="181" t="s">
        <v>82</v>
      </c>
      <c r="H241" s="181" t="s">
        <v>83</v>
      </c>
      <c r="I241" s="181" t="s">
        <v>84</v>
      </c>
      <c r="J241" s="181" t="s">
        <v>1513</v>
      </c>
      <c r="K241" s="181">
        <v>82</v>
      </c>
      <c r="L241" s="181">
        <v>6.13</v>
      </c>
      <c r="M241" s="181">
        <v>2.12</v>
      </c>
      <c r="N241" s="182" t="s">
        <v>1540</v>
      </c>
      <c r="O241" s="183" t="s">
        <v>473</v>
      </c>
    </row>
    <row r="242" spans="1:15" x14ac:dyDescent="0.25">
      <c r="A242" s="177" t="s">
        <v>724</v>
      </c>
      <c r="B242" s="178" t="s">
        <v>1541</v>
      </c>
      <c r="C242" s="179" t="s">
        <v>1542</v>
      </c>
      <c r="D242" s="180" t="s">
        <v>179</v>
      </c>
      <c r="E242" s="180" t="s">
        <v>2227</v>
      </c>
      <c r="F242" s="180" t="s">
        <v>1543</v>
      </c>
      <c r="G242" s="181" t="s">
        <v>82</v>
      </c>
      <c r="H242" s="181" t="s">
        <v>83</v>
      </c>
      <c r="I242" s="181" t="s">
        <v>84</v>
      </c>
      <c r="J242" s="181" t="s">
        <v>1513</v>
      </c>
      <c r="K242" s="181">
        <v>106</v>
      </c>
      <c r="L242" s="181">
        <v>5.33</v>
      </c>
      <c r="M242" s="181">
        <v>1.62</v>
      </c>
      <c r="N242" s="182" t="s">
        <v>1544</v>
      </c>
      <c r="O242" s="183" t="s">
        <v>473</v>
      </c>
    </row>
    <row r="243" spans="1:15" x14ac:dyDescent="0.25">
      <c r="A243" s="177" t="s">
        <v>725</v>
      </c>
      <c r="B243" s="178" t="s">
        <v>1545</v>
      </c>
      <c r="C243" s="179" t="s">
        <v>822</v>
      </c>
      <c r="D243" s="180" t="s">
        <v>179</v>
      </c>
      <c r="E243" s="180" t="s">
        <v>2228</v>
      </c>
      <c r="F243" s="180" t="s">
        <v>1546</v>
      </c>
      <c r="G243" s="181" t="s">
        <v>82</v>
      </c>
      <c r="H243" s="181" t="s">
        <v>83</v>
      </c>
      <c r="I243" s="181" t="s">
        <v>84</v>
      </c>
      <c r="J243" s="181" t="s">
        <v>1513</v>
      </c>
      <c r="K243" s="181">
        <v>132</v>
      </c>
      <c r="L243" s="181">
        <v>6.43</v>
      </c>
      <c r="M243" s="181">
        <v>2.38</v>
      </c>
      <c r="N243" s="182" t="s">
        <v>898</v>
      </c>
      <c r="O243" s="183" t="s">
        <v>473</v>
      </c>
    </row>
    <row r="244" spans="1:15" x14ac:dyDescent="0.25">
      <c r="A244" s="177" t="s">
        <v>727</v>
      </c>
      <c r="B244" s="178" t="s">
        <v>1547</v>
      </c>
      <c r="C244" s="179" t="s">
        <v>1548</v>
      </c>
      <c r="D244" s="180" t="s">
        <v>498</v>
      </c>
      <c r="E244" s="180" t="s">
        <v>2197</v>
      </c>
      <c r="F244" s="180" t="s">
        <v>1549</v>
      </c>
      <c r="G244" s="181" t="s">
        <v>82</v>
      </c>
      <c r="H244" s="181" t="s">
        <v>83</v>
      </c>
      <c r="I244" s="181" t="s">
        <v>84</v>
      </c>
      <c r="J244" s="181" t="s">
        <v>1513</v>
      </c>
      <c r="K244" s="181">
        <v>79</v>
      </c>
      <c r="L244" s="181">
        <v>5.8</v>
      </c>
      <c r="M244" s="181">
        <v>2.0699999999999998</v>
      </c>
      <c r="N244" s="182" t="s">
        <v>1550</v>
      </c>
      <c r="O244" s="183" t="s">
        <v>473</v>
      </c>
    </row>
    <row r="245" spans="1:15" x14ac:dyDescent="0.25">
      <c r="A245" s="177" t="s">
        <v>728</v>
      </c>
      <c r="B245" s="178" t="s">
        <v>1551</v>
      </c>
      <c r="C245" s="179" t="s">
        <v>612</v>
      </c>
      <c r="D245" s="180" t="s">
        <v>279</v>
      </c>
      <c r="E245" s="180" t="s">
        <v>2229</v>
      </c>
      <c r="F245" s="180" t="s">
        <v>1552</v>
      </c>
      <c r="G245" s="181" t="s">
        <v>82</v>
      </c>
      <c r="H245" s="181" t="s">
        <v>1235</v>
      </c>
      <c r="I245" s="181" t="s">
        <v>84</v>
      </c>
      <c r="J245" s="181" t="s">
        <v>1513</v>
      </c>
      <c r="K245" s="181">
        <v>127</v>
      </c>
      <c r="L245" s="181">
        <v>5.92</v>
      </c>
      <c r="M245" s="181">
        <v>2</v>
      </c>
      <c r="N245" s="182" t="s">
        <v>1553</v>
      </c>
      <c r="O245" s="183" t="s">
        <v>473</v>
      </c>
    </row>
    <row r="246" spans="1:15" x14ac:dyDescent="0.25">
      <c r="A246" s="177" t="s">
        <v>729</v>
      </c>
      <c r="B246" s="178" t="s">
        <v>1594</v>
      </c>
      <c r="C246" s="179" t="s">
        <v>1595</v>
      </c>
      <c r="D246" s="180" t="s">
        <v>985</v>
      </c>
      <c r="E246" s="180" t="s">
        <v>2230</v>
      </c>
      <c r="F246" s="180" t="s">
        <v>1596</v>
      </c>
      <c r="G246" s="181" t="s">
        <v>82</v>
      </c>
      <c r="H246" s="181" t="s">
        <v>83</v>
      </c>
      <c r="I246" s="181" t="s">
        <v>84</v>
      </c>
      <c r="J246" s="181" t="s">
        <v>1597</v>
      </c>
      <c r="K246" s="181">
        <v>128</v>
      </c>
      <c r="L246" s="181">
        <v>6.53</v>
      </c>
      <c r="M246" s="181">
        <v>2.42</v>
      </c>
      <c r="N246" s="182" t="s">
        <v>1598</v>
      </c>
      <c r="O246" s="183" t="s">
        <v>473</v>
      </c>
    </row>
    <row r="247" spans="1:15" x14ac:dyDescent="0.25">
      <c r="A247" s="177" t="s">
        <v>730</v>
      </c>
      <c r="B247" s="178" t="s">
        <v>1642</v>
      </c>
      <c r="C247" s="179" t="s">
        <v>703</v>
      </c>
      <c r="D247" s="180" t="s">
        <v>1643</v>
      </c>
      <c r="E247" s="180" t="s">
        <v>2231</v>
      </c>
      <c r="F247" s="180" t="s">
        <v>941</v>
      </c>
      <c r="G247" s="181" t="s">
        <v>82</v>
      </c>
      <c r="H247" s="181" t="s">
        <v>83</v>
      </c>
      <c r="I247" s="181" t="s">
        <v>84</v>
      </c>
      <c r="J247" s="181" t="s">
        <v>1644</v>
      </c>
      <c r="K247" s="181">
        <v>57</v>
      </c>
      <c r="L247" s="181">
        <v>6.85</v>
      </c>
      <c r="M247" s="181">
        <v>2.56</v>
      </c>
      <c r="N247" s="182" t="s">
        <v>1645</v>
      </c>
      <c r="O247" s="183" t="s">
        <v>473</v>
      </c>
    </row>
    <row r="248" spans="1:15" x14ac:dyDescent="0.25">
      <c r="A248" s="177" t="s">
        <v>731</v>
      </c>
      <c r="B248" s="178" t="s">
        <v>1220</v>
      </c>
      <c r="C248" s="179" t="s">
        <v>966</v>
      </c>
      <c r="D248" s="180" t="s">
        <v>925</v>
      </c>
      <c r="E248" s="180" t="s">
        <v>2232</v>
      </c>
      <c r="F248" s="180" t="s">
        <v>1221</v>
      </c>
      <c r="G248" s="181" t="s">
        <v>82</v>
      </c>
      <c r="H248" s="181" t="s">
        <v>159</v>
      </c>
      <c r="I248" s="181" t="s">
        <v>84</v>
      </c>
      <c r="J248" s="181" t="s">
        <v>1222</v>
      </c>
      <c r="K248" s="181">
        <v>127</v>
      </c>
      <c r="L248" s="181">
        <v>6.56</v>
      </c>
      <c r="M248" s="181">
        <v>2.4</v>
      </c>
      <c r="N248" s="182" t="s">
        <v>1223</v>
      </c>
      <c r="O248" s="183" t="s">
        <v>473</v>
      </c>
    </row>
    <row r="249" spans="1:15" x14ac:dyDescent="0.25">
      <c r="A249" s="177" t="s">
        <v>732</v>
      </c>
      <c r="B249" s="178" t="s">
        <v>1224</v>
      </c>
      <c r="C249" s="179" t="s">
        <v>1225</v>
      </c>
      <c r="D249" s="180" t="s">
        <v>1226</v>
      </c>
      <c r="E249" s="180" t="s">
        <v>2233</v>
      </c>
      <c r="F249" s="180" t="s">
        <v>1917</v>
      </c>
      <c r="G249" s="181" t="s">
        <v>98</v>
      </c>
      <c r="H249" s="181" t="s">
        <v>83</v>
      </c>
      <c r="I249" s="181" t="s">
        <v>1917</v>
      </c>
      <c r="J249" s="181" t="s">
        <v>1222</v>
      </c>
      <c r="K249" s="181">
        <v>79</v>
      </c>
      <c r="L249" s="181">
        <v>4.26</v>
      </c>
      <c r="M249" s="181">
        <v>1.1499999999999999</v>
      </c>
      <c r="N249" s="182" t="s">
        <v>1227</v>
      </c>
      <c r="O249" s="183" t="s">
        <v>473</v>
      </c>
    </row>
    <row r="250" spans="1:15" x14ac:dyDescent="0.25">
      <c r="A250" s="177" t="s">
        <v>733</v>
      </c>
      <c r="B250" s="178" t="s">
        <v>1228</v>
      </c>
      <c r="C250" s="179" t="s">
        <v>1229</v>
      </c>
      <c r="D250" s="180" t="s">
        <v>167</v>
      </c>
      <c r="E250" s="180" t="s">
        <v>2234</v>
      </c>
      <c r="F250" s="180" t="s">
        <v>1230</v>
      </c>
      <c r="G250" s="181" t="s">
        <v>82</v>
      </c>
      <c r="H250" s="181" t="s">
        <v>83</v>
      </c>
      <c r="I250" s="181" t="s">
        <v>84</v>
      </c>
      <c r="J250" s="181" t="s">
        <v>1222</v>
      </c>
      <c r="K250" s="181">
        <v>127</v>
      </c>
      <c r="L250" s="181">
        <v>5.79</v>
      </c>
      <c r="M250" s="181">
        <v>1.83</v>
      </c>
      <c r="N250" s="182" t="s">
        <v>1231</v>
      </c>
      <c r="O250" s="183" t="s">
        <v>473</v>
      </c>
    </row>
    <row r="251" spans="1:15" x14ac:dyDescent="0.25">
      <c r="A251" s="177" t="s">
        <v>129</v>
      </c>
      <c r="B251" s="178" t="s">
        <v>1232</v>
      </c>
      <c r="C251" s="179" t="s">
        <v>1233</v>
      </c>
      <c r="D251" s="180" t="s">
        <v>167</v>
      </c>
      <c r="E251" s="180" t="s">
        <v>2235</v>
      </c>
      <c r="F251" s="180" t="s">
        <v>1234</v>
      </c>
      <c r="G251" s="181" t="s">
        <v>82</v>
      </c>
      <c r="H251" s="181" t="s">
        <v>1235</v>
      </c>
      <c r="I251" s="181" t="s">
        <v>84</v>
      </c>
      <c r="J251" s="181" t="s">
        <v>1222</v>
      </c>
      <c r="K251" s="181">
        <v>132</v>
      </c>
      <c r="L251" s="181">
        <v>7.34</v>
      </c>
      <c r="M251" s="181">
        <v>2.9</v>
      </c>
      <c r="N251" s="182" t="s">
        <v>898</v>
      </c>
      <c r="O251" s="183" t="s">
        <v>473</v>
      </c>
    </row>
    <row r="252" spans="1:15" x14ac:dyDescent="0.25">
      <c r="A252" s="177" t="s">
        <v>734</v>
      </c>
      <c r="B252" s="178" t="s">
        <v>1236</v>
      </c>
      <c r="C252" s="179" t="s">
        <v>1237</v>
      </c>
      <c r="D252" s="180" t="s">
        <v>179</v>
      </c>
      <c r="E252" s="180" t="s">
        <v>1927</v>
      </c>
      <c r="F252" s="180" t="s">
        <v>1238</v>
      </c>
      <c r="G252" s="181" t="s">
        <v>82</v>
      </c>
      <c r="H252" s="181" t="s">
        <v>83</v>
      </c>
      <c r="I252" s="181" t="s">
        <v>84</v>
      </c>
      <c r="J252" s="181" t="s">
        <v>1222</v>
      </c>
      <c r="K252" s="181">
        <v>64</v>
      </c>
      <c r="L252" s="181">
        <v>4.8600000000000003</v>
      </c>
      <c r="M252" s="181">
        <v>1.71</v>
      </c>
      <c r="N252" s="182" t="s">
        <v>1239</v>
      </c>
      <c r="O252" s="183" t="s">
        <v>473</v>
      </c>
    </row>
    <row r="253" spans="1:15" x14ac:dyDescent="0.25">
      <c r="A253" s="177" t="s">
        <v>736</v>
      </c>
      <c r="B253" s="178" t="s">
        <v>1240</v>
      </c>
      <c r="C253" s="179" t="s">
        <v>1241</v>
      </c>
      <c r="D253" s="180" t="s">
        <v>818</v>
      </c>
      <c r="E253" s="180" t="s">
        <v>2236</v>
      </c>
      <c r="F253" s="180" t="s">
        <v>1242</v>
      </c>
      <c r="G253" s="181" t="s">
        <v>82</v>
      </c>
      <c r="H253" s="181" t="s">
        <v>83</v>
      </c>
      <c r="I253" s="181" t="s">
        <v>84</v>
      </c>
      <c r="J253" s="181" t="s">
        <v>1222</v>
      </c>
      <c r="K253" s="181">
        <v>113</v>
      </c>
      <c r="L253" s="181">
        <v>6.09</v>
      </c>
      <c r="M253" s="181">
        <v>2.2599999999999998</v>
      </c>
      <c r="N253" s="182" t="s">
        <v>1243</v>
      </c>
      <c r="O253" s="183" t="s">
        <v>473</v>
      </c>
    </row>
    <row r="254" spans="1:15" x14ac:dyDescent="0.25">
      <c r="A254" s="177" t="s">
        <v>737</v>
      </c>
      <c r="B254" s="178" t="s">
        <v>1244</v>
      </c>
      <c r="C254" s="179" t="s">
        <v>1245</v>
      </c>
      <c r="D254" s="180" t="s">
        <v>982</v>
      </c>
      <c r="E254" s="180" t="s">
        <v>2237</v>
      </c>
      <c r="F254" s="180" t="s">
        <v>1246</v>
      </c>
      <c r="G254" s="181" t="s">
        <v>82</v>
      </c>
      <c r="H254" s="181" t="s">
        <v>83</v>
      </c>
      <c r="I254" s="181" t="s">
        <v>84</v>
      </c>
      <c r="J254" s="181" t="s">
        <v>1222</v>
      </c>
      <c r="K254" s="181">
        <v>110</v>
      </c>
      <c r="L254" s="181">
        <v>6.14</v>
      </c>
      <c r="M254" s="181">
        <v>2.12</v>
      </c>
      <c r="N254" s="182" t="s">
        <v>1247</v>
      </c>
      <c r="O254" s="183" t="s">
        <v>473</v>
      </c>
    </row>
    <row r="255" spans="1:15" x14ac:dyDescent="0.25">
      <c r="A255" s="177" t="s">
        <v>738</v>
      </c>
      <c r="B255" s="178" t="s">
        <v>1248</v>
      </c>
      <c r="C255" s="179" t="s">
        <v>1249</v>
      </c>
      <c r="D255" s="180" t="s">
        <v>1250</v>
      </c>
      <c r="E255" s="180" t="s">
        <v>2238</v>
      </c>
      <c r="F255" s="180" t="s">
        <v>1251</v>
      </c>
      <c r="G255" s="181" t="s">
        <v>82</v>
      </c>
      <c r="H255" s="181" t="s">
        <v>922</v>
      </c>
      <c r="I255" s="181" t="s">
        <v>770</v>
      </c>
      <c r="J255" s="181" t="s">
        <v>1222</v>
      </c>
      <c r="K255" s="181">
        <v>132</v>
      </c>
      <c r="L255" s="181">
        <v>6.01</v>
      </c>
      <c r="M255" s="181">
        <v>1.99</v>
      </c>
      <c r="N255" s="182" t="s">
        <v>1252</v>
      </c>
      <c r="O255" s="183" t="s">
        <v>473</v>
      </c>
    </row>
    <row r="256" spans="1:15" x14ac:dyDescent="0.25">
      <c r="A256" s="177" t="s">
        <v>739</v>
      </c>
      <c r="B256" s="178" t="s">
        <v>1253</v>
      </c>
      <c r="C256" s="179" t="s">
        <v>703</v>
      </c>
      <c r="D256" s="180" t="s">
        <v>1254</v>
      </c>
      <c r="E256" s="180" t="s">
        <v>2239</v>
      </c>
      <c r="F256" s="180" t="s">
        <v>1255</v>
      </c>
      <c r="G256" s="181" t="s">
        <v>82</v>
      </c>
      <c r="H256" s="181" t="s">
        <v>83</v>
      </c>
      <c r="I256" s="181" t="s">
        <v>84</v>
      </c>
      <c r="J256" s="181" t="s">
        <v>1222</v>
      </c>
      <c r="K256" s="181">
        <v>132</v>
      </c>
      <c r="L256" s="181">
        <v>6.5</v>
      </c>
      <c r="M256" s="181">
        <v>2.36</v>
      </c>
      <c r="N256" s="182" t="s">
        <v>897</v>
      </c>
      <c r="O256" s="183" t="s">
        <v>473</v>
      </c>
    </row>
    <row r="257" spans="1:15" x14ac:dyDescent="0.25">
      <c r="A257" s="177" t="s">
        <v>740</v>
      </c>
      <c r="B257" s="178" t="s">
        <v>2240</v>
      </c>
      <c r="C257" s="179" t="s">
        <v>703</v>
      </c>
      <c r="D257" s="180" t="s">
        <v>925</v>
      </c>
      <c r="E257" s="180" t="s">
        <v>2241</v>
      </c>
      <c r="F257" s="180" t="s">
        <v>1103</v>
      </c>
      <c r="G257" s="181" t="s">
        <v>82</v>
      </c>
      <c r="H257" s="181" t="s">
        <v>83</v>
      </c>
      <c r="I257" s="181" t="s">
        <v>84</v>
      </c>
      <c r="J257" s="181" t="s">
        <v>1104</v>
      </c>
      <c r="K257" s="181">
        <v>122</v>
      </c>
      <c r="L257" s="181">
        <v>6.36</v>
      </c>
      <c r="M257" s="181">
        <v>2.2799999999999998</v>
      </c>
      <c r="N257" s="182" t="s">
        <v>1105</v>
      </c>
      <c r="O257" s="183" t="s">
        <v>473</v>
      </c>
    </row>
    <row r="258" spans="1:15" x14ac:dyDescent="0.25">
      <c r="A258" s="177" t="s">
        <v>741</v>
      </c>
      <c r="B258" s="178" t="s">
        <v>2242</v>
      </c>
      <c r="C258" s="179" t="s">
        <v>1106</v>
      </c>
      <c r="D258" s="180" t="s">
        <v>179</v>
      </c>
      <c r="E258" s="180" t="s">
        <v>2243</v>
      </c>
      <c r="F258" s="180" t="s">
        <v>939</v>
      </c>
      <c r="G258" s="181" t="s">
        <v>82</v>
      </c>
      <c r="H258" s="181" t="s">
        <v>83</v>
      </c>
      <c r="I258" s="181" t="s">
        <v>84</v>
      </c>
      <c r="J258" s="181" t="s">
        <v>1104</v>
      </c>
      <c r="K258" s="181">
        <v>29</v>
      </c>
      <c r="L258" s="181">
        <v>4.16</v>
      </c>
      <c r="M258" s="181">
        <v>1.45</v>
      </c>
      <c r="N258" s="182" t="s">
        <v>1107</v>
      </c>
      <c r="O258" s="183" t="s">
        <v>473</v>
      </c>
    </row>
    <row r="259" spans="1:15" x14ac:dyDescent="0.25">
      <c r="A259" s="177" t="s">
        <v>743</v>
      </c>
      <c r="B259" s="178" t="s">
        <v>2244</v>
      </c>
      <c r="C259" s="179" t="s">
        <v>1108</v>
      </c>
      <c r="D259" s="180" t="s">
        <v>926</v>
      </c>
      <c r="E259" s="180" t="s">
        <v>2245</v>
      </c>
      <c r="F259" s="180" t="s">
        <v>1109</v>
      </c>
      <c r="G259" s="181" t="s">
        <v>82</v>
      </c>
      <c r="H259" s="181" t="s">
        <v>83</v>
      </c>
      <c r="I259" s="181" t="s">
        <v>84</v>
      </c>
      <c r="J259" s="181" t="s">
        <v>1104</v>
      </c>
      <c r="K259" s="181">
        <v>30</v>
      </c>
      <c r="L259" s="181">
        <v>2.5499999999999998</v>
      </c>
      <c r="M259" s="181">
        <v>0.82</v>
      </c>
      <c r="N259" s="182" t="s">
        <v>1110</v>
      </c>
      <c r="O259" s="183" t="s">
        <v>473</v>
      </c>
    </row>
    <row r="260" spans="1:15" x14ac:dyDescent="0.25">
      <c r="A260" s="177" t="s">
        <v>744</v>
      </c>
      <c r="B260" s="178" t="s">
        <v>2096</v>
      </c>
      <c r="C260" s="179" t="s">
        <v>1111</v>
      </c>
      <c r="D260" s="180" t="s">
        <v>1016</v>
      </c>
      <c r="E260" s="180" t="s">
        <v>2097</v>
      </c>
      <c r="F260" s="180" t="s">
        <v>1112</v>
      </c>
      <c r="G260" s="181" t="s">
        <v>82</v>
      </c>
      <c r="H260" s="181" t="s">
        <v>83</v>
      </c>
      <c r="I260" s="181" t="s">
        <v>84</v>
      </c>
      <c r="J260" s="181" t="s">
        <v>1104</v>
      </c>
      <c r="K260" s="181">
        <v>125</v>
      </c>
      <c r="L260" s="181">
        <v>7.01</v>
      </c>
      <c r="M260" s="181">
        <v>2.7</v>
      </c>
      <c r="N260" s="182" t="s">
        <v>898</v>
      </c>
      <c r="O260" s="183" t="s">
        <v>473</v>
      </c>
    </row>
    <row r="261" spans="1:15" x14ac:dyDescent="0.25">
      <c r="A261" s="177" t="s">
        <v>745</v>
      </c>
      <c r="B261" s="178" t="s">
        <v>2246</v>
      </c>
      <c r="C261" s="179" t="s">
        <v>1183</v>
      </c>
      <c r="D261" s="180" t="s">
        <v>776</v>
      </c>
      <c r="E261" s="180" t="s">
        <v>2247</v>
      </c>
      <c r="F261" s="180" t="s">
        <v>1184</v>
      </c>
      <c r="G261" s="181" t="s">
        <v>82</v>
      </c>
      <c r="H261" s="181" t="s">
        <v>83</v>
      </c>
      <c r="I261" s="181" t="s">
        <v>1917</v>
      </c>
      <c r="J261" s="181" t="s">
        <v>1104</v>
      </c>
      <c r="K261" s="181">
        <v>62</v>
      </c>
      <c r="L261" s="181">
        <v>7.44</v>
      </c>
      <c r="M261" s="181">
        <v>2.97</v>
      </c>
      <c r="N261" s="182" t="s">
        <v>1185</v>
      </c>
      <c r="O261" s="183" t="s">
        <v>473</v>
      </c>
    </row>
    <row r="262" spans="1:15" x14ac:dyDescent="0.25">
      <c r="A262" s="177" t="s">
        <v>746</v>
      </c>
      <c r="B262" s="178" t="s">
        <v>2248</v>
      </c>
      <c r="C262" s="179" t="s">
        <v>1186</v>
      </c>
      <c r="D262" s="180" t="s">
        <v>849</v>
      </c>
      <c r="E262" s="180" t="s">
        <v>2249</v>
      </c>
      <c r="F262" s="180" t="s">
        <v>1187</v>
      </c>
      <c r="G262" s="181" t="s">
        <v>98</v>
      </c>
      <c r="H262" s="181" t="s">
        <v>83</v>
      </c>
      <c r="I262" s="181" t="s">
        <v>84</v>
      </c>
      <c r="J262" s="181" t="s">
        <v>1104</v>
      </c>
      <c r="K262" s="181">
        <v>62</v>
      </c>
      <c r="L262" s="181">
        <v>8.43</v>
      </c>
      <c r="M262" s="181">
        <v>3.6</v>
      </c>
      <c r="N262" s="182" t="s">
        <v>1185</v>
      </c>
      <c r="O262" s="183" t="s">
        <v>473</v>
      </c>
    </row>
    <row r="263" spans="1:15" x14ac:dyDescent="0.25">
      <c r="A263" s="177" t="s">
        <v>748</v>
      </c>
      <c r="B263" s="178" t="s">
        <v>2250</v>
      </c>
      <c r="C263" s="179" t="s">
        <v>930</v>
      </c>
      <c r="D263" s="180" t="s">
        <v>931</v>
      </c>
      <c r="E263" s="180" t="s">
        <v>2251</v>
      </c>
      <c r="F263" s="180" t="s">
        <v>932</v>
      </c>
      <c r="G263" s="181" t="s">
        <v>82</v>
      </c>
      <c r="H263" s="181" t="s">
        <v>159</v>
      </c>
      <c r="I263" s="181" t="s">
        <v>84</v>
      </c>
      <c r="J263" s="181" t="s">
        <v>471</v>
      </c>
      <c r="K263" s="181">
        <v>125</v>
      </c>
      <c r="L263" s="181">
        <v>7.4</v>
      </c>
      <c r="M263" s="181">
        <v>2.9</v>
      </c>
      <c r="N263" s="182" t="s">
        <v>897</v>
      </c>
      <c r="O263" s="183" t="s">
        <v>473</v>
      </c>
    </row>
    <row r="264" spans="1:15" x14ac:dyDescent="0.25">
      <c r="A264" s="177" t="s">
        <v>749</v>
      </c>
      <c r="B264" s="178" t="s">
        <v>2252</v>
      </c>
      <c r="C264" s="179" t="s">
        <v>933</v>
      </c>
      <c r="D264" s="180" t="s">
        <v>934</v>
      </c>
      <c r="E264" s="180" t="s">
        <v>2253</v>
      </c>
      <c r="F264" s="180" t="s">
        <v>496</v>
      </c>
      <c r="G264" s="181" t="s">
        <v>82</v>
      </c>
      <c r="H264" s="181" t="s">
        <v>83</v>
      </c>
      <c r="I264" s="181" t="s">
        <v>84</v>
      </c>
      <c r="J264" s="181" t="s">
        <v>471</v>
      </c>
      <c r="K264" s="181">
        <v>125</v>
      </c>
      <c r="L264" s="181">
        <v>7.75</v>
      </c>
      <c r="M264" s="181">
        <v>3.24</v>
      </c>
      <c r="N264" s="182" t="s">
        <v>898</v>
      </c>
      <c r="O264" s="183" t="s">
        <v>473</v>
      </c>
    </row>
    <row r="265" spans="1:15" x14ac:dyDescent="0.25">
      <c r="A265" s="177" t="s">
        <v>750</v>
      </c>
      <c r="B265" s="178" t="s">
        <v>2254</v>
      </c>
      <c r="C265" s="179" t="s">
        <v>935</v>
      </c>
      <c r="D265" s="180" t="s">
        <v>936</v>
      </c>
      <c r="E265" s="180" t="s">
        <v>2255</v>
      </c>
      <c r="F265" s="180" t="s">
        <v>937</v>
      </c>
      <c r="G265" s="181" t="s">
        <v>82</v>
      </c>
      <c r="H265" s="181" t="s">
        <v>83</v>
      </c>
      <c r="I265" s="181" t="s">
        <v>84</v>
      </c>
      <c r="J265" s="181" t="s">
        <v>471</v>
      </c>
      <c r="K265" s="181">
        <v>125</v>
      </c>
      <c r="L265" s="181">
        <v>7.09</v>
      </c>
      <c r="M265" s="181">
        <v>2.78</v>
      </c>
      <c r="N265" s="182" t="s">
        <v>897</v>
      </c>
      <c r="O265" s="183" t="s">
        <v>473</v>
      </c>
    </row>
    <row r="266" spans="1:15" x14ac:dyDescent="0.25">
      <c r="A266" s="177" t="s">
        <v>752</v>
      </c>
      <c r="B266" s="178" t="s">
        <v>2256</v>
      </c>
      <c r="C266" s="179" t="s">
        <v>938</v>
      </c>
      <c r="D266" s="180" t="s">
        <v>926</v>
      </c>
      <c r="E266" s="180" t="s">
        <v>2257</v>
      </c>
      <c r="F266" s="180" t="s">
        <v>939</v>
      </c>
      <c r="G266" s="181" t="s">
        <v>82</v>
      </c>
      <c r="H266" s="181" t="s">
        <v>83</v>
      </c>
      <c r="I266" s="181" t="s">
        <v>84</v>
      </c>
      <c r="J266" s="181" t="s">
        <v>471</v>
      </c>
      <c r="K266" s="181">
        <v>125</v>
      </c>
      <c r="L266" s="181">
        <v>7.45</v>
      </c>
      <c r="M266" s="181">
        <v>3.08</v>
      </c>
      <c r="N266" s="182" t="s">
        <v>897</v>
      </c>
      <c r="O266" s="183" t="s">
        <v>473</v>
      </c>
    </row>
    <row r="267" spans="1:15" x14ac:dyDescent="0.25">
      <c r="A267" s="177" t="s">
        <v>753</v>
      </c>
      <c r="B267" s="178" t="s">
        <v>2258</v>
      </c>
      <c r="C267" s="179" t="s">
        <v>940</v>
      </c>
      <c r="D267" s="180" t="s">
        <v>459</v>
      </c>
      <c r="E267" s="180" t="s">
        <v>2253</v>
      </c>
      <c r="F267" s="180" t="s">
        <v>941</v>
      </c>
      <c r="G267" s="181" t="s">
        <v>82</v>
      </c>
      <c r="H267" s="181" t="s">
        <v>1917</v>
      </c>
      <c r="I267" s="181" t="s">
        <v>1917</v>
      </c>
      <c r="J267" s="181" t="s">
        <v>471</v>
      </c>
      <c r="K267" s="181">
        <v>125</v>
      </c>
      <c r="L267" s="181">
        <v>7.52</v>
      </c>
      <c r="M267" s="181">
        <v>3.03</v>
      </c>
      <c r="N267" s="182" t="s">
        <v>898</v>
      </c>
      <c r="O267" s="183" t="s">
        <v>473</v>
      </c>
    </row>
    <row r="268" spans="1:15" x14ac:dyDescent="0.25">
      <c r="A268" s="177" t="s">
        <v>754</v>
      </c>
      <c r="B268" s="178" t="s">
        <v>2259</v>
      </c>
      <c r="C268" s="179" t="s">
        <v>942</v>
      </c>
      <c r="D268" s="180" t="s">
        <v>943</v>
      </c>
      <c r="E268" s="180" t="s">
        <v>2260</v>
      </c>
      <c r="F268" s="180" t="s">
        <v>944</v>
      </c>
      <c r="G268" s="181" t="s">
        <v>82</v>
      </c>
      <c r="H268" s="181" t="s">
        <v>1917</v>
      </c>
      <c r="I268" s="181" t="s">
        <v>1917</v>
      </c>
      <c r="J268" s="181" t="s">
        <v>471</v>
      </c>
      <c r="K268" s="181">
        <v>125</v>
      </c>
      <c r="L268" s="181">
        <v>7.32</v>
      </c>
      <c r="M268" s="181">
        <v>2.87</v>
      </c>
      <c r="N268" s="182" t="s">
        <v>897</v>
      </c>
      <c r="O268" s="183" t="s">
        <v>473</v>
      </c>
    </row>
    <row r="269" spans="1:15" x14ac:dyDescent="0.25">
      <c r="A269" s="177" t="s">
        <v>755</v>
      </c>
      <c r="B269" s="178" t="s">
        <v>1844</v>
      </c>
      <c r="C269" s="179" t="s">
        <v>1845</v>
      </c>
      <c r="D269" s="180" t="s">
        <v>490</v>
      </c>
      <c r="E269" s="180" t="s">
        <v>2261</v>
      </c>
      <c r="F269" s="180" t="s">
        <v>1846</v>
      </c>
      <c r="G269" s="181" t="s">
        <v>82</v>
      </c>
      <c r="H269" s="181" t="s">
        <v>83</v>
      </c>
      <c r="I269" s="181" t="s">
        <v>84</v>
      </c>
      <c r="J269" s="181" t="s">
        <v>1847</v>
      </c>
      <c r="K269" s="181">
        <v>132</v>
      </c>
      <c r="L269" s="181">
        <v>6.56</v>
      </c>
      <c r="M269" s="181">
        <v>2.4</v>
      </c>
      <c r="N269" s="182" t="s">
        <v>1848</v>
      </c>
      <c r="O269" s="183" t="s">
        <v>1261</v>
      </c>
    </row>
    <row r="270" spans="1:15" x14ac:dyDescent="0.25">
      <c r="A270" s="177" t="s">
        <v>757</v>
      </c>
      <c r="B270" s="178" t="s">
        <v>1885</v>
      </c>
      <c r="C270" s="179" t="s">
        <v>278</v>
      </c>
      <c r="D270" s="180" t="s">
        <v>1886</v>
      </c>
      <c r="E270" s="180" t="s">
        <v>2262</v>
      </c>
      <c r="F270" s="180" t="s">
        <v>1887</v>
      </c>
      <c r="G270" s="181" t="s">
        <v>82</v>
      </c>
      <c r="H270" s="181" t="s">
        <v>83</v>
      </c>
      <c r="I270" s="181" t="s">
        <v>84</v>
      </c>
      <c r="J270" s="181" t="s">
        <v>1888</v>
      </c>
      <c r="K270" s="181">
        <v>123</v>
      </c>
      <c r="L270" s="181">
        <v>7.2</v>
      </c>
      <c r="M270" s="181">
        <v>2.78</v>
      </c>
      <c r="N270" s="182" t="s">
        <v>1889</v>
      </c>
      <c r="O270" s="183" t="s">
        <v>1261</v>
      </c>
    </row>
    <row r="271" spans="1:15" x14ac:dyDescent="0.25">
      <c r="A271" s="177" t="s">
        <v>758</v>
      </c>
      <c r="B271" s="178" t="s">
        <v>1743</v>
      </c>
      <c r="C271" s="179" t="s">
        <v>1744</v>
      </c>
      <c r="D271" s="180" t="s">
        <v>620</v>
      </c>
      <c r="E271" s="180" t="s">
        <v>2263</v>
      </c>
      <c r="F271" s="180" t="s">
        <v>1745</v>
      </c>
      <c r="G271" s="181" t="s">
        <v>82</v>
      </c>
      <c r="H271" s="181" t="s">
        <v>1917</v>
      </c>
      <c r="I271" s="181" t="s">
        <v>84</v>
      </c>
      <c r="J271" s="181" t="s">
        <v>1746</v>
      </c>
      <c r="K271" s="181">
        <v>132</v>
      </c>
      <c r="L271" s="181">
        <v>6.46</v>
      </c>
      <c r="M271" s="181">
        <v>2.2799999999999998</v>
      </c>
      <c r="N271" s="182" t="s">
        <v>897</v>
      </c>
      <c r="O271" s="183" t="s">
        <v>1261</v>
      </c>
    </row>
    <row r="272" spans="1:15" x14ac:dyDescent="0.25">
      <c r="A272" s="177" t="s">
        <v>759</v>
      </c>
      <c r="B272" s="178" t="s">
        <v>1747</v>
      </c>
      <c r="C272" s="179" t="s">
        <v>1748</v>
      </c>
      <c r="D272" s="180" t="s">
        <v>423</v>
      </c>
      <c r="E272" s="180" t="s">
        <v>2264</v>
      </c>
      <c r="F272" s="180" t="s">
        <v>1749</v>
      </c>
      <c r="G272" s="181" t="s">
        <v>82</v>
      </c>
      <c r="H272" s="181" t="s">
        <v>83</v>
      </c>
      <c r="I272" s="181" t="s">
        <v>84</v>
      </c>
      <c r="J272" s="181" t="s">
        <v>1746</v>
      </c>
      <c r="K272" s="181">
        <v>132</v>
      </c>
      <c r="L272" s="181">
        <v>6.71</v>
      </c>
      <c r="M272" s="181">
        <v>2.52</v>
      </c>
      <c r="N272" s="182" t="s">
        <v>897</v>
      </c>
      <c r="O272" s="183" t="s">
        <v>1261</v>
      </c>
    </row>
    <row r="273" spans="1:15" x14ac:dyDescent="0.25">
      <c r="A273" s="177" t="s">
        <v>127</v>
      </c>
      <c r="B273" s="178" t="s">
        <v>128</v>
      </c>
      <c r="C273" s="179" t="s">
        <v>225</v>
      </c>
      <c r="D273" s="180" t="s">
        <v>490</v>
      </c>
      <c r="E273" s="180" t="s">
        <v>2265</v>
      </c>
      <c r="F273" s="180" t="s">
        <v>1438</v>
      </c>
      <c r="G273" s="181" t="s">
        <v>82</v>
      </c>
      <c r="H273" s="181" t="s">
        <v>83</v>
      </c>
      <c r="I273" s="181" t="s">
        <v>84</v>
      </c>
      <c r="J273" s="181" t="s">
        <v>1439</v>
      </c>
      <c r="K273" s="181">
        <v>130</v>
      </c>
      <c r="L273" s="181">
        <v>6.86</v>
      </c>
      <c r="M273" s="181">
        <v>2.59</v>
      </c>
      <c r="N273" s="182" t="s">
        <v>2266</v>
      </c>
      <c r="O273" s="183" t="s">
        <v>1261</v>
      </c>
    </row>
    <row r="274" spans="1:15" x14ac:dyDescent="0.25">
      <c r="A274" s="177" t="s">
        <v>760</v>
      </c>
      <c r="B274" s="178" t="s">
        <v>1440</v>
      </c>
      <c r="C274" s="179" t="s">
        <v>1441</v>
      </c>
      <c r="D274" s="180" t="s">
        <v>167</v>
      </c>
      <c r="E274" s="180" t="s">
        <v>2267</v>
      </c>
      <c r="F274" s="180" t="s">
        <v>1442</v>
      </c>
      <c r="G274" s="181" t="s">
        <v>82</v>
      </c>
      <c r="H274" s="181" t="s">
        <v>83</v>
      </c>
      <c r="I274" s="181" t="s">
        <v>84</v>
      </c>
      <c r="J274" s="181" t="s">
        <v>1439</v>
      </c>
      <c r="K274" s="181">
        <v>122</v>
      </c>
      <c r="L274" s="181">
        <v>6.3</v>
      </c>
      <c r="M274" s="181">
        <v>2.35</v>
      </c>
      <c r="N274" s="182" t="s">
        <v>1443</v>
      </c>
      <c r="O274" s="183" t="s">
        <v>1261</v>
      </c>
    </row>
    <row r="275" spans="1:15" x14ac:dyDescent="0.25">
      <c r="A275" s="177" t="s">
        <v>761</v>
      </c>
      <c r="B275" s="178" t="s">
        <v>1444</v>
      </c>
      <c r="C275" s="179" t="s">
        <v>1445</v>
      </c>
      <c r="D275" s="180" t="s">
        <v>1446</v>
      </c>
      <c r="E275" s="180" t="s">
        <v>2268</v>
      </c>
      <c r="F275" s="180" t="s">
        <v>1447</v>
      </c>
      <c r="G275" s="181" t="s">
        <v>82</v>
      </c>
      <c r="H275" s="181" t="s">
        <v>1235</v>
      </c>
      <c r="I275" s="181" t="s">
        <v>84</v>
      </c>
      <c r="J275" s="181" t="s">
        <v>1439</v>
      </c>
      <c r="K275" s="181">
        <v>125</v>
      </c>
      <c r="L275" s="181">
        <v>6.41</v>
      </c>
      <c r="M275" s="181">
        <v>2.2999999999999998</v>
      </c>
      <c r="N275" s="182" t="s">
        <v>1448</v>
      </c>
      <c r="O275" s="183" t="s">
        <v>1261</v>
      </c>
    </row>
    <row r="276" spans="1:15" x14ac:dyDescent="0.25">
      <c r="A276" s="177" t="s">
        <v>762</v>
      </c>
      <c r="B276" s="178" t="s">
        <v>1449</v>
      </c>
      <c r="C276" s="179" t="s">
        <v>1450</v>
      </c>
      <c r="D276" s="180" t="s">
        <v>917</v>
      </c>
      <c r="E276" s="180" t="s">
        <v>2269</v>
      </c>
      <c r="F276" s="180" t="s">
        <v>1451</v>
      </c>
      <c r="G276" s="181" t="s">
        <v>98</v>
      </c>
      <c r="H276" s="181" t="s">
        <v>83</v>
      </c>
      <c r="I276" s="181" t="s">
        <v>84</v>
      </c>
      <c r="J276" s="181" t="s">
        <v>1439</v>
      </c>
      <c r="K276" s="181">
        <v>58</v>
      </c>
      <c r="L276" s="181">
        <v>4.5199999999999996</v>
      </c>
      <c r="M276" s="181">
        <v>1.52</v>
      </c>
      <c r="N276" s="182" t="s">
        <v>1452</v>
      </c>
      <c r="O276" s="183" t="s">
        <v>1261</v>
      </c>
    </row>
    <row r="277" spans="1:15" x14ac:dyDescent="0.25">
      <c r="A277" s="177" t="s">
        <v>763</v>
      </c>
      <c r="B277" s="178" t="s">
        <v>1256</v>
      </c>
      <c r="C277" s="179" t="s">
        <v>1257</v>
      </c>
      <c r="D277" s="180" t="s">
        <v>776</v>
      </c>
      <c r="E277" s="180" t="s">
        <v>2270</v>
      </c>
      <c r="F277" s="180" t="s">
        <v>1258</v>
      </c>
      <c r="G277" s="181" t="s">
        <v>82</v>
      </c>
      <c r="H277" s="181" t="s">
        <v>83</v>
      </c>
      <c r="I277" s="181" t="s">
        <v>84</v>
      </c>
      <c r="J277" s="181" t="s">
        <v>1259</v>
      </c>
      <c r="K277" s="181">
        <v>130</v>
      </c>
      <c r="L277" s="181">
        <v>6.26</v>
      </c>
      <c r="M277" s="181">
        <v>2.19</v>
      </c>
      <c r="N277" s="182" t="s">
        <v>1260</v>
      </c>
      <c r="O277" s="183" t="s">
        <v>1261</v>
      </c>
    </row>
    <row r="278" spans="1:15" x14ac:dyDescent="0.25">
      <c r="A278" s="177" t="s">
        <v>764</v>
      </c>
      <c r="B278" s="178" t="s">
        <v>1262</v>
      </c>
      <c r="C278" s="179" t="s">
        <v>1263</v>
      </c>
      <c r="D278" s="180" t="s">
        <v>1169</v>
      </c>
      <c r="E278" s="180" t="s">
        <v>2271</v>
      </c>
      <c r="F278" s="180" t="s">
        <v>1264</v>
      </c>
      <c r="G278" s="181" t="s">
        <v>82</v>
      </c>
      <c r="H278" s="181" t="s">
        <v>83</v>
      </c>
      <c r="I278" s="181" t="s">
        <v>84</v>
      </c>
      <c r="J278" s="181" t="s">
        <v>1259</v>
      </c>
      <c r="K278" s="181">
        <v>127</v>
      </c>
      <c r="L278" s="181">
        <v>6.43</v>
      </c>
      <c r="M278" s="181">
        <v>2.2999999999999998</v>
      </c>
      <c r="N278" s="182" t="s">
        <v>1265</v>
      </c>
      <c r="O278" s="183" t="s">
        <v>1261</v>
      </c>
    </row>
    <row r="279" spans="1:15" x14ac:dyDescent="0.25">
      <c r="A279" s="177" t="s">
        <v>767</v>
      </c>
      <c r="B279" s="178" t="s">
        <v>1453</v>
      </c>
      <c r="C279" s="179" t="s">
        <v>1454</v>
      </c>
      <c r="D279" s="180" t="s">
        <v>1455</v>
      </c>
      <c r="E279" s="180" t="s">
        <v>1926</v>
      </c>
      <c r="F279" s="180" t="s">
        <v>1456</v>
      </c>
      <c r="G279" s="181" t="s">
        <v>98</v>
      </c>
      <c r="H279" s="181" t="s">
        <v>83</v>
      </c>
      <c r="I279" s="181" t="s">
        <v>84</v>
      </c>
      <c r="J279" s="181" t="s">
        <v>1457</v>
      </c>
      <c r="K279" s="181">
        <v>105</v>
      </c>
      <c r="L279" s="181">
        <v>5.59</v>
      </c>
      <c r="M279" s="181">
        <v>1.76</v>
      </c>
      <c r="N279" s="182" t="s">
        <v>1458</v>
      </c>
      <c r="O279" s="183" t="s">
        <v>923</v>
      </c>
    </row>
    <row r="280" spans="1:15" x14ac:dyDescent="0.25">
      <c r="A280" s="177" t="s">
        <v>768</v>
      </c>
      <c r="B280" s="178" t="s">
        <v>1459</v>
      </c>
      <c r="C280" s="179" t="s">
        <v>1460</v>
      </c>
      <c r="D280" s="180" t="s">
        <v>1461</v>
      </c>
      <c r="E280" s="180" t="s">
        <v>2272</v>
      </c>
      <c r="F280" s="180" t="s">
        <v>1462</v>
      </c>
      <c r="G280" s="181" t="s">
        <v>98</v>
      </c>
      <c r="H280" s="181" t="s">
        <v>1463</v>
      </c>
      <c r="I280" s="181" t="s">
        <v>84</v>
      </c>
      <c r="J280" s="181" t="s">
        <v>1457</v>
      </c>
      <c r="K280" s="181">
        <v>124</v>
      </c>
      <c r="L280" s="181">
        <v>6.03</v>
      </c>
      <c r="M280" s="181">
        <v>2.08</v>
      </c>
      <c r="N280" s="182" t="s">
        <v>1464</v>
      </c>
      <c r="O280" s="183" t="s">
        <v>923</v>
      </c>
    </row>
    <row r="281" spans="1:15" x14ac:dyDescent="0.25">
      <c r="A281" s="177" t="s">
        <v>769</v>
      </c>
      <c r="B281" s="178" t="s">
        <v>1465</v>
      </c>
      <c r="C281" s="179" t="s">
        <v>1450</v>
      </c>
      <c r="D281" s="180" t="s">
        <v>1151</v>
      </c>
      <c r="E281" s="180" t="s">
        <v>2273</v>
      </c>
      <c r="F281" s="180" t="s">
        <v>1466</v>
      </c>
      <c r="G281" s="181" t="s">
        <v>98</v>
      </c>
      <c r="H281" s="181" t="s">
        <v>83</v>
      </c>
      <c r="I281" s="181" t="s">
        <v>84</v>
      </c>
      <c r="J281" s="181" t="s">
        <v>1457</v>
      </c>
      <c r="K281" s="181">
        <v>117</v>
      </c>
      <c r="L281" s="181">
        <v>6.41</v>
      </c>
      <c r="M281" s="181">
        <v>2.34</v>
      </c>
      <c r="N281" s="182" t="s">
        <v>1467</v>
      </c>
      <c r="O281" s="183" t="s">
        <v>923</v>
      </c>
    </row>
    <row r="282" spans="1:15" x14ac:dyDescent="0.25">
      <c r="A282" s="177" t="s">
        <v>771</v>
      </c>
      <c r="B282" s="178" t="s">
        <v>1374</v>
      </c>
      <c r="C282" s="179" t="s">
        <v>1375</v>
      </c>
      <c r="D282" s="180" t="s">
        <v>776</v>
      </c>
      <c r="E282" s="180" t="s">
        <v>2274</v>
      </c>
      <c r="F282" s="180" t="s">
        <v>1376</v>
      </c>
      <c r="G282" s="181" t="s">
        <v>98</v>
      </c>
      <c r="H282" s="181" t="s">
        <v>83</v>
      </c>
      <c r="I282" s="181" t="s">
        <v>84</v>
      </c>
      <c r="J282" s="181" t="s">
        <v>1377</v>
      </c>
      <c r="K282" s="181">
        <v>49</v>
      </c>
      <c r="L282" s="181">
        <v>5.88</v>
      </c>
      <c r="M282" s="181">
        <v>2.1800000000000002</v>
      </c>
      <c r="N282" s="182" t="s">
        <v>1378</v>
      </c>
      <c r="O282" s="183" t="s">
        <v>923</v>
      </c>
    </row>
    <row r="283" spans="1:15" x14ac:dyDescent="0.25">
      <c r="A283" s="177" t="s">
        <v>772</v>
      </c>
      <c r="B283" s="178" t="s">
        <v>1379</v>
      </c>
      <c r="C283" s="179" t="s">
        <v>1380</v>
      </c>
      <c r="D283" s="180" t="s">
        <v>1381</v>
      </c>
      <c r="E283" s="180" t="s">
        <v>2275</v>
      </c>
      <c r="F283" s="180" t="s">
        <v>1382</v>
      </c>
      <c r="G283" s="181" t="s">
        <v>98</v>
      </c>
      <c r="H283" s="181" t="s">
        <v>83</v>
      </c>
      <c r="I283" s="181" t="s">
        <v>84</v>
      </c>
      <c r="J283" s="181" t="s">
        <v>1377</v>
      </c>
      <c r="K283" s="181">
        <v>81</v>
      </c>
      <c r="L283" s="181">
        <v>7.61</v>
      </c>
      <c r="M283" s="181">
        <v>3.27</v>
      </c>
      <c r="N283" s="182" t="s">
        <v>1383</v>
      </c>
      <c r="O283" s="183" t="s">
        <v>923</v>
      </c>
    </row>
    <row r="284" spans="1:15" x14ac:dyDescent="0.25">
      <c r="A284" s="177" t="s">
        <v>773</v>
      </c>
      <c r="B284" s="178" t="s">
        <v>1384</v>
      </c>
      <c r="C284" s="179" t="s">
        <v>1229</v>
      </c>
      <c r="D284" s="180" t="s">
        <v>1385</v>
      </c>
      <c r="E284" s="180" t="s">
        <v>2276</v>
      </c>
      <c r="F284" s="180" t="s">
        <v>1386</v>
      </c>
      <c r="G284" s="181" t="s">
        <v>82</v>
      </c>
      <c r="H284" s="181" t="s">
        <v>83</v>
      </c>
      <c r="I284" s="181" t="s">
        <v>84</v>
      </c>
      <c r="J284" s="181" t="s">
        <v>1377</v>
      </c>
      <c r="K284" s="181">
        <v>81</v>
      </c>
      <c r="L284" s="181">
        <v>6.51</v>
      </c>
      <c r="M284" s="181">
        <v>2.54</v>
      </c>
      <c r="N284" s="182" t="s">
        <v>1387</v>
      </c>
      <c r="O284" s="183" t="s">
        <v>923</v>
      </c>
    </row>
    <row r="285" spans="1:15" x14ac:dyDescent="0.25">
      <c r="A285" s="177" t="s">
        <v>774</v>
      </c>
      <c r="B285" s="178" t="s">
        <v>1388</v>
      </c>
      <c r="C285" s="179" t="s">
        <v>703</v>
      </c>
      <c r="D285" s="180" t="s">
        <v>1035</v>
      </c>
      <c r="E285" s="180" t="s">
        <v>2277</v>
      </c>
      <c r="F285" s="180" t="s">
        <v>1389</v>
      </c>
      <c r="G285" s="181" t="s">
        <v>82</v>
      </c>
      <c r="H285" s="181" t="s">
        <v>83</v>
      </c>
      <c r="I285" s="181" t="s">
        <v>84</v>
      </c>
      <c r="J285" s="181" t="s">
        <v>1377</v>
      </c>
      <c r="K285" s="181">
        <v>49</v>
      </c>
      <c r="L285" s="181">
        <v>7.79</v>
      </c>
      <c r="M285" s="181">
        <v>3.2</v>
      </c>
      <c r="N285" s="182" t="s">
        <v>1390</v>
      </c>
      <c r="O285" s="183" t="s">
        <v>923</v>
      </c>
    </row>
    <row r="286" spans="1:15" x14ac:dyDescent="0.25">
      <c r="A286" s="177" t="s">
        <v>777</v>
      </c>
      <c r="B286" s="178" t="s">
        <v>1835</v>
      </c>
      <c r="C286" s="179" t="s">
        <v>1836</v>
      </c>
      <c r="D286" s="180" t="s">
        <v>561</v>
      </c>
      <c r="E286" s="180" t="s">
        <v>2278</v>
      </c>
      <c r="F286" s="180" t="s">
        <v>1837</v>
      </c>
      <c r="G286" s="181" t="s">
        <v>82</v>
      </c>
      <c r="H286" s="181" t="s">
        <v>1235</v>
      </c>
      <c r="I286" s="181" t="s">
        <v>84</v>
      </c>
      <c r="J286" s="181" t="s">
        <v>1838</v>
      </c>
      <c r="K286" s="181">
        <v>108</v>
      </c>
      <c r="L286" s="181">
        <v>5.24</v>
      </c>
      <c r="M286" s="181">
        <v>1.55</v>
      </c>
      <c r="N286" s="182" t="s">
        <v>1839</v>
      </c>
      <c r="O286" s="183" t="s">
        <v>501</v>
      </c>
    </row>
    <row r="287" spans="1:15" x14ac:dyDescent="0.25">
      <c r="A287" s="177" t="s">
        <v>778</v>
      </c>
      <c r="B287" s="178" t="s">
        <v>1890</v>
      </c>
      <c r="C287" s="179" t="s">
        <v>1891</v>
      </c>
      <c r="D287" s="180" t="s">
        <v>914</v>
      </c>
      <c r="E287" s="180" t="s">
        <v>2279</v>
      </c>
      <c r="F287" s="180" t="s">
        <v>1892</v>
      </c>
      <c r="G287" s="181" t="s">
        <v>82</v>
      </c>
      <c r="H287" s="181" t="s">
        <v>83</v>
      </c>
      <c r="I287" s="181" t="s">
        <v>84</v>
      </c>
      <c r="J287" s="181" t="s">
        <v>1893</v>
      </c>
      <c r="K287" s="181">
        <v>117</v>
      </c>
      <c r="L287" s="181">
        <v>6.16</v>
      </c>
      <c r="M287" s="181">
        <v>2.37</v>
      </c>
      <c r="N287" s="182" t="s">
        <v>1894</v>
      </c>
      <c r="O287" s="183" t="s">
        <v>501</v>
      </c>
    </row>
    <row r="288" spans="1:15" x14ac:dyDescent="0.25">
      <c r="A288" s="177" t="s">
        <v>779</v>
      </c>
      <c r="B288" s="178" t="s">
        <v>1750</v>
      </c>
      <c r="C288" s="179" t="s">
        <v>1751</v>
      </c>
      <c r="D288" s="180" t="s">
        <v>1752</v>
      </c>
      <c r="E288" s="180" t="s">
        <v>2280</v>
      </c>
      <c r="F288" s="180" t="s">
        <v>1753</v>
      </c>
      <c r="G288" s="181" t="s">
        <v>98</v>
      </c>
      <c r="H288" s="181" t="s">
        <v>83</v>
      </c>
      <c r="I288" s="181" t="s">
        <v>84</v>
      </c>
      <c r="J288" s="181" t="s">
        <v>1754</v>
      </c>
      <c r="K288" s="181">
        <v>132</v>
      </c>
      <c r="L288" s="181">
        <v>6.12</v>
      </c>
      <c r="M288" s="181">
        <v>2.11</v>
      </c>
      <c r="N288" s="182" t="s">
        <v>897</v>
      </c>
      <c r="O288" s="183" t="s">
        <v>501</v>
      </c>
    </row>
    <row r="289" spans="1:15" x14ac:dyDescent="0.25">
      <c r="A289" s="177" t="s">
        <v>780</v>
      </c>
      <c r="B289" s="178" t="s">
        <v>1761</v>
      </c>
      <c r="C289" s="179" t="s">
        <v>208</v>
      </c>
      <c r="D289" s="180" t="s">
        <v>453</v>
      </c>
      <c r="E289" s="180" t="s">
        <v>2281</v>
      </c>
      <c r="F289" s="180" t="s">
        <v>1762</v>
      </c>
      <c r="G289" s="181" t="s">
        <v>82</v>
      </c>
      <c r="H289" s="181" t="s">
        <v>83</v>
      </c>
      <c r="I289" s="181" t="s">
        <v>84</v>
      </c>
      <c r="J289" s="181" t="s">
        <v>1763</v>
      </c>
      <c r="K289" s="181">
        <v>95</v>
      </c>
      <c r="L289" s="181">
        <v>7.66</v>
      </c>
      <c r="M289" s="181">
        <v>3.16</v>
      </c>
      <c r="N289" s="182" t="s">
        <v>1764</v>
      </c>
      <c r="O289" s="183" t="s">
        <v>501</v>
      </c>
    </row>
    <row r="290" spans="1:15" x14ac:dyDescent="0.25">
      <c r="A290" s="177" t="s">
        <v>784</v>
      </c>
      <c r="B290" s="178" t="s">
        <v>1778</v>
      </c>
      <c r="C290" s="179" t="s">
        <v>225</v>
      </c>
      <c r="D290" s="180" t="s">
        <v>110</v>
      </c>
      <c r="E290" s="180" t="s">
        <v>2282</v>
      </c>
      <c r="F290" s="180" t="s">
        <v>1779</v>
      </c>
      <c r="G290" s="181" t="s">
        <v>82</v>
      </c>
      <c r="H290" s="181" t="s">
        <v>83</v>
      </c>
      <c r="I290" s="181" t="s">
        <v>84</v>
      </c>
      <c r="J290" s="181" t="s">
        <v>1780</v>
      </c>
      <c r="K290" s="181">
        <v>17</v>
      </c>
      <c r="L290" s="181">
        <v>6.33</v>
      </c>
      <c r="M290" s="181">
        <v>2.2400000000000002</v>
      </c>
      <c r="N290" s="182" t="s">
        <v>1781</v>
      </c>
      <c r="O290" s="183" t="s">
        <v>501</v>
      </c>
    </row>
    <row r="291" spans="1:15" x14ac:dyDescent="0.25">
      <c r="A291" s="177" t="s">
        <v>786</v>
      </c>
      <c r="B291" s="178" t="s">
        <v>1554</v>
      </c>
      <c r="C291" s="179" t="s">
        <v>1555</v>
      </c>
      <c r="D291" s="180" t="s">
        <v>1556</v>
      </c>
      <c r="E291" s="180" t="s">
        <v>2283</v>
      </c>
      <c r="F291" s="180" t="s">
        <v>1557</v>
      </c>
      <c r="G291" s="181" t="s">
        <v>98</v>
      </c>
      <c r="H291" s="181" t="s">
        <v>83</v>
      </c>
      <c r="I291" s="181" t="s">
        <v>84</v>
      </c>
      <c r="J291" s="181" t="s">
        <v>1558</v>
      </c>
      <c r="K291" s="181">
        <v>113</v>
      </c>
      <c r="L291" s="181">
        <v>5.83</v>
      </c>
      <c r="M291" s="181">
        <v>2.17</v>
      </c>
      <c r="N291" s="182" t="s">
        <v>1559</v>
      </c>
      <c r="O291" s="183" t="s">
        <v>501</v>
      </c>
    </row>
    <row r="292" spans="1:15" x14ac:dyDescent="0.25">
      <c r="A292" s="177" t="s">
        <v>788</v>
      </c>
      <c r="B292" s="178" t="s">
        <v>1560</v>
      </c>
      <c r="C292" s="179" t="s">
        <v>1186</v>
      </c>
      <c r="D292" s="180" t="s">
        <v>1561</v>
      </c>
      <c r="E292" s="180" t="s">
        <v>2284</v>
      </c>
      <c r="F292" s="180" t="s">
        <v>1562</v>
      </c>
      <c r="G292" s="181" t="s">
        <v>98</v>
      </c>
      <c r="H292" s="181" t="s">
        <v>83</v>
      </c>
      <c r="I292" s="181" t="s">
        <v>84</v>
      </c>
      <c r="J292" s="181" t="s">
        <v>1558</v>
      </c>
      <c r="K292" s="181">
        <v>126</v>
      </c>
      <c r="L292" s="181">
        <v>6.19</v>
      </c>
      <c r="M292" s="181">
        <v>2.11</v>
      </c>
      <c r="N292" s="182" t="s">
        <v>1563</v>
      </c>
      <c r="O292" s="183" t="s">
        <v>501</v>
      </c>
    </row>
    <row r="293" spans="1:15" x14ac:dyDescent="0.25">
      <c r="A293" s="177" t="s">
        <v>789</v>
      </c>
      <c r="B293" s="178" t="s">
        <v>1599</v>
      </c>
      <c r="C293" s="179" t="s">
        <v>938</v>
      </c>
      <c r="D293" s="180" t="s">
        <v>1084</v>
      </c>
      <c r="E293" s="180" t="s">
        <v>2285</v>
      </c>
      <c r="F293" s="180" t="s">
        <v>1600</v>
      </c>
      <c r="G293" s="181" t="s">
        <v>82</v>
      </c>
      <c r="H293" s="181" t="s">
        <v>1917</v>
      </c>
      <c r="I293" s="181" t="s">
        <v>1917</v>
      </c>
      <c r="J293" s="181" t="s">
        <v>1601</v>
      </c>
      <c r="K293" s="181">
        <v>127</v>
      </c>
      <c r="L293" s="181">
        <v>6.68</v>
      </c>
      <c r="M293" s="181">
        <v>2.5</v>
      </c>
      <c r="N293" s="182" t="s">
        <v>1602</v>
      </c>
      <c r="O293" s="183" t="s">
        <v>501</v>
      </c>
    </row>
    <row r="294" spans="1:15" x14ac:dyDescent="0.25">
      <c r="A294" s="177" t="s">
        <v>790</v>
      </c>
      <c r="B294" s="178" t="s">
        <v>1603</v>
      </c>
      <c r="C294" s="179" t="s">
        <v>1267</v>
      </c>
      <c r="D294" s="180" t="s">
        <v>1151</v>
      </c>
      <c r="E294" s="180" t="s">
        <v>2286</v>
      </c>
      <c r="F294" s="180" t="s">
        <v>1604</v>
      </c>
      <c r="G294" s="181" t="s">
        <v>98</v>
      </c>
      <c r="H294" s="181" t="s">
        <v>83</v>
      </c>
      <c r="I294" s="181" t="s">
        <v>84</v>
      </c>
      <c r="J294" s="181" t="s">
        <v>1601</v>
      </c>
      <c r="K294" s="181">
        <v>132</v>
      </c>
      <c r="L294" s="181">
        <v>5.79</v>
      </c>
      <c r="M294" s="181">
        <v>1.91</v>
      </c>
      <c r="N294" s="182" t="s">
        <v>1605</v>
      </c>
      <c r="O294" s="183" t="s">
        <v>501</v>
      </c>
    </row>
    <row r="295" spans="1:15" x14ac:dyDescent="0.25">
      <c r="A295" s="177" t="s">
        <v>791</v>
      </c>
      <c r="B295" s="178" t="s">
        <v>1646</v>
      </c>
      <c r="C295" s="179" t="s">
        <v>1647</v>
      </c>
      <c r="D295" s="180" t="s">
        <v>167</v>
      </c>
      <c r="E295" s="180" t="s">
        <v>2287</v>
      </c>
      <c r="F295" s="180" t="s">
        <v>1648</v>
      </c>
      <c r="G295" s="181" t="s">
        <v>82</v>
      </c>
      <c r="H295" s="181" t="s">
        <v>1917</v>
      </c>
      <c r="I295" s="181" t="s">
        <v>1917</v>
      </c>
      <c r="J295" s="181" t="s">
        <v>1649</v>
      </c>
      <c r="K295" s="181">
        <v>23</v>
      </c>
      <c r="L295" s="181">
        <v>5.97</v>
      </c>
      <c r="M295" s="181">
        <v>2.31</v>
      </c>
      <c r="N295" s="182" t="s">
        <v>1650</v>
      </c>
      <c r="O295" s="183" t="s">
        <v>501</v>
      </c>
    </row>
    <row r="296" spans="1:15" x14ac:dyDescent="0.25">
      <c r="A296" s="177" t="s">
        <v>795</v>
      </c>
      <c r="B296" s="178" t="s">
        <v>1314</v>
      </c>
      <c r="C296" s="179" t="s">
        <v>1315</v>
      </c>
      <c r="D296" s="180" t="s">
        <v>1316</v>
      </c>
      <c r="E296" s="180" t="s">
        <v>2288</v>
      </c>
      <c r="F296" s="180" t="s">
        <v>1317</v>
      </c>
      <c r="G296" s="181" t="s">
        <v>98</v>
      </c>
      <c r="H296" s="181" t="s">
        <v>83</v>
      </c>
      <c r="I296" s="181" t="s">
        <v>84</v>
      </c>
      <c r="J296" s="181" t="s">
        <v>1318</v>
      </c>
      <c r="K296" s="181">
        <v>95</v>
      </c>
      <c r="L296" s="181">
        <v>4.93</v>
      </c>
      <c r="M296" s="181">
        <v>1.33</v>
      </c>
      <c r="N296" s="182" t="s">
        <v>1319</v>
      </c>
      <c r="O296" s="183" t="s">
        <v>501</v>
      </c>
    </row>
    <row r="297" spans="1:15" x14ac:dyDescent="0.25">
      <c r="A297" s="177" t="s">
        <v>796</v>
      </c>
      <c r="B297" s="178" t="s">
        <v>1391</v>
      </c>
      <c r="C297" s="179" t="s">
        <v>1392</v>
      </c>
      <c r="D297" s="180" t="s">
        <v>1393</v>
      </c>
      <c r="E297" s="180" t="s">
        <v>2289</v>
      </c>
      <c r="F297" s="180" t="s">
        <v>1394</v>
      </c>
      <c r="G297" s="181" t="s">
        <v>82</v>
      </c>
      <c r="H297" s="181" t="s">
        <v>83</v>
      </c>
      <c r="I297" s="181" t="s">
        <v>84</v>
      </c>
      <c r="J297" s="181" t="s">
        <v>1318</v>
      </c>
      <c r="K297" s="181">
        <v>74</v>
      </c>
      <c r="L297" s="181">
        <v>6.83</v>
      </c>
      <c r="M297" s="181">
        <v>2.58</v>
      </c>
      <c r="N297" s="182" t="s">
        <v>2290</v>
      </c>
      <c r="O297" s="183" t="s">
        <v>501</v>
      </c>
    </row>
    <row r="298" spans="1:15" x14ac:dyDescent="0.25">
      <c r="A298" s="177" t="s">
        <v>802</v>
      </c>
      <c r="B298" s="178" t="s">
        <v>2291</v>
      </c>
      <c r="C298" s="179" t="s">
        <v>1144</v>
      </c>
      <c r="D298" s="180" t="s">
        <v>1145</v>
      </c>
      <c r="E298" s="180" t="s">
        <v>1945</v>
      </c>
      <c r="F298" s="180" t="s">
        <v>939</v>
      </c>
      <c r="G298" s="181" t="s">
        <v>98</v>
      </c>
      <c r="H298" s="181" t="s">
        <v>83</v>
      </c>
      <c r="I298" s="181" t="s">
        <v>84</v>
      </c>
      <c r="J298" s="181" t="s">
        <v>1146</v>
      </c>
      <c r="K298" s="181">
        <v>121</v>
      </c>
      <c r="L298" s="181">
        <v>6.49</v>
      </c>
      <c r="M298" s="181">
        <v>2.39</v>
      </c>
      <c r="N298" s="182" t="s">
        <v>1147</v>
      </c>
      <c r="O298" s="183" t="s">
        <v>501</v>
      </c>
    </row>
    <row r="299" spans="1:15" x14ac:dyDescent="0.25">
      <c r="A299" s="177" t="s">
        <v>804</v>
      </c>
      <c r="B299" s="178" t="s">
        <v>2292</v>
      </c>
      <c r="C299" s="179" t="s">
        <v>1148</v>
      </c>
      <c r="D299" s="180" t="s">
        <v>350</v>
      </c>
      <c r="E299" s="180" t="s">
        <v>2293</v>
      </c>
      <c r="F299" s="180" t="s">
        <v>910</v>
      </c>
      <c r="G299" s="181" t="s">
        <v>98</v>
      </c>
      <c r="H299" s="181" t="s">
        <v>83</v>
      </c>
      <c r="I299" s="181" t="s">
        <v>84</v>
      </c>
      <c r="J299" s="181" t="s">
        <v>1146</v>
      </c>
      <c r="K299" s="181">
        <v>71</v>
      </c>
      <c r="L299" s="181">
        <v>4.09</v>
      </c>
      <c r="M299" s="181">
        <v>1.22</v>
      </c>
      <c r="N299" s="182" t="s">
        <v>1149</v>
      </c>
      <c r="O299" s="183" t="s">
        <v>501</v>
      </c>
    </row>
    <row r="300" spans="1:15" x14ac:dyDescent="0.25">
      <c r="A300" s="177" t="s">
        <v>805</v>
      </c>
      <c r="B300" s="178" t="s">
        <v>2294</v>
      </c>
      <c r="C300" s="179" t="s">
        <v>1150</v>
      </c>
      <c r="D300" s="180" t="s">
        <v>1151</v>
      </c>
      <c r="E300" s="180" t="s">
        <v>2295</v>
      </c>
      <c r="F300" s="180" t="s">
        <v>499</v>
      </c>
      <c r="G300" s="181" t="s">
        <v>98</v>
      </c>
      <c r="H300" s="181" t="s">
        <v>83</v>
      </c>
      <c r="I300" s="181" t="s">
        <v>1917</v>
      </c>
      <c r="J300" s="181" t="s">
        <v>1146</v>
      </c>
      <c r="K300" s="181">
        <v>90</v>
      </c>
      <c r="L300" s="181">
        <v>5.01</v>
      </c>
      <c r="M300" s="181">
        <v>1.62</v>
      </c>
      <c r="N300" s="182" t="s">
        <v>1152</v>
      </c>
      <c r="O300" s="183" t="s">
        <v>501</v>
      </c>
    </row>
    <row r="301" spans="1:15" x14ac:dyDescent="0.25">
      <c r="A301" s="177" t="s">
        <v>809</v>
      </c>
      <c r="B301" s="178" t="s">
        <v>2296</v>
      </c>
      <c r="C301" s="179" t="s">
        <v>1168</v>
      </c>
      <c r="D301" s="180" t="s">
        <v>1169</v>
      </c>
      <c r="E301" s="180" t="s">
        <v>2297</v>
      </c>
      <c r="F301" s="180" t="s">
        <v>1170</v>
      </c>
      <c r="G301" s="181" t="s">
        <v>82</v>
      </c>
      <c r="H301" s="181" t="s">
        <v>83</v>
      </c>
      <c r="I301" s="181" t="s">
        <v>84</v>
      </c>
      <c r="J301" s="181" t="s">
        <v>1171</v>
      </c>
      <c r="K301" s="181">
        <v>96</v>
      </c>
      <c r="L301" s="181">
        <v>6.13</v>
      </c>
      <c r="M301" s="181">
        <v>2.0699999999999998</v>
      </c>
      <c r="N301" s="182" t="s">
        <v>1172</v>
      </c>
      <c r="O301" s="183" t="s">
        <v>501</v>
      </c>
    </row>
    <row r="302" spans="1:15" x14ac:dyDescent="0.25">
      <c r="A302" s="177" t="s">
        <v>813</v>
      </c>
      <c r="B302" s="178" t="s">
        <v>2298</v>
      </c>
      <c r="C302" s="179" t="s">
        <v>956</v>
      </c>
      <c r="D302" s="180" t="s">
        <v>167</v>
      </c>
      <c r="E302" s="180" t="s">
        <v>2299</v>
      </c>
      <c r="F302" s="180" t="s">
        <v>957</v>
      </c>
      <c r="G302" s="181" t="s">
        <v>82</v>
      </c>
      <c r="H302" s="181" t="s">
        <v>83</v>
      </c>
      <c r="I302" s="181" t="s">
        <v>84</v>
      </c>
      <c r="J302" s="181" t="s">
        <v>958</v>
      </c>
      <c r="K302" s="181">
        <v>125</v>
      </c>
      <c r="L302" s="181">
        <v>7.15</v>
      </c>
      <c r="M302" s="181">
        <v>2.82</v>
      </c>
      <c r="N302" s="182" t="s">
        <v>897</v>
      </c>
      <c r="O302" s="183" t="s">
        <v>501</v>
      </c>
    </row>
    <row r="303" spans="1:15" x14ac:dyDescent="0.25">
      <c r="A303" s="177" t="s">
        <v>816</v>
      </c>
      <c r="B303" s="178" t="s">
        <v>2300</v>
      </c>
      <c r="C303" s="179" t="s">
        <v>900</v>
      </c>
      <c r="D303" s="180" t="s">
        <v>901</v>
      </c>
      <c r="E303" s="180" t="s">
        <v>2301</v>
      </c>
      <c r="F303" s="180" t="s">
        <v>902</v>
      </c>
      <c r="G303" s="181" t="s">
        <v>98</v>
      </c>
      <c r="H303" s="181" t="s">
        <v>903</v>
      </c>
      <c r="I303" s="181" t="s">
        <v>904</v>
      </c>
      <c r="J303" s="181" t="s">
        <v>958</v>
      </c>
      <c r="K303" s="181">
        <v>39</v>
      </c>
      <c r="L303" s="181">
        <v>5.09</v>
      </c>
      <c r="M303" s="181">
        <v>1.97</v>
      </c>
      <c r="N303" s="182" t="s">
        <v>1067</v>
      </c>
      <c r="O303" s="183" t="s">
        <v>501</v>
      </c>
    </row>
    <row r="304" spans="1:15" x14ac:dyDescent="0.25">
      <c r="A304" s="177" t="s">
        <v>820</v>
      </c>
      <c r="B304" s="178" t="s">
        <v>2302</v>
      </c>
      <c r="C304" s="179" t="s">
        <v>1068</v>
      </c>
      <c r="D304" s="180" t="s">
        <v>1069</v>
      </c>
      <c r="E304" s="180" t="s">
        <v>2303</v>
      </c>
      <c r="F304" s="180" t="s">
        <v>915</v>
      </c>
      <c r="G304" s="181" t="s">
        <v>98</v>
      </c>
      <c r="H304" s="181" t="s">
        <v>83</v>
      </c>
      <c r="I304" s="181" t="s">
        <v>84</v>
      </c>
      <c r="J304" s="181" t="s">
        <v>958</v>
      </c>
      <c r="K304" s="181">
        <v>93</v>
      </c>
      <c r="L304" s="181">
        <v>8.35</v>
      </c>
      <c r="M304" s="181">
        <v>3.59</v>
      </c>
      <c r="N304" s="182" t="s">
        <v>1070</v>
      </c>
      <c r="O304" s="183" t="s">
        <v>501</v>
      </c>
    </row>
    <row r="305" spans="1:17" x14ac:dyDescent="0.25">
      <c r="A305" s="177" t="s">
        <v>821</v>
      </c>
      <c r="B305" s="178" t="s">
        <v>2304</v>
      </c>
      <c r="C305" s="179" t="s">
        <v>1123</v>
      </c>
      <c r="D305" s="180" t="s">
        <v>776</v>
      </c>
      <c r="E305" s="180" t="s">
        <v>2305</v>
      </c>
      <c r="F305" s="180" t="s">
        <v>1124</v>
      </c>
      <c r="G305" s="181" t="s">
        <v>98</v>
      </c>
      <c r="H305" s="181" t="s">
        <v>83</v>
      </c>
      <c r="I305" s="181" t="s">
        <v>84</v>
      </c>
      <c r="J305" s="181" t="s">
        <v>1125</v>
      </c>
      <c r="K305" s="181">
        <v>125</v>
      </c>
      <c r="L305" s="181">
        <v>7.36</v>
      </c>
      <c r="M305" s="181">
        <v>2.96</v>
      </c>
      <c r="N305" s="182" t="s">
        <v>897</v>
      </c>
      <c r="O305" s="183" t="s">
        <v>88</v>
      </c>
    </row>
    <row r="306" spans="1:17" x14ac:dyDescent="0.25">
      <c r="A306" s="177" t="s">
        <v>824</v>
      </c>
      <c r="B306" s="178" t="s">
        <v>2306</v>
      </c>
      <c r="C306" s="179" t="s">
        <v>969</v>
      </c>
      <c r="D306" s="180" t="s">
        <v>970</v>
      </c>
      <c r="E306" s="180" t="s">
        <v>2307</v>
      </c>
      <c r="F306" s="180" t="s">
        <v>971</v>
      </c>
      <c r="G306" s="181" t="s">
        <v>98</v>
      </c>
      <c r="H306" s="181" t="s">
        <v>83</v>
      </c>
      <c r="I306" s="181" t="s">
        <v>84</v>
      </c>
      <c r="J306" s="181" t="s">
        <v>972</v>
      </c>
      <c r="K306" s="181">
        <v>125</v>
      </c>
      <c r="L306" s="181">
        <v>7.76</v>
      </c>
      <c r="M306" s="181">
        <v>3.2</v>
      </c>
      <c r="N306" s="182" t="s">
        <v>905</v>
      </c>
      <c r="O306" s="183" t="s">
        <v>88</v>
      </c>
    </row>
    <row r="307" spans="1:17" x14ac:dyDescent="0.25">
      <c r="A307" s="177" t="s">
        <v>828</v>
      </c>
      <c r="B307" s="178" t="s">
        <v>2308</v>
      </c>
      <c r="C307" s="179" t="s">
        <v>973</v>
      </c>
      <c r="D307" s="180" t="s">
        <v>974</v>
      </c>
      <c r="E307" s="180" t="s">
        <v>2309</v>
      </c>
      <c r="F307" s="180" t="s">
        <v>564</v>
      </c>
      <c r="G307" s="181" t="s">
        <v>82</v>
      </c>
      <c r="H307" s="181" t="s">
        <v>83</v>
      </c>
      <c r="I307" s="181" t="s">
        <v>84</v>
      </c>
      <c r="J307" s="181" t="s">
        <v>972</v>
      </c>
      <c r="K307" s="181">
        <v>125</v>
      </c>
      <c r="L307" s="181">
        <v>8.1300000000000008</v>
      </c>
      <c r="M307" s="181">
        <v>3.44</v>
      </c>
      <c r="N307" s="182" t="s">
        <v>897</v>
      </c>
      <c r="O307" s="183" t="s">
        <v>88</v>
      </c>
    </row>
    <row r="308" spans="1:17" x14ac:dyDescent="0.25">
      <c r="A308" s="177" t="s">
        <v>832</v>
      </c>
      <c r="B308" s="178" t="s">
        <v>1840</v>
      </c>
      <c r="C308" s="179" t="s">
        <v>1841</v>
      </c>
      <c r="D308" s="180" t="s">
        <v>880</v>
      </c>
      <c r="E308" s="180" t="s">
        <v>2310</v>
      </c>
      <c r="F308" s="180" t="s">
        <v>1842</v>
      </c>
      <c r="G308" s="181" t="s">
        <v>98</v>
      </c>
      <c r="H308" s="181" t="s">
        <v>83</v>
      </c>
      <c r="I308" s="181" t="s">
        <v>84</v>
      </c>
      <c r="J308" s="181" t="s">
        <v>1843</v>
      </c>
      <c r="K308" s="181">
        <v>132</v>
      </c>
      <c r="L308" s="181">
        <v>5.98</v>
      </c>
      <c r="M308" s="181">
        <v>2.04</v>
      </c>
      <c r="N308" s="182" t="s">
        <v>897</v>
      </c>
      <c r="O308" s="183" t="s">
        <v>837</v>
      </c>
    </row>
    <row r="309" spans="1:17" x14ac:dyDescent="0.25">
      <c r="A309" s="177" t="s">
        <v>838</v>
      </c>
      <c r="B309" s="178" t="s">
        <v>1702</v>
      </c>
      <c r="C309" s="179" t="s">
        <v>1703</v>
      </c>
      <c r="D309" s="180" t="s">
        <v>1704</v>
      </c>
      <c r="E309" s="180" t="s">
        <v>2311</v>
      </c>
      <c r="F309" s="180" t="s">
        <v>1705</v>
      </c>
      <c r="G309" s="181" t="s">
        <v>98</v>
      </c>
      <c r="H309" s="181" t="s">
        <v>83</v>
      </c>
      <c r="I309" s="181" t="s">
        <v>84</v>
      </c>
      <c r="J309" s="181" t="s">
        <v>1706</v>
      </c>
      <c r="K309" s="181">
        <v>132</v>
      </c>
      <c r="L309" s="181">
        <v>6.05</v>
      </c>
      <c r="M309" s="181">
        <v>2.0699999999999998</v>
      </c>
      <c r="N309" s="182" t="s">
        <v>897</v>
      </c>
      <c r="O309" s="183" t="s">
        <v>837</v>
      </c>
    </row>
    <row r="310" spans="1:17" x14ac:dyDescent="0.25">
      <c r="A310" s="177" t="s">
        <v>839</v>
      </c>
      <c r="B310" s="178" t="s">
        <v>1707</v>
      </c>
      <c r="C310" s="179" t="s">
        <v>911</v>
      </c>
      <c r="D310" s="180" t="s">
        <v>1708</v>
      </c>
      <c r="E310" s="180" t="s">
        <v>2312</v>
      </c>
      <c r="F310" s="180" t="s">
        <v>1709</v>
      </c>
      <c r="G310" s="181" t="s">
        <v>98</v>
      </c>
      <c r="H310" s="181" t="s">
        <v>83</v>
      </c>
      <c r="I310" s="181" t="s">
        <v>84</v>
      </c>
      <c r="J310" s="181" t="s">
        <v>1706</v>
      </c>
      <c r="K310" s="181">
        <v>132</v>
      </c>
      <c r="L310" s="181">
        <v>6.26</v>
      </c>
      <c r="M310" s="181">
        <v>2.23</v>
      </c>
      <c r="N310" s="182" t="s">
        <v>897</v>
      </c>
      <c r="O310" s="183" t="s">
        <v>837</v>
      </c>
    </row>
    <row r="311" spans="1:17" ht="50" x14ac:dyDescent="0.25">
      <c r="A311" s="36" t="s">
        <v>840</v>
      </c>
      <c r="B311" s="33" t="s">
        <v>123</v>
      </c>
      <c r="C311" s="11" t="s">
        <v>833</v>
      </c>
      <c r="D311" s="10" t="s">
        <v>834</v>
      </c>
      <c r="E311" s="10" t="s">
        <v>2313</v>
      </c>
      <c r="F311" s="10" t="s">
        <v>835</v>
      </c>
      <c r="G311" s="9" t="s">
        <v>98</v>
      </c>
      <c r="H311" s="9" t="s">
        <v>83</v>
      </c>
      <c r="I311" s="9" t="s">
        <v>84</v>
      </c>
      <c r="J311" s="9" t="s">
        <v>836</v>
      </c>
      <c r="K311" s="9">
        <v>132</v>
      </c>
      <c r="L311" s="9">
        <v>6.53</v>
      </c>
      <c r="M311" s="9">
        <v>2.4</v>
      </c>
      <c r="N311" s="35" t="s">
        <v>905</v>
      </c>
      <c r="O311" s="12" t="s">
        <v>837</v>
      </c>
    </row>
    <row r="312" spans="1:17" ht="25" x14ac:dyDescent="0.25">
      <c r="A312" s="36" t="s">
        <v>841</v>
      </c>
      <c r="B312" s="33" t="s">
        <v>1755</v>
      </c>
      <c r="C312" s="11" t="s">
        <v>1756</v>
      </c>
      <c r="D312" s="10" t="s">
        <v>279</v>
      </c>
      <c r="E312" s="10" t="s">
        <v>2314</v>
      </c>
      <c r="F312" s="10" t="s">
        <v>1757</v>
      </c>
      <c r="G312" s="9" t="s">
        <v>82</v>
      </c>
      <c r="H312" s="9" t="s">
        <v>159</v>
      </c>
      <c r="I312" s="9" t="s">
        <v>84</v>
      </c>
      <c r="J312" s="9" t="s">
        <v>836</v>
      </c>
      <c r="K312" s="9">
        <v>132</v>
      </c>
      <c r="L312" s="9">
        <v>6.32</v>
      </c>
      <c r="M312" s="9">
        <v>2.2999999999999998</v>
      </c>
      <c r="N312" s="35" t="s">
        <v>897</v>
      </c>
      <c r="O312" s="12" t="s">
        <v>837</v>
      </c>
    </row>
    <row r="313" spans="1:17" ht="37.5" x14ac:dyDescent="0.25">
      <c r="A313" s="36" t="s">
        <v>842</v>
      </c>
      <c r="B313" s="33" t="s">
        <v>1606</v>
      </c>
      <c r="C313" s="11" t="s">
        <v>1607</v>
      </c>
      <c r="D313" s="10" t="s">
        <v>1608</v>
      </c>
      <c r="E313" s="10" t="s">
        <v>2315</v>
      </c>
      <c r="F313" s="10" t="s">
        <v>1609</v>
      </c>
      <c r="G313" s="9" t="s">
        <v>98</v>
      </c>
      <c r="H313" s="9" t="s">
        <v>83</v>
      </c>
      <c r="I313" s="9" t="s">
        <v>84</v>
      </c>
      <c r="J313" s="9" t="s">
        <v>1610</v>
      </c>
      <c r="K313" s="9">
        <v>126</v>
      </c>
      <c r="L313" s="9">
        <v>6.42</v>
      </c>
      <c r="M313" s="9">
        <v>2.35</v>
      </c>
      <c r="N313" s="35" t="s">
        <v>897</v>
      </c>
      <c r="O313" s="12" t="s">
        <v>837</v>
      </c>
    </row>
    <row r="314" spans="1:17" ht="50" x14ac:dyDescent="0.25">
      <c r="A314" s="36" t="s">
        <v>843</v>
      </c>
      <c r="B314" s="33" t="s">
        <v>1266</v>
      </c>
      <c r="C314" s="11" t="s">
        <v>1267</v>
      </c>
      <c r="D314" s="10" t="s">
        <v>1268</v>
      </c>
      <c r="E314" s="10" t="s">
        <v>2316</v>
      </c>
      <c r="F314" s="10" t="s">
        <v>1269</v>
      </c>
      <c r="G314" s="9" t="s">
        <v>98</v>
      </c>
      <c r="H314" s="9" t="s">
        <v>83</v>
      </c>
      <c r="I314" s="9" t="s">
        <v>84</v>
      </c>
      <c r="J314" s="9" t="s">
        <v>1270</v>
      </c>
      <c r="K314" s="9">
        <v>124</v>
      </c>
      <c r="L314" s="9">
        <v>7.6</v>
      </c>
      <c r="M314" s="9">
        <v>3.08</v>
      </c>
      <c r="N314" s="35" t="s">
        <v>898</v>
      </c>
      <c r="O314" s="12" t="s">
        <v>837</v>
      </c>
    </row>
    <row r="315" spans="1:17" ht="25" x14ac:dyDescent="0.25">
      <c r="A315" s="36" t="s">
        <v>844</v>
      </c>
      <c r="B315" s="33" t="s">
        <v>1271</v>
      </c>
      <c r="C315" s="11" t="s">
        <v>1272</v>
      </c>
      <c r="D315" s="10" t="s">
        <v>1273</v>
      </c>
      <c r="E315" s="10" t="s">
        <v>2073</v>
      </c>
      <c r="F315" s="10" t="s">
        <v>1274</v>
      </c>
      <c r="G315" s="9" t="s">
        <v>98</v>
      </c>
      <c r="H315" s="9" t="s">
        <v>83</v>
      </c>
      <c r="I315" s="9" t="s">
        <v>84</v>
      </c>
      <c r="J315" s="9" t="s">
        <v>1270</v>
      </c>
      <c r="K315" s="9">
        <v>124</v>
      </c>
      <c r="L315" s="9">
        <v>7.34</v>
      </c>
      <c r="M315" s="9">
        <v>2.98</v>
      </c>
      <c r="N315" s="35" t="s">
        <v>898</v>
      </c>
      <c r="O315" s="12" t="s">
        <v>837</v>
      </c>
    </row>
    <row r="316" spans="1:17" ht="225" x14ac:dyDescent="0.25">
      <c r="A316" s="36" t="s">
        <v>846</v>
      </c>
      <c r="B316" s="33" t="s">
        <v>1275</v>
      </c>
      <c r="C316" s="11" t="s">
        <v>1276</v>
      </c>
      <c r="D316" s="10" t="s">
        <v>1277</v>
      </c>
      <c r="E316" s="10" t="s">
        <v>2317</v>
      </c>
      <c r="F316" s="10" t="s">
        <v>1278</v>
      </c>
      <c r="G316" s="9" t="s">
        <v>98</v>
      </c>
      <c r="H316" s="9" t="s">
        <v>83</v>
      </c>
      <c r="I316" s="9" t="s">
        <v>84</v>
      </c>
      <c r="J316" s="9" t="s">
        <v>1270</v>
      </c>
      <c r="K316" s="9">
        <v>111</v>
      </c>
      <c r="L316" s="9">
        <v>5.48</v>
      </c>
      <c r="M316" s="9">
        <v>1.76</v>
      </c>
      <c r="N316" s="35" t="s">
        <v>1279</v>
      </c>
      <c r="O316" s="12" t="s">
        <v>837</v>
      </c>
    </row>
    <row r="317" spans="1:17" ht="25" x14ac:dyDescent="0.25">
      <c r="A317" s="36" t="s">
        <v>847</v>
      </c>
      <c r="B317" s="33" t="s">
        <v>1280</v>
      </c>
      <c r="C317" s="11" t="s">
        <v>1281</v>
      </c>
      <c r="D317" s="10" t="s">
        <v>1282</v>
      </c>
      <c r="E317" s="10" t="s">
        <v>2318</v>
      </c>
      <c r="F317" s="10" t="s">
        <v>1283</v>
      </c>
      <c r="G317" s="9" t="s">
        <v>98</v>
      </c>
      <c r="H317" s="9" t="s">
        <v>83</v>
      </c>
      <c r="I317" s="9" t="s">
        <v>84</v>
      </c>
      <c r="J317" s="9" t="s">
        <v>1270</v>
      </c>
      <c r="K317" s="9">
        <v>124</v>
      </c>
      <c r="L317" s="9">
        <v>6.72</v>
      </c>
      <c r="M317" s="9">
        <v>2.5</v>
      </c>
      <c r="N317" s="35" t="s">
        <v>897</v>
      </c>
      <c r="O317" s="12" t="s">
        <v>837</v>
      </c>
    </row>
    <row r="318" spans="1:17" ht="62.5" x14ac:dyDescent="0.25">
      <c r="A318" s="36" t="s">
        <v>848</v>
      </c>
      <c r="B318" s="33" t="s">
        <v>1284</v>
      </c>
      <c r="C318" s="11" t="s">
        <v>1285</v>
      </c>
      <c r="D318" s="10" t="s">
        <v>1151</v>
      </c>
      <c r="E318" s="10" t="s">
        <v>2319</v>
      </c>
      <c r="F318" s="10" t="s">
        <v>1286</v>
      </c>
      <c r="G318" s="9" t="s">
        <v>98</v>
      </c>
      <c r="H318" s="9" t="s">
        <v>83</v>
      </c>
      <c r="I318" s="9" t="s">
        <v>84</v>
      </c>
      <c r="J318" s="9" t="s">
        <v>1270</v>
      </c>
      <c r="K318" s="9">
        <v>119</v>
      </c>
      <c r="L318" s="9">
        <v>6.34</v>
      </c>
      <c r="M318" s="9">
        <v>2.21</v>
      </c>
      <c r="N318" s="35" t="s">
        <v>1287</v>
      </c>
      <c r="O318" s="12" t="s">
        <v>837</v>
      </c>
    </row>
    <row r="319" spans="1:17" ht="137.5" x14ac:dyDescent="0.25">
      <c r="A319" s="36" t="s">
        <v>850</v>
      </c>
      <c r="B319" s="33" t="s">
        <v>2320</v>
      </c>
      <c r="C319" s="11" t="s">
        <v>1113</v>
      </c>
      <c r="D319" s="10" t="s">
        <v>1114</v>
      </c>
      <c r="E319" s="10" t="s">
        <v>2321</v>
      </c>
      <c r="F319" s="10" t="s">
        <v>1115</v>
      </c>
      <c r="G319" s="9" t="s">
        <v>98</v>
      </c>
      <c r="H319" s="9" t="s">
        <v>83</v>
      </c>
      <c r="I319" s="9" t="s">
        <v>84</v>
      </c>
      <c r="J319" s="9" t="s">
        <v>1116</v>
      </c>
      <c r="K319" s="9">
        <v>104</v>
      </c>
      <c r="L319" s="9">
        <v>6.13</v>
      </c>
      <c r="M319" s="9">
        <v>2.16</v>
      </c>
      <c r="N319" s="35" t="s">
        <v>1117</v>
      </c>
      <c r="O319" s="12" t="s">
        <v>837</v>
      </c>
    </row>
    <row r="320" spans="1:17" ht="300" x14ac:dyDescent="0.25">
      <c r="A320" s="36" t="s">
        <v>851</v>
      </c>
      <c r="B320" s="33" t="s">
        <v>1118</v>
      </c>
      <c r="C320" s="11" t="s">
        <v>1119</v>
      </c>
      <c r="D320" s="10" t="s">
        <v>1120</v>
      </c>
      <c r="E320" s="10" t="s">
        <v>2322</v>
      </c>
      <c r="F320" s="10" t="s">
        <v>1121</v>
      </c>
      <c r="G320" s="9" t="s">
        <v>98</v>
      </c>
      <c r="H320" s="9" t="s">
        <v>83</v>
      </c>
      <c r="I320" s="9" t="s">
        <v>84</v>
      </c>
      <c r="J320" s="9" t="s">
        <v>1116</v>
      </c>
      <c r="K320" s="9">
        <v>78</v>
      </c>
      <c r="L320" s="9">
        <v>5.59</v>
      </c>
      <c r="M320" s="9">
        <v>2</v>
      </c>
      <c r="N320" s="35" t="s">
        <v>1122</v>
      </c>
      <c r="O320" s="12" t="s">
        <v>837</v>
      </c>
      <c r="P320" s="14" t="s">
        <v>2323</v>
      </c>
      <c r="Q320" s="13"/>
    </row>
    <row r="321" spans="1:15" ht="62.5" x14ac:dyDescent="0.25">
      <c r="A321" s="36" t="s">
        <v>852</v>
      </c>
      <c r="B321" s="33" t="s">
        <v>1880</v>
      </c>
      <c r="C321" s="11" t="s">
        <v>1881</v>
      </c>
      <c r="D321" s="10" t="s">
        <v>708</v>
      </c>
      <c r="E321" s="10" t="s">
        <v>1920</v>
      </c>
      <c r="F321" s="10" t="s">
        <v>1882</v>
      </c>
      <c r="G321" s="9" t="s">
        <v>82</v>
      </c>
      <c r="H321" s="9" t="s">
        <v>83</v>
      </c>
      <c r="I321" s="9" t="s">
        <v>84</v>
      </c>
      <c r="J321" s="9" t="s">
        <v>1883</v>
      </c>
      <c r="K321" s="9">
        <v>132</v>
      </c>
      <c r="L321" s="9">
        <v>6.61</v>
      </c>
      <c r="M321" s="9">
        <v>2.4900000000000002</v>
      </c>
      <c r="N321" s="35" t="s">
        <v>898</v>
      </c>
      <c r="O321" s="12" t="s">
        <v>1884</v>
      </c>
    </row>
  </sheetData>
  <autoFilter ref="A9:O321" xr:uid="{00000000-0009-0000-0000-000002000000}"/>
  <mergeCells count="8">
    <mergeCell ref="A6:M6"/>
    <mergeCell ref="A7:M7"/>
    <mergeCell ref="A1:C1"/>
    <mergeCell ref="H1:M1"/>
    <mergeCell ref="A2:C2"/>
    <mergeCell ref="H2:M2"/>
    <mergeCell ref="A4:M4"/>
    <mergeCell ref="A5:M5"/>
  </mergeCells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0AFC-D58F-4F93-9831-84C4ECEA4927}">
  <dimension ref="A1:T191"/>
  <sheetViews>
    <sheetView tabSelected="1" workbookViewId="0">
      <selection activeCell="E191" sqref="E191"/>
    </sheetView>
  </sheetViews>
  <sheetFormatPr defaultRowHeight="12.5" x14ac:dyDescent="0.25"/>
  <cols>
    <col min="1" max="1" width="9.1796875" style="76"/>
    <col min="2" max="2" width="22.1796875" style="76" customWidth="1"/>
    <col min="3" max="3" width="15.81640625" style="76" customWidth="1"/>
    <col min="4" max="4" width="9.1796875" style="76"/>
    <col min="5" max="5" width="12.81640625" style="76" customWidth="1"/>
    <col min="6" max="6" width="9.81640625" style="76" customWidth="1"/>
    <col min="7" max="7" width="10.1796875" style="76" customWidth="1"/>
    <col min="8" max="8" width="9.1796875" style="76"/>
    <col min="9" max="9" width="10.7265625" style="76" customWidth="1"/>
    <col min="10" max="10" width="33.1796875" style="76" customWidth="1"/>
    <col min="11" max="11" width="10.26953125" style="76" customWidth="1"/>
    <col min="12" max="12" width="12.54296875" style="76" customWidth="1"/>
    <col min="13" max="13" width="11.453125" style="76" customWidth="1"/>
    <col min="14" max="14" width="12.26953125" style="76" customWidth="1"/>
    <col min="15" max="15" width="20.1796875" style="76" customWidth="1"/>
    <col min="16" max="16" width="13.1796875" style="76" customWidth="1"/>
    <col min="17" max="17" width="11.54296875" style="76" customWidth="1"/>
    <col min="18" max="18" width="17.1796875" style="76" customWidth="1"/>
    <col min="19" max="19" width="18.26953125" style="76" customWidth="1"/>
    <col min="20" max="20" width="17.54296875" style="76" customWidth="1"/>
  </cols>
  <sheetData>
    <row r="1" spans="1:20" ht="75" customHeight="1" x14ac:dyDescent="0.25">
      <c r="A1" s="218" t="s">
        <v>2346</v>
      </c>
      <c r="B1" s="219" t="s">
        <v>2347</v>
      </c>
      <c r="C1" s="220" t="s">
        <v>2348</v>
      </c>
      <c r="D1" s="220" t="s">
        <v>2349</v>
      </c>
      <c r="E1" s="220" t="s">
        <v>2350</v>
      </c>
      <c r="F1" s="221" t="s">
        <v>2351</v>
      </c>
      <c r="G1" s="220" t="s">
        <v>2352</v>
      </c>
      <c r="H1" s="220" t="s">
        <v>2353</v>
      </c>
      <c r="I1" s="220" t="s">
        <v>2354</v>
      </c>
      <c r="J1" s="221" t="s">
        <v>2355</v>
      </c>
      <c r="K1" s="220" t="s">
        <v>2356</v>
      </c>
      <c r="L1" s="220" t="s">
        <v>2357</v>
      </c>
      <c r="M1" s="220" t="s">
        <v>2358</v>
      </c>
      <c r="N1" s="220" t="s">
        <v>2359</v>
      </c>
      <c r="O1" s="220" t="s">
        <v>2360</v>
      </c>
      <c r="P1" s="222" t="s">
        <v>2361</v>
      </c>
      <c r="Q1" s="223" t="s">
        <v>2362</v>
      </c>
      <c r="R1" s="222" t="s">
        <v>2363</v>
      </c>
      <c r="S1" s="224" t="s">
        <v>2364</v>
      </c>
      <c r="T1" s="225" t="s">
        <v>2324</v>
      </c>
    </row>
    <row r="2" spans="1:20" ht="35.15" hidden="1" customHeight="1" x14ac:dyDescent="0.25">
      <c r="A2" s="215" t="s">
        <v>2346</v>
      </c>
      <c r="B2" s="186" t="s">
        <v>2346</v>
      </c>
      <c r="C2" s="187" t="s">
        <v>2346</v>
      </c>
      <c r="D2" s="187" t="s">
        <v>2346</v>
      </c>
      <c r="E2" s="188" t="s">
        <v>2346</v>
      </c>
      <c r="F2" s="189" t="s">
        <v>2346</v>
      </c>
      <c r="G2" s="187" t="s">
        <v>2346</v>
      </c>
      <c r="H2" s="187" t="s">
        <v>2346</v>
      </c>
      <c r="I2" s="187" t="s">
        <v>2346</v>
      </c>
      <c r="J2" s="189" t="s">
        <v>2346</v>
      </c>
      <c r="K2" s="187" t="s">
        <v>2346</v>
      </c>
      <c r="L2" s="187" t="s">
        <v>2346</v>
      </c>
      <c r="M2" s="187" t="s">
        <v>2346</v>
      </c>
      <c r="N2" s="187" t="s">
        <v>2346</v>
      </c>
      <c r="O2" s="187" t="s">
        <v>2346</v>
      </c>
      <c r="P2" s="187" t="s">
        <v>2346</v>
      </c>
      <c r="Q2" s="187" t="s">
        <v>2346</v>
      </c>
      <c r="R2" s="184" t="s">
        <v>2346</v>
      </c>
      <c r="S2" s="184" t="s">
        <v>2346</v>
      </c>
      <c r="T2" s="216" t="e">
        <v>#N/A</v>
      </c>
    </row>
    <row r="3" spans="1:20" ht="35.15" hidden="1" customHeight="1" x14ac:dyDescent="0.25">
      <c r="A3" s="215" t="s">
        <v>2346</v>
      </c>
      <c r="B3" s="186" t="s">
        <v>2346</v>
      </c>
      <c r="C3" s="187" t="s">
        <v>2346</v>
      </c>
      <c r="D3" s="187" t="s">
        <v>2346</v>
      </c>
      <c r="E3" s="187" t="s">
        <v>2346</v>
      </c>
      <c r="F3" s="189" t="s">
        <v>2346</v>
      </c>
      <c r="G3" s="187" t="s">
        <v>2346</v>
      </c>
      <c r="H3" s="187" t="s">
        <v>2346</v>
      </c>
      <c r="I3" s="187" t="s">
        <v>2346</v>
      </c>
      <c r="J3" s="189" t="s">
        <v>2346</v>
      </c>
      <c r="K3" s="187" t="s">
        <v>2346</v>
      </c>
      <c r="L3" s="187" t="s">
        <v>2346</v>
      </c>
      <c r="M3" s="187" t="s">
        <v>2346</v>
      </c>
      <c r="N3" s="187" t="s">
        <v>2346</v>
      </c>
      <c r="O3" s="187" t="s">
        <v>2346</v>
      </c>
      <c r="P3" s="187" t="s">
        <v>2346</v>
      </c>
      <c r="Q3" s="187" t="s">
        <v>2346</v>
      </c>
      <c r="R3" s="184" t="s">
        <v>2346</v>
      </c>
      <c r="S3" s="184" t="s">
        <v>2346</v>
      </c>
      <c r="T3" s="216" t="e">
        <v>#N/A</v>
      </c>
    </row>
    <row r="4" spans="1:20" ht="35.15" hidden="1" customHeight="1" x14ac:dyDescent="0.25">
      <c r="A4" s="215" t="s">
        <v>2346</v>
      </c>
      <c r="B4" s="186" t="s">
        <v>2346</v>
      </c>
      <c r="C4" s="187" t="s">
        <v>2346</v>
      </c>
      <c r="D4" s="187" t="s">
        <v>2346</v>
      </c>
      <c r="E4" s="188" t="s">
        <v>2346</v>
      </c>
      <c r="F4" s="189" t="s">
        <v>2346</v>
      </c>
      <c r="G4" s="187" t="s">
        <v>2346</v>
      </c>
      <c r="H4" s="187" t="s">
        <v>2346</v>
      </c>
      <c r="I4" s="187" t="s">
        <v>2346</v>
      </c>
      <c r="J4" s="189" t="s">
        <v>2346</v>
      </c>
      <c r="K4" s="187" t="s">
        <v>2346</v>
      </c>
      <c r="L4" s="187" t="s">
        <v>2346</v>
      </c>
      <c r="M4" s="187" t="s">
        <v>2346</v>
      </c>
      <c r="N4" s="187" t="s">
        <v>2346</v>
      </c>
      <c r="O4" s="187" t="s">
        <v>2346</v>
      </c>
      <c r="P4" s="187" t="s">
        <v>2346</v>
      </c>
      <c r="Q4" s="187" t="s">
        <v>2346</v>
      </c>
      <c r="R4" s="184" t="s">
        <v>2346</v>
      </c>
      <c r="S4" s="184" t="s">
        <v>2346</v>
      </c>
      <c r="T4" s="216" t="e">
        <v>#N/A</v>
      </c>
    </row>
    <row r="5" spans="1:20" ht="35.15" hidden="1" customHeight="1" x14ac:dyDescent="0.25">
      <c r="A5" s="215" t="s">
        <v>2346</v>
      </c>
      <c r="B5" s="186" t="s">
        <v>2346</v>
      </c>
      <c r="C5" s="187" t="s">
        <v>2346</v>
      </c>
      <c r="D5" s="187" t="s">
        <v>2346</v>
      </c>
      <c r="E5" s="188" t="s">
        <v>2346</v>
      </c>
      <c r="F5" s="189" t="s">
        <v>2346</v>
      </c>
      <c r="G5" s="187" t="s">
        <v>2346</v>
      </c>
      <c r="H5" s="187" t="s">
        <v>2346</v>
      </c>
      <c r="I5" s="187" t="s">
        <v>2346</v>
      </c>
      <c r="J5" s="189" t="s">
        <v>2346</v>
      </c>
      <c r="K5" s="187" t="s">
        <v>2346</v>
      </c>
      <c r="L5" s="187" t="s">
        <v>2346</v>
      </c>
      <c r="M5" s="187" t="s">
        <v>2346</v>
      </c>
      <c r="N5" s="187" t="s">
        <v>2346</v>
      </c>
      <c r="O5" s="187" t="s">
        <v>2346</v>
      </c>
      <c r="P5" s="187" t="s">
        <v>2346</v>
      </c>
      <c r="Q5" s="187" t="s">
        <v>2346</v>
      </c>
      <c r="R5" s="184" t="s">
        <v>2346</v>
      </c>
      <c r="S5" s="184" t="s">
        <v>2346</v>
      </c>
      <c r="T5" s="216" t="e">
        <v>#N/A</v>
      </c>
    </row>
    <row r="6" spans="1:20" ht="35.15" hidden="1" customHeight="1" x14ac:dyDescent="0.25">
      <c r="A6" s="215" t="s">
        <v>2346</v>
      </c>
      <c r="B6" s="186" t="s">
        <v>2346</v>
      </c>
      <c r="C6" s="187" t="s">
        <v>2346</v>
      </c>
      <c r="D6" s="187" t="s">
        <v>2346</v>
      </c>
      <c r="E6" s="188" t="s">
        <v>2346</v>
      </c>
      <c r="F6" s="189" t="s">
        <v>2346</v>
      </c>
      <c r="G6" s="187" t="s">
        <v>2346</v>
      </c>
      <c r="H6" s="187" t="s">
        <v>2346</v>
      </c>
      <c r="I6" s="187" t="s">
        <v>2346</v>
      </c>
      <c r="J6" s="189" t="s">
        <v>2346</v>
      </c>
      <c r="K6" s="187" t="s">
        <v>2346</v>
      </c>
      <c r="L6" s="187" t="s">
        <v>2346</v>
      </c>
      <c r="M6" s="187" t="s">
        <v>2346</v>
      </c>
      <c r="N6" s="187" t="s">
        <v>2346</v>
      </c>
      <c r="O6" s="187" t="s">
        <v>2346</v>
      </c>
      <c r="P6" s="187" t="s">
        <v>2346</v>
      </c>
      <c r="Q6" s="187" t="s">
        <v>2346</v>
      </c>
      <c r="R6" s="184" t="s">
        <v>2346</v>
      </c>
      <c r="S6" s="184" t="s">
        <v>2346</v>
      </c>
      <c r="T6" s="216" t="e">
        <v>#N/A</v>
      </c>
    </row>
    <row r="7" spans="1:20" ht="35.15" hidden="1" customHeight="1" x14ac:dyDescent="0.25">
      <c r="A7" s="215" t="s">
        <v>2346</v>
      </c>
      <c r="B7" s="186" t="s">
        <v>2346</v>
      </c>
      <c r="C7" s="187" t="s">
        <v>2346</v>
      </c>
      <c r="D7" s="187" t="s">
        <v>2346</v>
      </c>
      <c r="E7" s="187" t="s">
        <v>2346</v>
      </c>
      <c r="F7" s="189" t="s">
        <v>2346</v>
      </c>
      <c r="G7" s="187" t="s">
        <v>2346</v>
      </c>
      <c r="H7" s="187" t="s">
        <v>2346</v>
      </c>
      <c r="I7" s="187" t="s">
        <v>2346</v>
      </c>
      <c r="J7" s="189" t="s">
        <v>2346</v>
      </c>
      <c r="K7" s="187" t="s">
        <v>2346</v>
      </c>
      <c r="L7" s="187" t="s">
        <v>2346</v>
      </c>
      <c r="M7" s="187" t="s">
        <v>2346</v>
      </c>
      <c r="N7" s="187" t="s">
        <v>2346</v>
      </c>
      <c r="O7" s="187" t="s">
        <v>2346</v>
      </c>
      <c r="P7" s="187" t="s">
        <v>2346</v>
      </c>
      <c r="Q7" s="187" t="s">
        <v>2346</v>
      </c>
      <c r="R7" s="184" t="s">
        <v>2346</v>
      </c>
      <c r="S7" s="184" t="s">
        <v>2346</v>
      </c>
      <c r="T7" s="216" t="e">
        <v>#N/A</v>
      </c>
    </row>
    <row r="8" spans="1:20" ht="35.15" hidden="1" customHeight="1" x14ac:dyDescent="0.25">
      <c r="A8" s="215" t="s">
        <v>2346</v>
      </c>
      <c r="B8" s="186" t="s">
        <v>2346</v>
      </c>
      <c r="C8" s="187" t="s">
        <v>2346</v>
      </c>
      <c r="D8" s="187" t="s">
        <v>2346</v>
      </c>
      <c r="E8" s="187" t="s">
        <v>2346</v>
      </c>
      <c r="F8" s="189" t="s">
        <v>2346</v>
      </c>
      <c r="G8" s="187" t="s">
        <v>2346</v>
      </c>
      <c r="H8" s="187" t="s">
        <v>2346</v>
      </c>
      <c r="I8" s="187" t="s">
        <v>2346</v>
      </c>
      <c r="J8" s="189" t="s">
        <v>2346</v>
      </c>
      <c r="K8" s="187" t="s">
        <v>2346</v>
      </c>
      <c r="L8" s="187" t="s">
        <v>2346</v>
      </c>
      <c r="M8" s="187" t="s">
        <v>2346</v>
      </c>
      <c r="N8" s="187" t="s">
        <v>2346</v>
      </c>
      <c r="O8" s="187" t="s">
        <v>2346</v>
      </c>
      <c r="P8" s="187" t="s">
        <v>2346</v>
      </c>
      <c r="Q8" s="187" t="s">
        <v>2346</v>
      </c>
      <c r="R8" s="184" t="s">
        <v>2346</v>
      </c>
      <c r="S8" s="184" t="s">
        <v>2346</v>
      </c>
      <c r="T8" s="216" t="e">
        <v>#N/A</v>
      </c>
    </row>
    <row r="9" spans="1:20" ht="35.15" hidden="1" customHeight="1" x14ac:dyDescent="0.25">
      <c r="A9" s="215" t="s">
        <v>2346</v>
      </c>
      <c r="B9" s="186" t="s">
        <v>2346</v>
      </c>
      <c r="C9" s="187" t="s">
        <v>2346</v>
      </c>
      <c r="D9" s="187" t="s">
        <v>2346</v>
      </c>
      <c r="E9" s="188" t="s">
        <v>2346</v>
      </c>
      <c r="F9" s="189" t="s">
        <v>2346</v>
      </c>
      <c r="G9" s="187" t="s">
        <v>2346</v>
      </c>
      <c r="H9" s="187" t="s">
        <v>2346</v>
      </c>
      <c r="I9" s="187" t="s">
        <v>2346</v>
      </c>
      <c r="J9" s="189" t="s">
        <v>2346</v>
      </c>
      <c r="K9" s="187" t="s">
        <v>2346</v>
      </c>
      <c r="L9" s="187" t="s">
        <v>2346</v>
      </c>
      <c r="M9" s="187" t="s">
        <v>2346</v>
      </c>
      <c r="N9" s="187" t="s">
        <v>2346</v>
      </c>
      <c r="O9" s="187" t="s">
        <v>2346</v>
      </c>
      <c r="P9" s="187" t="s">
        <v>2346</v>
      </c>
      <c r="Q9" s="187" t="s">
        <v>2346</v>
      </c>
      <c r="R9" s="184" t="s">
        <v>2346</v>
      </c>
      <c r="S9" s="184" t="s">
        <v>2346</v>
      </c>
      <c r="T9" s="216" t="e">
        <v>#N/A</v>
      </c>
    </row>
    <row r="10" spans="1:20" ht="35.15" hidden="1" customHeight="1" x14ac:dyDescent="0.25">
      <c r="A10" s="215" t="s">
        <v>2346</v>
      </c>
      <c r="B10" s="186" t="s">
        <v>2346</v>
      </c>
      <c r="C10" s="187" t="s">
        <v>2346</v>
      </c>
      <c r="D10" s="187" t="s">
        <v>2346</v>
      </c>
      <c r="E10" s="187" t="s">
        <v>2346</v>
      </c>
      <c r="F10" s="189" t="s">
        <v>2346</v>
      </c>
      <c r="G10" s="187" t="s">
        <v>2346</v>
      </c>
      <c r="H10" s="187" t="s">
        <v>2346</v>
      </c>
      <c r="I10" s="187" t="s">
        <v>2346</v>
      </c>
      <c r="J10" s="189" t="s">
        <v>2346</v>
      </c>
      <c r="K10" s="187" t="s">
        <v>2346</v>
      </c>
      <c r="L10" s="187" t="s">
        <v>2346</v>
      </c>
      <c r="M10" s="187" t="s">
        <v>2346</v>
      </c>
      <c r="N10" s="187" t="s">
        <v>2346</v>
      </c>
      <c r="O10" s="187" t="s">
        <v>2346</v>
      </c>
      <c r="P10" s="187" t="s">
        <v>2346</v>
      </c>
      <c r="Q10" s="187" t="s">
        <v>2346</v>
      </c>
      <c r="R10" s="184" t="s">
        <v>2346</v>
      </c>
      <c r="S10" s="184" t="s">
        <v>2346</v>
      </c>
      <c r="T10" s="216" t="e">
        <v>#N/A</v>
      </c>
    </row>
    <row r="11" spans="1:20" ht="35.15" hidden="1" customHeight="1" x14ac:dyDescent="0.25">
      <c r="A11" s="215" t="s">
        <v>2346</v>
      </c>
      <c r="B11" s="186" t="s">
        <v>2346</v>
      </c>
      <c r="C11" s="187" t="s">
        <v>2346</v>
      </c>
      <c r="D11" s="187" t="s">
        <v>2346</v>
      </c>
      <c r="E11" s="188" t="s">
        <v>2346</v>
      </c>
      <c r="F11" s="189" t="s">
        <v>2346</v>
      </c>
      <c r="G11" s="187" t="s">
        <v>2346</v>
      </c>
      <c r="H11" s="187" t="s">
        <v>2346</v>
      </c>
      <c r="I11" s="187" t="s">
        <v>2346</v>
      </c>
      <c r="J11" s="189" t="s">
        <v>2346</v>
      </c>
      <c r="K11" s="187" t="s">
        <v>2346</v>
      </c>
      <c r="L11" s="187" t="s">
        <v>2346</v>
      </c>
      <c r="M11" s="187" t="s">
        <v>2346</v>
      </c>
      <c r="N11" s="187" t="s">
        <v>2346</v>
      </c>
      <c r="O11" s="187" t="s">
        <v>2346</v>
      </c>
      <c r="P11" s="187" t="s">
        <v>2346</v>
      </c>
      <c r="Q11" s="187" t="s">
        <v>2346</v>
      </c>
      <c r="R11" s="184" t="s">
        <v>2346</v>
      </c>
      <c r="S11" s="184" t="s">
        <v>2346</v>
      </c>
      <c r="T11" s="216" t="e">
        <v>#N/A</v>
      </c>
    </row>
    <row r="12" spans="1:20" ht="35.15" hidden="1" customHeight="1" x14ac:dyDescent="0.25">
      <c r="A12" s="215" t="s">
        <v>2346</v>
      </c>
      <c r="B12" s="186" t="s">
        <v>2346</v>
      </c>
      <c r="C12" s="187" t="s">
        <v>2346</v>
      </c>
      <c r="D12" s="187" t="s">
        <v>2346</v>
      </c>
      <c r="E12" s="187" t="s">
        <v>2346</v>
      </c>
      <c r="F12" s="189" t="s">
        <v>2346</v>
      </c>
      <c r="G12" s="187" t="s">
        <v>2346</v>
      </c>
      <c r="H12" s="187" t="s">
        <v>2346</v>
      </c>
      <c r="I12" s="187" t="s">
        <v>2346</v>
      </c>
      <c r="J12" s="189" t="s">
        <v>2346</v>
      </c>
      <c r="K12" s="187" t="s">
        <v>2346</v>
      </c>
      <c r="L12" s="187" t="s">
        <v>2346</v>
      </c>
      <c r="M12" s="187" t="s">
        <v>2346</v>
      </c>
      <c r="N12" s="187" t="s">
        <v>2346</v>
      </c>
      <c r="O12" s="187" t="s">
        <v>2346</v>
      </c>
      <c r="P12" s="187" t="s">
        <v>2346</v>
      </c>
      <c r="Q12" s="187" t="s">
        <v>2346</v>
      </c>
      <c r="R12" s="184" t="s">
        <v>2346</v>
      </c>
      <c r="S12" s="184" t="s">
        <v>2346</v>
      </c>
      <c r="T12" s="216" t="e">
        <v>#N/A</v>
      </c>
    </row>
    <row r="13" spans="1:20" ht="35.15" hidden="1" customHeight="1" x14ac:dyDescent="0.25">
      <c r="A13" s="215" t="s">
        <v>2346</v>
      </c>
      <c r="B13" s="186" t="s">
        <v>2346</v>
      </c>
      <c r="C13" s="187" t="s">
        <v>2346</v>
      </c>
      <c r="D13" s="187" t="s">
        <v>2346</v>
      </c>
      <c r="E13" s="187" t="s">
        <v>2346</v>
      </c>
      <c r="F13" s="189" t="s">
        <v>2346</v>
      </c>
      <c r="G13" s="187" t="s">
        <v>2346</v>
      </c>
      <c r="H13" s="187" t="s">
        <v>2346</v>
      </c>
      <c r="I13" s="187" t="s">
        <v>2346</v>
      </c>
      <c r="J13" s="189" t="s">
        <v>2346</v>
      </c>
      <c r="K13" s="187" t="s">
        <v>2346</v>
      </c>
      <c r="L13" s="187" t="s">
        <v>2346</v>
      </c>
      <c r="M13" s="187" t="s">
        <v>2346</v>
      </c>
      <c r="N13" s="187" t="s">
        <v>2346</v>
      </c>
      <c r="O13" s="187" t="s">
        <v>2346</v>
      </c>
      <c r="P13" s="187" t="s">
        <v>2346</v>
      </c>
      <c r="Q13" s="187" t="s">
        <v>2346</v>
      </c>
      <c r="R13" s="184" t="s">
        <v>2346</v>
      </c>
      <c r="S13" s="184" t="s">
        <v>2346</v>
      </c>
      <c r="T13" s="216" t="e">
        <v>#N/A</v>
      </c>
    </row>
    <row r="14" spans="1:20" ht="35.15" hidden="1" customHeight="1" x14ac:dyDescent="0.25">
      <c r="A14" s="215" t="s">
        <v>2346</v>
      </c>
      <c r="B14" s="186" t="s">
        <v>2346</v>
      </c>
      <c r="C14" s="187" t="s">
        <v>2346</v>
      </c>
      <c r="D14" s="187" t="s">
        <v>2346</v>
      </c>
      <c r="E14" s="188" t="s">
        <v>2346</v>
      </c>
      <c r="F14" s="189" t="s">
        <v>2346</v>
      </c>
      <c r="G14" s="187" t="s">
        <v>2346</v>
      </c>
      <c r="H14" s="187" t="s">
        <v>2346</v>
      </c>
      <c r="I14" s="187" t="s">
        <v>2346</v>
      </c>
      <c r="J14" s="189" t="s">
        <v>2346</v>
      </c>
      <c r="K14" s="187" t="s">
        <v>2346</v>
      </c>
      <c r="L14" s="187" t="s">
        <v>2346</v>
      </c>
      <c r="M14" s="187" t="s">
        <v>2346</v>
      </c>
      <c r="N14" s="187" t="s">
        <v>2346</v>
      </c>
      <c r="O14" s="187" t="s">
        <v>2346</v>
      </c>
      <c r="P14" s="187" t="s">
        <v>2346</v>
      </c>
      <c r="Q14" s="187" t="s">
        <v>2346</v>
      </c>
      <c r="R14" s="184" t="s">
        <v>2346</v>
      </c>
      <c r="S14" s="184" t="s">
        <v>2346</v>
      </c>
      <c r="T14" s="216" t="e">
        <v>#N/A</v>
      </c>
    </row>
    <row r="15" spans="1:20" ht="35.15" hidden="1" customHeight="1" x14ac:dyDescent="0.25">
      <c r="A15" s="215" t="s">
        <v>2346</v>
      </c>
      <c r="B15" s="186" t="s">
        <v>2346</v>
      </c>
      <c r="C15" s="187" t="s">
        <v>2346</v>
      </c>
      <c r="D15" s="187" t="s">
        <v>2346</v>
      </c>
      <c r="E15" s="188" t="s">
        <v>2346</v>
      </c>
      <c r="F15" s="189" t="s">
        <v>2346</v>
      </c>
      <c r="G15" s="187" t="s">
        <v>2346</v>
      </c>
      <c r="H15" s="187" t="s">
        <v>2346</v>
      </c>
      <c r="I15" s="187" t="s">
        <v>2346</v>
      </c>
      <c r="J15" s="189" t="s">
        <v>2346</v>
      </c>
      <c r="K15" s="187" t="s">
        <v>2346</v>
      </c>
      <c r="L15" s="187" t="s">
        <v>2346</v>
      </c>
      <c r="M15" s="187" t="s">
        <v>2346</v>
      </c>
      <c r="N15" s="187" t="s">
        <v>2346</v>
      </c>
      <c r="O15" s="187" t="s">
        <v>2346</v>
      </c>
      <c r="P15" s="187" t="s">
        <v>2346</v>
      </c>
      <c r="Q15" s="187" t="s">
        <v>2346</v>
      </c>
      <c r="R15" s="184" t="s">
        <v>2346</v>
      </c>
      <c r="S15" s="184" t="s">
        <v>2346</v>
      </c>
      <c r="T15" s="216" t="e">
        <v>#N/A</v>
      </c>
    </row>
    <row r="16" spans="1:20" ht="35.15" hidden="1" customHeight="1" x14ac:dyDescent="0.25">
      <c r="A16" s="215" t="s">
        <v>2346</v>
      </c>
      <c r="B16" s="186" t="s">
        <v>2346</v>
      </c>
      <c r="C16" s="187" t="s">
        <v>2346</v>
      </c>
      <c r="D16" s="187" t="s">
        <v>2346</v>
      </c>
      <c r="E16" s="187" t="s">
        <v>2346</v>
      </c>
      <c r="F16" s="189" t="s">
        <v>2346</v>
      </c>
      <c r="G16" s="187" t="s">
        <v>2346</v>
      </c>
      <c r="H16" s="187" t="s">
        <v>2346</v>
      </c>
      <c r="I16" s="187" t="s">
        <v>2346</v>
      </c>
      <c r="J16" s="189" t="s">
        <v>2346</v>
      </c>
      <c r="K16" s="187" t="s">
        <v>2346</v>
      </c>
      <c r="L16" s="187" t="s">
        <v>2346</v>
      </c>
      <c r="M16" s="187" t="s">
        <v>2346</v>
      </c>
      <c r="N16" s="187" t="s">
        <v>2346</v>
      </c>
      <c r="O16" s="187" t="s">
        <v>2346</v>
      </c>
      <c r="P16" s="187" t="s">
        <v>2346</v>
      </c>
      <c r="Q16" s="187" t="s">
        <v>2346</v>
      </c>
      <c r="R16" s="184" t="s">
        <v>2346</v>
      </c>
      <c r="S16" s="184" t="s">
        <v>2346</v>
      </c>
      <c r="T16" s="216" t="e">
        <v>#N/A</v>
      </c>
    </row>
    <row r="17" spans="1:20" ht="35.15" hidden="1" customHeight="1" x14ac:dyDescent="0.25">
      <c r="A17" s="215" t="s">
        <v>2346</v>
      </c>
      <c r="B17" s="186" t="s">
        <v>2346</v>
      </c>
      <c r="C17" s="187" t="s">
        <v>2346</v>
      </c>
      <c r="D17" s="187" t="s">
        <v>2346</v>
      </c>
      <c r="E17" s="187" t="s">
        <v>2346</v>
      </c>
      <c r="F17" s="189" t="s">
        <v>2346</v>
      </c>
      <c r="G17" s="187" t="s">
        <v>2346</v>
      </c>
      <c r="H17" s="187" t="s">
        <v>2346</v>
      </c>
      <c r="I17" s="187" t="s">
        <v>2346</v>
      </c>
      <c r="J17" s="189" t="s">
        <v>2346</v>
      </c>
      <c r="K17" s="187" t="s">
        <v>2346</v>
      </c>
      <c r="L17" s="187" t="s">
        <v>2346</v>
      </c>
      <c r="M17" s="187" t="s">
        <v>2346</v>
      </c>
      <c r="N17" s="187" t="s">
        <v>2346</v>
      </c>
      <c r="O17" s="187" t="s">
        <v>2346</v>
      </c>
      <c r="P17" s="187" t="s">
        <v>2346</v>
      </c>
      <c r="Q17" s="187" t="s">
        <v>2346</v>
      </c>
      <c r="R17" s="184" t="s">
        <v>2346</v>
      </c>
      <c r="S17" s="184" t="s">
        <v>2346</v>
      </c>
      <c r="T17" s="216" t="e">
        <v>#N/A</v>
      </c>
    </row>
    <row r="18" spans="1:20" ht="35.15" hidden="1" customHeight="1" x14ac:dyDescent="0.25">
      <c r="A18" s="215" t="s">
        <v>2346</v>
      </c>
      <c r="B18" s="186" t="s">
        <v>2346</v>
      </c>
      <c r="C18" s="187" t="s">
        <v>2346</v>
      </c>
      <c r="D18" s="187" t="s">
        <v>2346</v>
      </c>
      <c r="E18" s="188" t="s">
        <v>2346</v>
      </c>
      <c r="F18" s="189" t="s">
        <v>2346</v>
      </c>
      <c r="G18" s="187" t="s">
        <v>2346</v>
      </c>
      <c r="H18" s="187" t="s">
        <v>2346</v>
      </c>
      <c r="I18" s="187" t="s">
        <v>2346</v>
      </c>
      <c r="J18" s="189" t="s">
        <v>2346</v>
      </c>
      <c r="K18" s="187" t="s">
        <v>2346</v>
      </c>
      <c r="L18" s="187" t="s">
        <v>2346</v>
      </c>
      <c r="M18" s="187" t="s">
        <v>2346</v>
      </c>
      <c r="N18" s="187" t="s">
        <v>2346</v>
      </c>
      <c r="O18" s="187" t="s">
        <v>2346</v>
      </c>
      <c r="P18" s="187" t="s">
        <v>2346</v>
      </c>
      <c r="Q18" s="187" t="s">
        <v>2346</v>
      </c>
      <c r="R18" s="184" t="s">
        <v>2346</v>
      </c>
      <c r="S18" s="184" t="s">
        <v>2346</v>
      </c>
      <c r="T18" s="216" t="e">
        <v>#N/A</v>
      </c>
    </row>
    <row r="19" spans="1:20" ht="35.15" hidden="1" customHeight="1" x14ac:dyDescent="0.25">
      <c r="A19" s="215" t="s">
        <v>2346</v>
      </c>
      <c r="B19" s="186" t="s">
        <v>2346</v>
      </c>
      <c r="C19" s="187" t="s">
        <v>2346</v>
      </c>
      <c r="D19" s="187" t="s">
        <v>2346</v>
      </c>
      <c r="E19" s="188" t="s">
        <v>2346</v>
      </c>
      <c r="F19" s="189" t="s">
        <v>2346</v>
      </c>
      <c r="G19" s="187" t="s">
        <v>2346</v>
      </c>
      <c r="H19" s="187" t="s">
        <v>2346</v>
      </c>
      <c r="I19" s="187" t="s">
        <v>2346</v>
      </c>
      <c r="J19" s="189" t="s">
        <v>2346</v>
      </c>
      <c r="K19" s="187" t="s">
        <v>2346</v>
      </c>
      <c r="L19" s="187" t="s">
        <v>2346</v>
      </c>
      <c r="M19" s="187" t="s">
        <v>2346</v>
      </c>
      <c r="N19" s="187" t="s">
        <v>2346</v>
      </c>
      <c r="O19" s="187" t="s">
        <v>2346</v>
      </c>
      <c r="P19" s="187" t="s">
        <v>2346</v>
      </c>
      <c r="Q19" s="187" t="s">
        <v>2346</v>
      </c>
      <c r="R19" s="184" t="s">
        <v>2346</v>
      </c>
      <c r="S19" s="184" t="s">
        <v>2346</v>
      </c>
      <c r="T19" s="216" t="e">
        <v>#N/A</v>
      </c>
    </row>
    <row r="20" spans="1:20" ht="35.15" hidden="1" customHeight="1" x14ac:dyDescent="0.25">
      <c r="A20" s="215" t="s">
        <v>2346</v>
      </c>
      <c r="B20" s="186" t="s">
        <v>2346</v>
      </c>
      <c r="C20" s="187" t="s">
        <v>2346</v>
      </c>
      <c r="D20" s="187" t="s">
        <v>2346</v>
      </c>
      <c r="E20" s="188" t="s">
        <v>2346</v>
      </c>
      <c r="F20" s="189" t="s">
        <v>2346</v>
      </c>
      <c r="G20" s="187" t="s">
        <v>2346</v>
      </c>
      <c r="H20" s="187" t="s">
        <v>2346</v>
      </c>
      <c r="I20" s="187" t="s">
        <v>2346</v>
      </c>
      <c r="J20" s="189" t="s">
        <v>2346</v>
      </c>
      <c r="K20" s="187" t="s">
        <v>2346</v>
      </c>
      <c r="L20" s="187" t="s">
        <v>2346</v>
      </c>
      <c r="M20" s="187" t="s">
        <v>2346</v>
      </c>
      <c r="N20" s="187" t="s">
        <v>2346</v>
      </c>
      <c r="O20" s="187" t="s">
        <v>2346</v>
      </c>
      <c r="P20" s="187" t="s">
        <v>2346</v>
      </c>
      <c r="Q20" s="187" t="s">
        <v>2346</v>
      </c>
      <c r="R20" s="184" t="s">
        <v>2346</v>
      </c>
      <c r="S20" s="184" t="s">
        <v>2346</v>
      </c>
      <c r="T20" s="216" t="e">
        <v>#N/A</v>
      </c>
    </row>
    <row r="21" spans="1:20" ht="35.15" customHeight="1" x14ac:dyDescent="0.25">
      <c r="A21" s="215" t="s">
        <v>2346</v>
      </c>
      <c r="B21" s="186" t="s">
        <v>2346</v>
      </c>
      <c r="C21" s="187" t="s">
        <v>2346</v>
      </c>
      <c r="D21" s="187" t="s">
        <v>2346</v>
      </c>
      <c r="E21" s="187" t="s">
        <v>2346</v>
      </c>
      <c r="F21" s="189" t="s">
        <v>2346</v>
      </c>
      <c r="G21" s="187" t="s">
        <v>2346</v>
      </c>
      <c r="H21" s="187" t="s">
        <v>2346</v>
      </c>
      <c r="I21" s="187" t="s">
        <v>2346</v>
      </c>
      <c r="J21" s="189" t="s">
        <v>2346</v>
      </c>
      <c r="K21" s="187" t="s">
        <v>2346</v>
      </c>
      <c r="L21" s="187" t="s">
        <v>2346</v>
      </c>
      <c r="M21" s="187" t="s">
        <v>2346</v>
      </c>
      <c r="N21" s="187" t="s">
        <v>2346</v>
      </c>
      <c r="O21" s="187" t="s">
        <v>2346</v>
      </c>
      <c r="P21" s="187" t="s">
        <v>2346</v>
      </c>
      <c r="Q21" s="187" t="s">
        <v>2346</v>
      </c>
      <c r="R21" s="184" t="s">
        <v>2346</v>
      </c>
      <c r="S21" s="184" t="s">
        <v>2346</v>
      </c>
      <c r="T21" s="216" t="e">
        <v>#N/A</v>
      </c>
    </row>
    <row r="22" spans="1:20" ht="35.15" hidden="1" customHeight="1" x14ac:dyDescent="0.25">
      <c r="A22" s="215" t="s">
        <v>2346</v>
      </c>
      <c r="B22" s="186" t="s">
        <v>2346</v>
      </c>
      <c r="C22" s="187" t="s">
        <v>2346</v>
      </c>
      <c r="D22" s="187" t="s">
        <v>2346</v>
      </c>
      <c r="E22" s="187" t="s">
        <v>2346</v>
      </c>
      <c r="F22" s="189" t="s">
        <v>2346</v>
      </c>
      <c r="G22" s="187" t="s">
        <v>2346</v>
      </c>
      <c r="H22" s="187" t="s">
        <v>2346</v>
      </c>
      <c r="I22" s="187" t="s">
        <v>2346</v>
      </c>
      <c r="J22" s="189" t="s">
        <v>2346</v>
      </c>
      <c r="K22" s="187" t="s">
        <v>2346</v>
      </c>
      <c r="L22" s="187" t="s">
        <v>2346</v>
      </c>
      <c r="M22" s="187" t="s">
        <v>2346</v>
      </c>
      <c r="N22" s="187" t="s">
        <v>2346</v>
      </c>
      <c r="O22" s="187" t="s">
        <v>2346</v>
      </c>
      <c r="P22" s="187" t="s">
        <v>2346</v>
      </c>
      <c r="Q22" s="187" t="s">
        <v>2346</v>
      </c>
      <c r="R22" s="184" t="s">
        <v>2346</v>
      </c>
      <c r="S22" s="184" t="s">
        <v>2346</v>
      </c>
      <c r="T22" s="216" t="e">
        <v>#N/A</v>
      </c>
    </row>
    <row r="23" spans="1:20" ht="35.15" hidden="1" customHeight="1" x14ac:dyDescent="0.25">
      <c r="A23" s="215" t="s">
        <v>2346</v>
      </c>
      <c r="B23" s="186" t="s">
        <v>2346</v>
      </c>
      <c r="C23" s="187" t="s">
        <v>2346</v>
      </c>
      <c r="D23" s="187" t="s">
        <v>2346</v>
      </c>
      <c r="E23" s="187" t="s">
        <v>2346</v>
      </c>
      <c r="F23" s="189" t="s">
        <v>2346</v>
      </c>
      <c r="G23" s="187" t="s">
        <v>2346</v>
      </c>
      <c r="H23" s="187" t="s">
        <v>2346</v>
      </c>
      <c r="I23" s="187" t="s">
        <v>2346</v>
      </c>
      <c r="J23" s="189" t="s">
        <v>2346</v>
      </c>
      <c r="K23" s="187" t="s">
        <v>2346</v>
      </c>
      <c r="L23" s="187" t="s">
        <v>2346</v>
      </c>
      <c r="M23" s="187" t="s">
        <v>2346</v>
      </c>
      <c r="N23" s="187" t="s">
        <v>2346</v>
      </c>
      <c r="O23" s="187" t="s">
        <v>2346</v>
      </c>
      <c r="P23" s="187" t="s">
        <v>2346</v>
      </c>
      <c r="Q23" s="187" t="s">
        <v>2346</v>
      </c>
      <c r="R23" s="184" t="s">
        <v>2346</v>
      </c>
      <c r="S23" s="184" t="s">
        <v>2346</v>
      </c>
      <c r="T23" s="216" t="e">
        <v>#N/A</v>
      </c>
    </row>
    <row r="24" spans="1:20" ht="35.15" hidden="1" customHeight="1" x14ac:dyDescent="0.25">
      <c r="A24" s="215" t="s">
        <v>2346</v>
      </c>
      <c r="B24" s="186" t="s">
        <v>2346</v>
      </c>
      <c r="C24" s="187" t="s">
        <v>2346</v>
      </c>
      <c r="D24" s="187" t="s">
        <v>2346</v>
      </c>
      <c r="E24" s="187" t="s">
        <v>2346</v>
      </c>
      <c r="F24" s="189" t="s">
        <v>2346</v>
      </c>
      <c r="G24" s="187" t="s">
        <v>2346</v>
      </c>
      <c r="H24" s="187" t="s">
        <v>2346</v>
      </c>
      <c r="I24" s="187" t="s">
        <v>2346</v>
      </c>
      <c r="J24" s="189" t="s">
        <v>2346</v>
      </c>
      <c r="K24" s="187" t="s">
        <v>2346</v>
      </c>
      <c r="L24" s="187" t="s">
        <v>2346</v>
      </c>
      <c r="M24" s="187" t="s">
        <v>2346</v>
      </c>
      <c r="N24" s="187" t="s">
        <v>2346</v>
      </c>
      <c r="O24" s="187" t="s">
        <v>2346</v>
      </c>
      <c r="P24" s="187" t="s">
        <v>2346</v>
      </c>
      <c r="Q24" s="187" t="s">
        <v>2346</v>
      </c>
      <c r="R24" s="184" t="s">
        <v>2346</v>
      </c>
      <c r="S24" s="184" t="s">
        <v>2346</v>
      </c>
      <c r="T24" s="216" t="e">
        <v>#N/A</v>
      </c>
    </row>
    <row r="25" spans="1:20" ht="35.15" hidden="1" customHeight="1" x14ac:dyDescent="0.25">
      <c r="A25" s="215" t="s">
        <v>2346</v>
      </c>
      <c r="B25" s="186" t="s">
        <v>2346</v>
      </c>
      <c r="C25" s="187" t="s">
        <v>2346</v>
      </c>
      <c r="D25" s="187" t="s">
        <v>2346</v>
      </c>
      <c r="E25" s="187" t="s">
        <v>2346</v>
      </c>
      <c r="F25" s="189" t="s">
        <v>2346</v>
      </c>
      <c r="G25" s="187" t="s">
        <v>2346</v>
      </c>
      <c r="H25" s="187" t="s">
        <v>2346</v>
      </c>
      <c r="I25" s="187" t="s">
        <v>2346</v>
      </c>
      <c r="J25" s="189" t="s">
        <v>2346</v>
      </c>
      <c r="K25" s="187" t="s">
        <v>2346</v>
      </c>
      <c r="L25" s="187" t="s">
        <v>2346</v>
      </c>
      <c r="M25" s="187" t="s">
        <v>2346</v>
      </c>
      <c r="N25" s="187" t="s">
        <v>2346</v>
      </c>
      <c r="O25" s="187" t="s">
        <v>2346</v>
      </c>
      <c r="P25" s="187" t="s">
        <v>2346</v>
      </c>
      <c r="Q25" s="187" t="s">
        <v>2346</v>
      </c>
      <c r="R25" s="184" t="s">
        <v>2346</v>
      </c>
      <c r="S25" s="184" t="s">
        <v>2346</v>
      </c>
      <c r="T25" s="216" t="e">
        <v>#N/A</v>
      </c>
    </row>
    <row r="26" spans="1:20" ht="35.15" hidden="1" customHeight="1" x14ac:dyDescent="0.25">
      <c r="A26" s="215" t="s">
        <v>2346</v>
      </c>
      <c r="B26" s="186" t="s">
        <v>2346</v>
      </c>
      <c r="C26" s="187" t="s">
        <v>2346</v>
      </c>
      <c r="D26" s="187" t="s">
        <v>2346</v>
      </c>
      <c r="E26" s="187" t="s">
        <v>2346</v>
      </c>
      <c r="F26" s="189" t="s">
        <v>2346</v>
      </c>
      <c r="G26" s="187" t="s">
        <v>2346</v>
      </c>
      <c r="H26" s="187" t="s">
        <v>2346</v>
      </c>
      <c r="I26" s="187" t="s">
        <v>2346</v>
      </c>
      <c r="J26" s="189" t="s">
        <v>2346</v>
      </c>
      <c r="K26" s="187" t="s">
        <v>2346</v>
      </c>
      <c r="L26" s="187" t="s">
        <v>2346</v>
      </c>
      <c r="M26" s="187" t="s">
        <v>2346</v>
      </c>
      <c r="N26" s="187" t="s">
        <v>2346</v>
      </c>
      <c r="O26" s="187" t="s">
        <v>2346</v>
      </c>
      <c r="P26" s="187" t="s">
        <v>2346</v>
      </c>
      <c r="Q26" s="187" t="s">
        <v>2346</v>
      </c>
      <c r="R26" s="184" t="s">
        <v>2346</v>
      </c>
      <c r="S26" s="184" t="s">
        <v>2346</v>
      </c>
      <c r="T26" s="216" t="e">
        <v>#N/A</v>
      </c>
    </row>
    <row r="27" spans="1:20" ht="35.15" hidden="1" customHeight="1" x14ac:dyDescent="0.25">
      <c r="A27" s="215" t="s">
        <v>2346</v>
      </c>
      <c r="B27" s="186" t="s">
        <v>2346</v>
      </c>
      <c r="C27" s="187" t="s">
        <v>2346</v>
      </c>
      <c r="D27" s="187" t="s">
        <v>2346</v>
      </c>
      <c r="E27" s="187" t="s">
        <v>2346</v>
      </c>
      <c r="F27" s="189" t="s">
        <v>2346</v>
      </c>
      <c r="G27" s="187" t="s">
        <v>2346</v>
      </c>
      <c r="H27" s="187" t="s">
        <v>2346</v>
      </c>
      <c r="I27" s="187" t="s">
        <v>2346</v>
      </c>
      <c r="J27" s="189" t="s">
        <v>2346</v>
      </c>
      <c r="K27" s="187" t="s">
        <v>2346</v>
      </c>
      <c r="L27" s="187" t="s">
        <v>2346</v>
      </c>
      <c r="M27" s="187" t="s">
        <v>2346</v>
      </c>
      <c r="N27" s="187" t="s">
        <v>2346</v>
      </c>
      <c r="O27" s="187" t="s">
        <v>2346</v>
      </c>
      <c r="P27" s="187" t="s">
        <v>2346</v>
      </c>
      <c r="Q27" s="187" t="s">
        <v>2346</v>
      </c>
      <c r="R27" s="184" t="s">
        <v>2346</v>
      </c>
      <c r="S27" s="184" t="s">
        <v>2346</v>
      </c>
      <c r="T27" s="216" t="e">
        <v>#N/A</v>
      </c>
    </row>
    <row r="28" spans="1:20" ht="35.15" hidden="1" customHeight="1" x14ac:dyDescent="0.25">
      <c r="A28" s="215" t="s">
        <v>2346</v>
      </c>
      <c r="B28" s="186" t="s">
        <v>2346</v>
      </c>
      <c r="C28" s="187" t="s">
        <v>2346</v>
      </c>
      <c r="D28" s="187" t="s">
        <v>2346</v>
      </c>
      <c r="E28" s="187" t="s">
        <v>2346</v>
      </c>
      <c r="F28" s="189" t="s">
        <v>2346</v>
      </c>
      <c r="G28" s="187" t="s">
        <v>2346</v>
      </c>
      <c r="H28" s="187" t="s">
        <v>2346</v>
      </c>
      <c r="I28" s="187" t="s">
        <v>2346</v>
      </c>
      <c r="J28" s="189" t="s">
        <v>2346</v>
      </c>
      <c r="K28" s="187" t="s">
        <v>2346</v>
      </c>
      <c r="L28" s="187" t="s">
        <v>2346</v>
      </c>
      <c r="M28" s="187" t="s">
        <v>2346</v>
      </c>
      <c r="N28" s="187" t="s">
        <v>2346</v>
      </c>
      <c r="O28" s="187" t="s">
        <v>2346</v>
      </c>
      <c r="P28" s="187" t="s">
        <v>2346</v>
      </c>
      <c r="Q28" s="187" t="s">
        <v>2346</v>
      </c>
      <c r="R28" s="184" t="s">
        <v>2346</v>
      </c>
      <c r="S28" s="184" t="s">
        <v>2346</v>
      </c>
      <c r="T28" s="216" t="e">
        <v>#N/A</v>
      </c>
    </row>
    <row r="29" spans="1:20" ht="35.15" hidden="1" customHeight="1" x14ac:dyDescent="0.25">
      <c r="A29" s="215" t="s">
        <v>2346</v>
      </c>
      <c r="B29" s="186" t="s">
        <v>2346</v>
      </c>
      <c r="C29" s="187" t="s">
        <v>2346</v>
      </c>
      <c r="D29" s="187" t="s">
        <v>2346</v>
      </c>
      <c r="E29" s="187" t="s">
        <v>2346</v>
      </c>
      <c r="F29" s="189" t="s">
        <v>2346</v>
      </c>
      <c r="G29" s="187" t="s">
        <v>2346</v>
      </c>
      <c r="H29" s="187" t="s">
        <v>2346</v>
      </c>
      <c r="I29" s="187" t="s">
        <v>2346</v>
      </c>
      <c r="J29" s="189" t="s">
        <v>2346</v>
      </c>
      <c r="K29" s="187" t="s">
        <v>2346</v>
      </c>
      <c r="L29" s="187" t="s">
        <v>2346</v>
      </c>
      <c r="M29" s="187" t="s">
        <v>2346</v>
      </c>
      <c r="N29" s="187" t="s">
        <v>2346</v>
      </c>
      <c r="O29" s="187" t="s">
        <v>2346</v>
      </c>
      <c r="P29" s="187" t="s">
        <v>2346</v>
      </c>
      <c r="Q29" s="187" t="s">
        <v>2346</v>
      </c>
      <c r="R29" s="184" t="s">
        <v>2346</v>
      </c>
      <c r="S29" s="184" t="s">
        <v>2346</v>
      </c>
      <c r="T29" s="216" t="e">
        <v>#N/A</v>
      </c>
    </row>
    <row r="30" spans="1:20" ht="35.15" hidden="1" customHeight="1" x14ac:dyDescent="0.25">
      <c r="A30" s="215" t="s">
        <v>2346</v>
      </c>
      <c r="B30" s="186" t="s">
        <v>2346</v>
      </c>
      <c r="C30" s="187" t="s">
        <v>2346</v>
      </c>
      <c r="D30" s="187" t="s">
        <v>2346</v>
      </c>
      <c r="E30" s="187" t="s">
        <v>2346</v>
      </c>
      <c r="F30" s="189" t="s">
        <v>2346</v>
      </c>
      <c r="G30" s="187" t="s">
        <v>2346</v>
      </c>
      <c r="H30" s="187" t="s">
        <v>2346</v>
      </c>
      <c r="I30" s="187" t="s">
        <v>2346</v>
      </c>
      <c r="J30" s="189" t="s">
        <v>2346</v>
      </c>
      <c r="K30" s="187" t="s">
        <v>2346</v>
      </c>
      <c r="L30" s="187" t="s">
        <v>2346</v>
      </c>
      <c r="M30" s="187" t="s">
        <v>2346</v>
      </c>
      <c r="N30" s="187" t="s">
        <v>2346</v>
      </c>
      <c r="O30" s="187" t="s">
        <v>2346</v>
      </c>
      <c r="P30" s="187" t="s">
        <v>2346</v>
      </c>
      <c r="Q30" s="187" t="s">
        <v>2346</v>
      </c>
      <c r="R30" s="184" t="s">
        <v>2346</v>
      </c>
      <c r="S30" s="184" t="s">
        <v>2346</v>
      </c>
      <c r="T30" s="216" t="e">
        <v>#N/A</v>
      </c>
    </row>
    <row r="31" spans="1:20" ht="35.15" hidden="1" customHeight="1" x14ac:dyDescent="0.25">
      <c r="A31" s="215" t="s">
        <v>2346</v>
      </c>
      <c r="B31" s="186" t="s">
        <v>2346</v>
      </c>
      <c r="C31" s="187" t="s">
        <v>2346</v>
      </c>
      <c r="D31" s="187" t="s">
        <v>2346</v>
      </c>
      <c r="E31" s="188" t="s">
        <v>2346</v>
      </c>
      <c r="F31" s="189" t="s">
        <v>2346</v>
      </c>
      <c r="G31" s="187" t="s">
        <v>2346</v>
      </c>
      <c r="H31" s="187" t="s">
        <v>2346</v>
      </c>
      <c r="I31" s="187" t="s">
        <v>2346</v>
      </c>
      <c r="J31" s="189" t="s">
        <v>2346</v>
      </c>
      <c r="K31" s="187" t="s">
        <v>2346</v>
      </c>
      <c r="L31" s="187" t="s">
        <v>2346</v>
      </c>
      <c r="M31" s="187" t="s">
        <v>2346</v>
      </c>
      <c r="N31" s="187" t="s">
        <v>2346</v>
      </c>
      <c r="O31" s="187" t="s">
        <v>2346</v>
      </c>
      <c r="P31" s="187" t="s">
        <v>2346</v>
      </c>
      <c r="Q31" s="187" t="s">
        <v>2346</v>
      </c>
      <c r="R31" s="184" t="s">
        <v>2346</v>
      </c>
      <c r="S31" s="184" t="s">
        <v>2346</v>
      </c>
      <c r="T31" s="216" t="e">
        <v>#N/A</v>
      </c>
    </row>
    <row r="32" spans="1:20" ht="35.15" hidden="1" customHeight="1" x14ac:dyDescent="0.25">
      <c r="A32" s="215" t="s">
        <v>2346</v>
      </c>
      <c r="B32" s="186" t="s">
        <v>2346</v>
      </c>
      <c r="C32" s="187" t="s">
        <v>2346</v>
      </c>
      <c r="D32" s="187" t="s">
        <v>2346</v>
      </c>
      <c r="E32" s="187" t="s">
        <v>2346</v>
      </c>
      <c r="F32" s="189" t="s">
        <v>2346</v>
      </c>
      <c r="G32" s="187" t="s">
        <v>2346</v>
      </c>
      <c r="H32" s="187" t="s">
        <v>2346</v>
      </c>
      <c r="I32" s="187" t="s">
        <v>2346</v>
      </c>
      <c r="J32" s="189" t="s">
        <v>2346</v>
      </c>
      <c r="K32" s="187" t="s">
        <v>2346</v>
      </c>
      <c r="L32" s="187" t="s">
        <v>2346</v>
      </c>
      <c r="M32" s="187" t="s">
        <v>2346</v>
      </c>
      <c r="N32" s="187" t="s">
        <v>2346</v>
      </c>
      <c r="O32" s="187" t="s">
        <v>2346</v>
      </c>
      <c r="P32" s="187" t="s">
        <v>2346</v>
      </c>
      <c r="Q32" s="187" t="s">
        <v>2346</v>
      </c>
      <c r="R32" s="184" t="s">
        <v>2346</v>
      </c>
      <c r="S32" s="184" t="s">
        <v>2346</v>
      </c>
      <c r="T32" s="216" t="e">
        <v>#N/A</v>
      </c>
    </row>
    <row r="33" spans="1:20" ht="35.15" hidden="1" customHeight="1" x14ac:dyDescent="0.25">
      <c r="A33" s="215" t="s">
        <v>2346</v>
      </c>
      <c r="B33" s="186" t="s">
        <v>2346</v>
      </c>
      <c r="C33" s="187" t="s">
        <v>2346</v>
      </c>
      <c r="D33" s="187" t="s">
        <v>2346</v>
      </c>
      <c r="E33" s="187" t="s">
        <v>2346</v>
      </c>
      <c r="F33" s="189" t="s">
        <v>2346</v>
      </c>
      <c r="G33" s="187" t="s">
        <v>2346</v>
      </c>
      <c r="H33" s="187" t="s">
        <v>2346</v>
      </c>
      <c r="I33" s="187" t="s">
        <v>2346</v>
      </c>
      <c r="J33" s="189" t="s">
        <v>2346</v>
      </c>
      <c r="K33" s="187" t="s">
        <v>2346</v>
      </c>
      <c r="L33" s="187" t="s">
        <v>2346</v>
      </c>
      <c r="M33" s="187" t="s">
        <v>2346</v>
      </c>
      <c r="N33" s="187" t="s">
        <v>2346</v>
      </c>
      <c r="O33" s="187" t="s">
        <v>2346</v>
      </c>
      <c r="P33" s="187" t="s">
        <v>2346</v>
      </c>
      <c r="Q33" s="187" t="s">
        <v>2346</v>
      </c>
      <c r="R33" s="184" t="s">
        <v>2346</v>
      </c>
      <c r="S33" s="184" t="s">
        <v>2346</v>
      </c>
      <c r="T33" s="216" t="e">
        <v>#N/A</v>
      </c>
    </row>
    <row r="34" spans="1:20" ht="35.15" hidden="1" customHeight="1" x14ac:dyDescent="0.25">
      <c r="A34" s="215" t="s">
        <v>2346</v>
      </c>
      <c r="B34" s="186" t="s">
        <v>2346</v>
      </c>
      <c r="C34" s="187" t="s">
        <v>2346</v>
      </c>
      <c r="D34" s="187" t="s">
        <v>2346</v>
      </c>
      <c r="E34" s="187" t="s">
        <v>2346</v>
      </c>
      <c r="F34" s="189" t="s">
        <v>2346</v>
      </c>
      <c r="G34" s="187" t="s">
        <v>2346</v>
      </c>
      <c r="H34" s="187" t="s">
        <v>2346</v>
      </c>
      <c r="I34" s="187" t="s">
        <v>2346</v>
      </c>
      <c r="J34" s="189" t="s">
        <v>2346</v>
      </c>
      <c r="K34" s="187" t="s">
        <v>2346</v>
      </c>
      <c r="L34" s="187" t="s">
        <v>2346</v>
      </c>
      <c r="M34" s="187" t="s">
        <v>2346</v>
      </c>
      <c r="N34" s="187" t="s">
        <v>2346</v>
      </c>
      <c r="O34" s="187" t="s">
        <v>2346</v>
      </c>
      <c r="P34" s="187" t="s">
        <v>2346</v>
      </c>
      <c r="Q34" s="187" t="s">
        <v>2346</v>
      </c>
      <c r="R34" s="184" t="s">
        <v>2346</v>
      </c>
      <c r="S34" s="184" t="s">
        <v>2346</v>
      </c>
      <c r="T34" s="216" t="e">
        <v>#N/A</v>
      </c>
    </row>
    <row r="35" spans="1:20" ht="35.15" hidden="1" customHeight="1" x14ac:dyDescent="0.25">
      <c r="A35" s="215" t="s">
        <v>2346</v>
      </c>
      <c r="B35" s="186" t="s">
        <v>2346</v>
      </c>
      <c r="C35" s="187" t="s">
        <v>2346</v>
      </c>
      <c r="D35" s="187" t="s">
        <v>2346</v>
      </c>
      <c r="E35" s="187" t="s">
        <v>2346</v>
      </c>
      <c r="F35" s="189" t="s">
        <v>2346</v>
      </c>
      <c r="G35" s="187" t="s">
        <v>2346</v>
      </c>
      <c r="H35" s="187" t="s">
        <v>2346</v>
      </c>
      <c r="I35" s="187" t="s">
        <v>2346</v>
      </c>
      <c r="J35" s="189" t="s">
        <v>2346</v>
      </c>
      <c r="K35" s="187" t="s">
        <v>2346</v>
      </c>
      <c r="L35" s="187" t="s">
        <v>2346</v>
      </c>
      <c r="M35" s="187" t="s">
        <v>2346</v>
      </c>
      <c r="N35" s="187" t="s">
        <v>2346</v>
      </c>
      <c r="O35" s="187" t="s">
        <v>2346</v>
      </c>
      <c r="P35" s="187" t="s">
        <v>2346</v>
      </c>
      <c r="Q35" s="187" t="s">
        <v>2346</v>
      </c>
      <c r="R35" s="184" t="s">
        <v>2346</v>
      </c>
      <c r="S35" s="184" t="s">
        <v>2346</v>
      </c>
      <c r="T35" s="216" t="e">
        <v>#N/A</v>
      </c>
    </row>
    <row r="36" spans="1:20" ht="35.15" hidden="1" customHeight="1" x14ac:dyDescent="0.25">
      <c r="A36" s="215" t="s">
        <v>2346</v>
      </c>
      <c r="B36" s="186" t="s">
        <v>2346</v>
      </c>
      <c r="C36" s="187" t="s">
        <v>2346</v>
      </c>
      <c r="D36" s="187" t="s">
        <v>2346</v>
      </c>
      <c r="E36" s="188" t="s">
        <v>2346</v>
      </c>
      <c r="F36" s="189" t="s">
        <v>2346</v>
      </c>
      <c r="G36" s="187" t="s">
        <v>2346</v>
      </c>
      <c r="H36" s="187" t="s">
        <v>2346</v>
      </c>
      <c r="I36" s="187" t="s">
        <v>2346</v>
      </c>
      <c r="J36" s="189" t="s">
        <v>2346</v>
      </c>
      <c r="K36" s="187" t="s">
        <v>2346</v>
      </c>
      <c r="L36" s="187" t="s">
        <v>2346</v>
      </c>
      <c r="M36" s="187" t="s">
        <v>2346</v>
      </c>
      <c r="N36" s="187" t="s">
        <v>2346</v>
      </c>
      <c r="O36" s="187" t="s">
        <v>2346</v>
      </c>
      <c r="P36" s="187" t="s">
        <v>2346</v>
      </c>
      <c r="Q36" s="187" t="s">
        <v>2346</v>
      </c>
      <c r="R36" s="184" t="s">
        <v>2346</v>
      </c>
      <c r="S36" s="184" t="s">
        <v>2346</v>
      </c>
      <c r="T36" s="216" t="e">
        <v>#N/A</v>
      </c>
    </row>
    <row r="37" spans="1:20" ht="35.15" hidden="1" customHeight="1" x14ac:dyDescent="0.25">
      <c r="A37" s="215" t="s">
        <v>2346</v>
      </c>
      <c r="B37" s="186" t="s">
        <v>2346</v>
      </c>
      <c r="C37" s="187" t="s">
        <v>2346</v>
      </c>
      <c r="D37" s="187" t="s">
        <v>2346</v>
      </c>
      <c r="E37" s="187" t="s">
        <v>2346</v>
      </c>
      <c r="F37" s="189" t="s">
        <v>2346</v>
      </c>
      <c r="G37" s="187" t="s">
        <v>2346</v>
      </c>
      <c r="H37" s="187" t="s">
        <v>2346</v>
      </c>
      <c r="I37" s="187" t="s">
        <v>2346</v>
      </c>
      <c r="J37" s="189" t="s">
        <v>2346</v>
      </c>
      <c r="K37" s="187" t="s">
        <v>2346</v>
      </c>
      <c r="L37" s="187" t="s">
        <v>2346</v>
      </c>
      <c r="M37" s="187" t="s">
        <v>2346</v>
      </c>
      <c r="N37" s="187" t="s">
        <v>2346</v>
      </c>
      <c r="O37" s="187" t="s">
        <v>2346</v>
      </c>
      <c r="P37" s="187" t="s">
        <v>2346</v>
      </c>
      <c r="Q37" s="187" t="s">
        <v>2346</v>
      </c>
      <c r="R37" s="184" t="s">
        <v>2346</v>
      </c>
      <c r="S37" s="184" t="s">
        <v>2346</v>
      </c>
      <c r="T37" s="216" t="e">
        <v>#N/A</v>
      </c>
    </row>
    <row r="38" spans="1:20" ht="35.15" hidden="1" customHeight="1" x14ac:dyDescent="0.25">
      <c r="A38" s="215" t="s">
        <v>2346</v>
      </c>
      <c r="B38" s="186" t="s">
        <v>2346</v>
      </c>
      <c r="C38" s="187" t="s">
        <v>2346</v>
      </c>
      <c r="D38" s="187" t="s">
        <v>2346</v>
      </c>
      <c r="E38" s="187" t="s">
        <v>2346</v>
      </c>
      <c r="F38" s="189" t="s">
        <v>2346</v>
      </c>
      <c r="G38" s="187" t="s">
        <v>2346</v>
      </c>
      <c r="H38" s="187" t="s">
        <v>2346</v>
      </c>
      <c r="I38" s="187" t="s">
        <v>2346</v>
      </c>
      <c r="J38" s="189" t="s">
        <v>2346</v>
      </c>
      <c r="K38" s="187" t="s">
        <v>2346</v>
      </c>
      <c r="L38" s="187" t="s">
        <v>2346</v>
      </c>
      <c r="M38" s="187" t="s">
        <v>2346</v>
      </c>
      <c r="N38" s="187" t="s">
        <v>2346</v>
      </c>
      <c r="O38" s="187" t="s">
        <v>2346</v>
      </c>
      <c r="P38" s="187" t="s">
        <v>2346</v>
      </c>
      <c r="Q38" s="187" t="s">
        <v>2346</v>
      </c>
      <c r="R38" s="184" t="s">
        <v>2346</v>
      </c>
      <c r="S38" s="184" t="s">
        <v>2346</v>
      </c>
      <c r="T38" s="216" t="e">
        <v>#N/A</v>
      </c>
    </row>
    <row r="39" spans="1:20" ht="35.15" hidden="1" customHeight="1" x14ac:dyDescent="0.25">
      <c r="A39" s="215" t="s">
        <v>2346</v>
      </c>
      <c r="B39" s="186" t="s">
        <v>2346</v>
      </c>
      <c r="C39" s="187" t="s">
        <v>2346</v>
      </c>
      <c r="D39" s="187" t="s">
        <v>2346</v>
      </c>
      <c r="E39" s="188" t="s">
        <v>2346</v>
      </c>
      <c r="F39" s="189" t="s">
        <v>2346</v>
      </c>
      <c r="G39" s="187" t="s">
        <v>2346</v>
      </c>
      <c r="H39" s="187" t="s">
        <v>2346</v>
      </c>
      <c r="I39" s="187" t="s">
        <v>2346</v>
      </c>
      <c r="J39" s="189" t="s">
        <v>2346</v>
      </c>
      <c r="K39" s="187" t="s">
        <v>2346</v>
      </c>
      <c r="L39" s="187" t="s">
        <v>2346</v>
      </c>
      <c r="M39" s="187" t="s">
        <v>2346</v>
      </c>
      <c r="N39" s="187" t="s">
        <v>2346</v>
      </c>
      <c r="O39" s="187" t="s">
        <v>2346</v>
      </c>
      <c r="P39" s="187" t="s">
        <v>2346</v>
      </c>
      <c r="Q39" s="187" t="s">
        <v>2346</v>
      </c>
      <c r="R39" s="184" t="s">
        <v>2346</v>
      </c>
      <c r="S39" s="184" t="s">
        <v>2346</v>
      </c>
      <c r="T39" s="216" t="e">
        <v>#N/A</v>
      </c>
    </row>
    <row r="40" spans="1:20" ht="35.15" hidden="1" customHeight="1" x14ac:dyDescent="0.25">
      <c r="A40" s="215" t="s">
        <v>2346</v>
      </c>
      <c r="B40" s="186" t="s">
        <v>2346</v>
      </c>
      <c r="C40" s="187" t="s">
        <v>2346</v>
      </c>
      <c r="D40" s="187" t="s">
        <v>2346</v>
      </c>
      <c r="E40" s="188" t="s">
        <v>2346</v>
      </c>
      <c r="F40" s="189" t="s">
        <v>2346</v>
      </c>
      <c r="G40" s="187" t="s">
        <v>2346</v>
      </c>
      <c r="H40" s="187" t="s">
        <v>2346</v>
      </c>
      <c r="I40" s="187" t="s">
        <v>2346</v>
      </c>
      <c r="J40" s="189" t="s">
        <v>2346</v>
      </c>
      <c r="K40" s="187" t="s">
        <v>2346</v>
      </c>
      <c r="L40" s="187" t="s">
        <v>2346</v>
      </c>
      <c r="M40" s="187" t="s">
        <v>2346</v>
      </c>
      <c r="N40" s="187" t="s">
        <v>2346</v>
      </c>
      <c r="O40" s="187" t="s">
        <v>2346</v>
      </c>
      <c r="P40" s="187" t="s">
        <v>2346</v>
      </c>
      <c r="Q40" s="187" t="s">
        <v>2346</v>
      </c>
      <c r="R40" s="184" t="s">
        <v>2346</v>
      </c>
      <c r="S40" s="184" t="s">
        <v>2346</v>
      </c>
      <c r="T40" s="216" t="e">
        <v>#N/A</v>
      </c>
    </row>
    <row r="41" spans="1:20" ht="35.15" hidden="1" customHeight="1" x14ac:dyDescent="0.25">
      <c r="A41" s="215" t="s">
        <v>2346</v>
      </c>
      <c r="B41" s="186" t="s">
        <v>2346</v>
      </c>
      <c r="C41" s="187" t="s">
        <v>2346</v>
      </c>
      <c r="D41" s="187" t="s">
        <v>2346</v>
      </c>
      <c r="E41" s="188" t="s">
        <v>2346</v>
      </c>
      <c r="F41" s="189" t="s">
        <v>2346</v>
      </c>
      <c r="G41" s="187" t="s">
        <v>2346</v>
      </c>
      <c r="H41" s="187" t="s">
        <v>2346</v>
      </c>
      <c r="I41" s="187" t="s">
        <v>2346</v>
      </c>
      <c r="J41" s="189" t="s">
        <v>2346</v>
      </c>
      <c r="K41" s="187" t="s">
        <v>2346</v>
      </c>
      <c r="L41" s="187" t="s">
        <v>2346</v>
      </c>
      <c r="M41" s="187" t="s">
        <v>2346</v>
      </c>
      <c r="N41" s="187" t="s">
        <v>2346</v>
      </c>
      <c r="O41" s="187" t="s">
        <v>2346</v>
      </c>
      <c r="P41" s="187" t="s">
        <v>2346</v>
      </c>
      <c r="Q41" s="187" t="s">
        <v>2346</v>
      </c>
      <c r="R41" s="184" t="s">
        <v>2346</v>
      </c>
      <c r="S41" s="184" t="s">
        <v>2346</v>
      </c>
      <c r="T41" s="216" t="e">
        <v>#N/A</v>
      </c>
    </row>
    <row r="42" spans="1:20" ht="35.15" hidden="1" customHeight="1" x14ac:dyDescent="0.25">
      <c r="A42" s="215" t="s">
        <v>2346</v>
      </c>
      <c r="B42" s="186" t="s">
        <v>2346</v>
      </c>
      <c r="C42" s="187" t="s">
        <v>2346</v>
      </c>
      <c r="D42" s="187" t="s">
        <v>2346</v>
      </c>
      <c r="E42" s="188" t="s">
        <v>2346</v>
      </c>
      <c r="F42" s="189" t="s">
        <v>2346</v>
      </c>
      <c r="G42" s="187" t="s">
        <v>2346</v>
      </c>
      <c r="H42" s="187" t="s">
        <v>2346</v>
      </c>
      <c r="I42" s="187" t="s">
        <v>2346</v>
      </c>
      <c r="J42" s="189" t="s">
        <v>2346</v>
      </c>
      <c r="K42" s="187" t="s">
        <v>2346</v>
      </c>
      <c r="L42" s="187" t="s">
        <v>2346</v>
      </c>
      <c r="M42" s="187" t="s">
        <v>2346</v>
      </c>
      <c r="N42" s="187" t="s">
        <v>2346</v>
      </c>
      <c r="O42" s="187" t="s">
        <v>2346</v>
      </c>
      <c r="P42" s="187" t="s">
        <v>2346</v>
      </c>
      <c r="Q42" s="187" t="s">
        <v>2346</v>
      </c>
      <c r="R42" s="184" t="s">
        <v>2346</v>
      </c>
      <c r="S42" s="184" t="s">
        <v>2346</v>
      </c>
      <c r="T42" s="216" t="e">
        <v>#N/A</v>
      </c>
    </row>
    <row r="43" spans="1:20" ht="35.15" hidden="1" customHeight="1" x14ac:dyDescent="0.25">
      <c r="A43" s="215" t="s">
        <v>2346</v>
      </c>
      <c r="B43" s="186" t="s">
        <v>2346</v>
      </c>
      <c r="C43" s="187" t="s">
        <v>2346</v>
      </c>
      <c r="D43" s="187" t="s">
        <v>2346</v>
      </c>
      <c r="E43" s="187" t="s">
        <v>2346</v>
      </c>
      <c r="F43" s="189" t="s">
        <v>2346</v>
      </c>
      <c r="G43" s="187" t="s">
        <v>2346</v>
      </c>
      <c r="H43" s="187" t="s">
        <v>2346</v>
      </c>
      <c r="I43" s="187" t="s">
        <v>2346</v>
      </c>
      <c r="J43" s="189" t="s">
        <v>2346</v>
      </c>
      <c r="K43" s="187" t="s">
        <v>2346</v>
      </c>
      <c r="L43" s="187" t="s">
        <v>2346</v>
      </c>
      <c r="M43" s="187" t="s">
        <v>2346</v>
      </c>
      <c r="N43" s="187" t="s">
        <v>2346</v>
      </c>
      <c r="O43" s="187" t="s">
        <v>2346</v>
      </c>
      <c r="P43" s="187" t="s">
        <v>2346</v>
      </c>
      <c r="Q43" s="187" t="s">
        <v>2346</v>
      </c>
      <c r="R43" s="184" t="s">
        <v>2346</v>
      </c>
      <c r="S43" s="184" t="s">
        <v>2346</v>
      </c>
      <c r="T43" s="216" t="e">
        <v>#N/A</v>
      </c>
    </row>
    <row r="44" spans="1:20" ht="35.15" hidden="1" customHeight="1" x14ac:dyDescent="0.25">
      <c r="A44" s="215" t="s">
        <v>2346</v>
      </c>
      <c r="B44" s="186" t="s">
        <v>2346</v>
      </c>
      <c r="C44" s="187" t="s">
        <v>2346</v>
      </c>
      <c r="D44" s="187" t="s">
        <v>2346</v>
      </c>
      <c r="E44" s="188" t="s">
        <v>2346</v>
      </c>
      <c r="F44" s="189" t="s">
        <v>2346</v>
      </c>
      <c r="G44" s="187" t="s">
        <v>2346</v>
      </c>
      <c r="H44" s="187" t="s">
        <v>2346</v>
      </c>
      <c r="I44" s="187" t="s">
        <v>2346</v>
      </c>
      <c r="J44" s="189" t="s">
        <v>2346</v>
      </c>
      <c r="K44" s="187" t="s">
        <v>2346</v>
      </c>
      <c r="L44" s="187" t="s">
        <v>2346</v>
      </c>
      <c r="M44" s="187" t="s">
        <v>2346</v>
      </c>
      <c r="N44" s="187" t="s">
        <v>2346</v>
      </c>
      <c r="O44" s="187" t="s">
        <v>2346</v>
      </c>
      <c r="P44" s="187" t="s">
        <v>2346</v>
      </c>
      <c r="Q44" s="187" t="s">
        <v>2346</v>
      </c>
      <c r="R44" s="184" t="s">
        <v>2346</v>
      </c>
      <c r="S44" s="184" t="s">
        <v>2346</v>
      </c>
      <c r="T44" s="216" t="e">
        <v>#N/A</v>
      </c>
    </row>
    <row r="45" spans="1:20" ht="35.15" hidden="1" customHeight="1" x14ac:dyDescent="0.25">
      <c r="A45" s="215" t="s">
        <v>2346</v>
      </c>
      <c r="B45" s="186" t="s">
        <v>2346</v>
      </c>
      <c r="C45" s="187" t="s">
        <v>2346</v>
      </c>
      <c r="D45" s="187" t="s">
        <v>2346</v>
      </c>
      <c r="E45" s="187" t="s">
        <v>2346</v>
      </c>
      <c r="F45" s="189" t="s">
        <v>2346</v>
      </c>
      <c r="G45" s="187" t="s">
        <v>2346</v>
      </c>
      <c r="H45" s="187" t="s">
        <v>2346</v>
      </c>
      <c r="I45" s="187" t="s">
        <v>2346</v>
      </c>
      <c r="J45" s="189" t="s">
        <v>2346</v>
      </c>
      <c r="K45" s="187" t="s">
        <v>2346</v>
      </c>
      <c r="L45" s="187" t="s">
        <v>2346</v>
      </c>
      <c r="M45" s="187" t="s">
        <v>2346</v>
      </c>
      <c r="N45" s="187" t="s">
        <v>2346</v>
      </c>
      <c r="O45" s="187" t="s">
        <v>2346</v>
      </c>
      <c r="P45" s="187" t="s">
        <v>2346</v>
      </c>
      <c r="Q45" s="187" t="s">
        <v>2346</v>
      </c>
      <c r="R45" s="184" t="s">
        <v>2346</v>
      </c>
      <c r="S45" s="184" t="s">
        <v>2346</v>
      </c>
      <c r="T45" s="216" t="e">
        <v>#N/A</v>
      </c>
    </row>
    <row r="46" spans="1:20" ht="35.15" hidden="1" customHeight="1" x14ac:dyDescent="0.25">
      <c r="A46" s="215" t="s">
        <v>2346</v>
      </c>
      <c r="B46" s="186" t="s">
        <v>2346</v>
      </c>
      <c r="C46" s="187" t="s">
        <v>2346</v>
      </c>
      <c r="D46" s="187" t="s">
        <v>2346</v>
      </c>
      <c r="E46" s="188" t="s">
        <v>2346</v>
      </c>
      <c r="F46" s="189" t="s">
        <v>2346</v>
      </c>
      <c r="G46" s="187" t="s">
        <v>2346</v>
      </c>
      <c r="H46" s="187" t="s">
        <v>2346</v>
      </c>
      <c r="I46" s="187" t="s">
        <v>2346</v>
      </c>
      <c r="J46" s="189" t="s">
        <v>2346</v>
      </c>
      <c r="K46" s="187" t="s">
        <v>2346</v>
      </c>
      <c r="L46" s="187" t="s">
        <v>2346</v>
      </c>
      <c r="M46" s="187" t="s">
        <v>2346</v>
      </c>
      <c r="N46" s="187" t="s">
        <v>2346</v>
      </c>
      <c r="O46" s="187" t="s">
        <v>2346</v>
      </c>
      <c r="P46" s="187" t="s">
        <v>2346</v>
      </c>
      <c r="Q46" s="187" t="s">
        <v>2346</v>
      </c>
      <c r="R46" s="184" t="s">
        <v>2346</v>
      </c>
      <c r="S46" s="184" t="s">
        <v>2346</v>
      </c>
      <c r="T46" s="216" t="e">
        <v>#N/A</v>
      </c>
    </row>
    <row r="47" spans="1:20" ht="35.15" hidden="1" customHeight="1" x14ac:dyDescent="0.25">
      <c r="A47" s="215" t="s">
        <v>2346</v>
      </c>
      <c r="B47" s="186" t="s">
        <v>2346</v>
      </c>
      <c r="C47" s="187" t="s">
        <v>2346</v>
      </c>
      <c r="D47" s="187" t="s">
        <v>2346</v>
      </c>
      <c r="E47" s="187" t="s">
        <v>2346</v>
      </c>
      <c r="F47" s="189" t="s">
        <v>2346</v>
      </c>
      <c r="G47" s="187" t="s">
        <v>2346</v>
      </c>
      <c r="H47" s="187" t="s">
        <v>2346</v>
      </c>
      <c r="I47" s="187" t="s">
        <v>2346</v>
      </c>
      <c r="J47" s="189" t="s">
        <v>2346</v>
      </c>
      <c r="K47" s="187" t="s">
        <v>2346</v>
      </c>
      <c r="L47" s="187" t="s">
        <v>2346</v>
      </c>
      <c r="M47" s="187" t="s">
        <v>2346</v>
      </c>
      <c r="N47" s="187" t="s">
        <v>2346</v>
      </c>
      <c r="O47" s="187" t="s">
        <v>2346</v>
      </c>
      <c r="P47" s="187" t="s">
        <v>2346</v>
      </c>
      <c r="Q47" s="187" t="s">
        <v>2346</v>
      </c>
      <c r="R47" s="184" t="s">
        <v>2346</v>
      </c>
      <c r="S47" s="184" t="s">
        <v>2346</v>
      </c>
      <c r="T47" s="216" t="e">
        <v>#N/A</v>
      </c>
    </row>
    <row r="48" spans="1:20" ht="35.15" hidden="1" customHeight="1" x14ac:dyDescent="0.25">
      <c r="A48" s="215" t="s">
        <v>2346</v>
      </c>
      <c r="B48" s="186" t="s">
        <v>2346</v>
      </c>
      <c r="C48" s="187" t="s">
        <v>2346</v>
      </c>
      <c r="D48" s="187" t="s">
        <v>2346</v>
      </c>
      <c r="E48" s="188" t="s">
        <v>2346</v>
      </c>
      <c r="F48" s="189" t="s">
        <v>2346</v>
      </c>
      <c r="G48" s="187" t="s">
        <v>2346</v>
      </c>
      <c r="H48" s="187" t="s">
        <v>2346</v>
      </c>
      <c r="I48" s="187" t="s">
        <v>2346</v>
      </c>
      <c r="J48" s="189" t="s">
        <v>2346</v>
      </c>
      <c r="K48" s="187" t="s">
        <v>2346</v>
      </c>
      <c r="L48" s="187" t="s">
        <v>2346</v>
      </c>
      <c r="M48" s="187" t="s">
        <v>2346</v>
      </c>
      <c r="N48" s="187" t="s">
        <v>2346</v>
      </c>
      <c r="O48" s="187" t="s">
        <v>2346</v>
      </c>
      <c r="P48" s="187" t="s">
        <v>2346</v>
      </c>
      <c r="Q48" s="187" t="s">
        <v>2346</v>
      </c>
      <c r="R48" s="184" t="s">
        <v>2346</v>
      </c>
      <c r="S48" s="184" t="s">
        <v>2346</v>
      </c>
      <c r="T48" s="216" t="e">
        <v>#N/A</v>
      </c>
    </row>
    <row r="49" spans="1:20" ht="35.15" hidden="1" customHeight="1" x14ac:dyDescent="0.25">
      <c r="A49" s="215" t="s">
        <v>2346</v>
      </c>
      <c r="B49" s="186" t="s">
        <v>2346</v>
      </c>
      <c r="C49" s="187" t="s">
        <v>2346</v>
      </c>
      <c r="D49" s="187" t="s">
        <v>2346</v>
      </c>
      <c r="E49" s="188" t="s">
        <v>2346</v>
      </c>
      <c r="F49" s="189" t="s">
        <v>2346</v>
      </c>
      <c r="G49" s="187" t="s">
        <v>2346</v>
      </c>
      <c r="H49" s="187" t="s">
        <v>2346</v>
      </c>
      <c r="I49" s="187" t="s">
        <v>2346</v>
      </c>
      <c r="J49" s="189" t="s">
        <v>2346</v>
      </c>
      <c r="K49" s="187" t="s">
        <v>2346</v>
      </c>
      <c r="L49" s="187" t="s">
        <v>2346</v>
      </c>
      <c r="M49" s="187" t="s">
        <v>2346</v>
      </c>
      <c r="N49" s="187" t="s">
        <v>2346</v>
      </c>
      <c r="O49" s="187" t="s">
        <v>2346</v>
      </c>
      <c r="P49" s="187" t="s">
        <v>2346</v>
      </c>
      <c r="Q49" s="187" t="s">
        <v>2346</v>
      </c>
      <c r="R49" s="184" t="s">
        <v>2346</v>
      </c>
      <c r="S49" s="184" t="s">
        <v>2346</v>
      </c>
      <c r="T49" s="216" t="e">
        <v>#N/A</v>
      </c>
    </row>
    <row r="50" spans="1:20" ht="35.15" hidden="1" customHeight="1" x14ac:dyDescent="0.25">
      <c r="A50" s="215" t="s">
        <v>2346</v>
      </c>
      <c r="B50" s="186" t="s">
        <v>2346</v>
      </c>
      <c r="C50" s="187" t="s">
        <v>2346</v>
      </c>
      <c r="D50" s="187" t="s">
        <v>2346</v>
      </c>
      <c r="E50" s="187" t="s">
        <v>2346</v>
      </c>
      <c r="F50" s="189" t="s">
        <v>2346</v>
      </c>
      <c r="G50" s="187" t="s">
        <v>2346</v>
      </c>
      <c r="H50" s="187" t="s">
        <v>2346</v>
      </c>
      <c r="I50" s="187" t="s">
        <v>2346</v>
      </c>
      <c r="J50" s="189" t="s">
        <v>2346</v>
      </c>
      <c r="K50" s="187" t="s">
        <v>2346</v>
      </c>
      <c r="L50" s="187" t="s">
        <v>2346</v>
      </c>
      <c r="M50" s="187" t="s">
        <v>2346</v>
      </c>
      <c r="N50" s="187" t="s">
        <v>2346</v>
      </c>
      <c r="O50" s="187" t="s">
        <v>2346</v>
      </c>
      <c r="P50" s="187" t="s">
        <v>2346</v>
      </c>
      <c r="Q50" s="187" t="s">
        <v>2346</v>
      </c>
      <c r="R50" s="184" t="s">
        <v>2346</v>
      </c>
      <c r="S50" s="184" t="s">
        <v>2346</v>
      </c>
      <c r="T50" s="216" t="e">
        <v>#N/A</v>
      </c>
    </row>
    <row r="51" spans="1:20" ht="35.15" hidden="1" customHeight="1" x14ac:dyDescent="0.25">
      <c r="A51" s="215" t="s">
        <v>2346</v>
      </c>
      <c r="B51" s="186" t="s">
        <v>2346</v>
      </c>
      <c r="C51" s="187" t="s">
        <v>2346</v>
      </c>
      <c r="D51" s="187" t="s">
        <v>2346</v>
      </c>
      <c r="E51" s="188" t="s">
        <v>2346</v>
      </c>
      <c r="F51" s="189" t="s">
        <v>2346</v>
      </c>
      <c r="G51" s="187" t="s">
        <v>2346</v>
      </c>
      <c r="H51" s="187" t="s">
        <v>2346</v>
      </c>
      <c r="I51" s="187" t="s">
        <v>2346</v>
      </c>
      <c r="J51" s="189" t="s">
        <v>2346</v>
      </c>
      <c r="K51" s="187" t="s">
        <v>2346</v>
      </c>
      <c r="L51" s="187" t="s">
        <v>2346</v>
      </c>
      <c r="M51" s="187" t="s">
        <v>2346</v>
      </c>
      <c r="N51" s="187" t="s">
        <v>2346</v>
      </c>
      <c r="O51" s="187" t="s">
        <v>2346</v>
      </c>
      <c r="P51" s="187" t="s">
        <v>2346</v>
      </c>
      <c r="Q51" s="187" t="s">
        <v>2346</v>
      </c>
      <c r="R51" s="184" t="s">
        <v>2346</v>
      </c>
      <c r="S51" s="184" t="s">
        <v>2346</v>
      </c>
      <c r="T51" s="216" t="e">
        <v>#N/A</v>
      </c>
    </row>
    <row r="52" spans="1:20" ht="35.15" hidden="1" customHeight="1" x14ac:dyDescent="0.25">
      <c r="A52" s="215" t="s">
        <v>2346</v>
      </c>
      <c r="B52" s="186" t="s">
        <v>2346</v>
      </c>
      <c r="C52" s="187" t="s">
        <v>2346</v>
      </c>
      <c r="D52" s="187" t="s">
        <v>2346</v>
      </c>
      <c r="E52" s="187" t="s">
        <v>2346</v>
      </c>
      <c r="F52" s="189" t="s">
        <v>2346</v>
      </c>
      <c r="G52" s="187" t="s">
        <v>2346</v>
      </c>
      <c r="H52" s="187" t="s">
        <v>2346</v>
      </c>
      <c r="I52" s="187" t="s">
        <v>2346</v>
      </c>
      <c r="J52" s="189" t="s">
        <v>2346</v>
      </c>
      <c r="K52" s="187" t="s">
        <v>2346</v>
      </c>
      <c r="L52" s="187" t="s">
        <v>2346</v>
      </c>
      <c r="M52" s="187" t="s">
        <v>2346</v>
      </c>
      <c r="N52" s="187" t="s">
        <v>2346</v>
      </c>
      <c r="O52" s="187" t="s">
        <v>2346</v>
      </c>
      <c r="P52" s="187" t="s">
        <v>2346</v>
      </c>
      <c r="Q52" s="187" t="s">
        <v>2346</v>
      </c>
      <c r="R52" s="184" t="s">
        <v>2346</v>
      </c>
      <c r="S52" s="184" t="s">
        <v>2346</v>
      </c>
      <c r="T52" s="216" t="e">
        <v>#N/A</v>
      </c>
    </row>
    <row r="53" spans="1:20" ht="35.15" hidden="1" customHeight="1" x14ac:dyDescent="0.25">
      <c r="A53" s="215" t="s">
        <v>2346</v>
      </c>
      <c r="B53" s="186" t="s">
        <v>2346</v>
      </c>
      <c r="C53" s="187" t="s">
        <v>2346</v>
      </c>
      <c r="D53" s="187" t="s">
        <v>2346</v>
      </c>
      <c r="E53" s="188" t="s">
        <v>2346</v>
      </c>
      <c r="F53" s="189" t="s">
        <v>2346</v>
      </c>
      <c r="G53" s="187" t="s">
        <v>2346</v>
      </c>
      <c r="H53" s="187" t="s">
        <v>2346</v>
      </c>
      <c r="I53" s="187" t="s">
        <v>2346</v>
      </c>
      <c r="J53" s="189" t="s">
        <v>2346</v>
      </c>
      <c r="K53" s="187" t="s">
        <v>2346</v>
      </c>
      <c r="L53" s="187" t="s">
        <v>2346</v>
      </c>
      <c r="M53" s="187" t="s">
        <v>2346</v>
      </c>
      <c r="N53" s="187" t="s">
        <v>2346</v>
      </c>
      <c r="O53" s="187" t="s">
        <v>2346</v>
      </c>
      <c r="P53" s="187" t="s">
        <v>2346</v>
      </c>
      <c r="Q53" s="187" t="s">
        <v>2346</v>
      </c>
      <c r="R53" s="184" t="s">
        <v>2346</v>
      </c>
      <c r="S53" s="184" t="s">
        <v>2346</v>
      </c>
      <c r="T53" s="216" t="e">
        <v>#N/A</v>
      </c>
    </row>
    <row r="54" spans="1:20" ht="35.15" hidden="1" customHeight="1" x14ac:dyDescent="0.25">
      <c r="A54" s="215" t="s">
        <v>2346</v>
      </c>
      <c r="B54" s="186" t="s">
        <v>2346</v>
      </c>
      <c r="C54" s="187" t="s">
        <v>2346</v>
      </c>
      <c r="D54" s="187" t="s">
        <v>2346</v>
      </c>
      <c r="E54" s="187" t="s">
        <v>2346</v>
      </c>
      <c r="F54" s="189" t="s">
        <v>2346</v>
      </c>
      <c r="G54" s="187" t="s">
        <v>2346</v>
      </c>
      <c r="H54" s="187" t="s">
        <v>2346</v>
      </c>
      <c r="I54" s="187" t="s">
        <v>2346</v>
      </c>
      <c r="J54" s="189" t="s">
        <v>2346</v>
      </c>
      <c r="K54" s="187" t="s">
        <v>2346</v>
      </c>
      <c r="L54" s="187" t="s">
        <v>2346</v>
      </c>
      <c r="M54" s="187" t="s">
        <v>2346</v>
      </c>
      <c r="N54" s="187" t="s">
        <v>2346</v>
      </c>
      <c r="O54" s="187" t="s">
        <v>2346</v>
      </c>
      <c r="P54" s="187" t="s">
        <v>2346</v>
      </c>
      <c r="Q54" s="187" t="s">
        <v>2346</v>
      </c>
      <c r="R54" s="184" t="s">
        <v>2346</v>
      </c>
      <c r="S54" s="184" t="s">
        <v>2346</v>
      </c>
      <c r="T54" s="216" t="e">
        <v>#N/A</v>
      </c>
    </row>
    <row r="55" spans="1:20" ht="35.15" hidden="1" customHeight="1" x14ac:dyDescent="0.25">
      <c r="A55" s="215" t="s">
        <v>2346</v>
      </c>
      <c r="B55" s="186" t="s">
        <v>2346</v>
      </c>
      <c r="C55" s="187" t="s">
        <v>2346</v>
      </c>
      <c r="D55" s="187" t="s">
        <v>2346</v>
      </c>
      <c r="E55" s="188" t="s">
        <v>2346</v>
      </c>
      <c r="F55" s="189" t="s">
        <v>2346</v>
      </c>
      <c r="G55" s="187" t="s">
        <v>2346</v>
      </c>
      <c r="H55" s="187" t="s">
        <v>2346</v>
      </c>
      <c r="I55" s="187" t="s">
        <v>2346</v>
      </c>
      <c r="J55" s="189" t="s">
        <v>2346</v>
      </c>
      <c r="K55" s="187" t="s">
        <v>2346</v>
      </c>
      <c r="L55" s="187" t="s">
        <v>2346</v>
      </c>
      <c r="M55" s="187" t="s">
        <v>2346</v>
      </c>
      <c r="N55" s="187" t="s">
        <v>2346</v>
      </c>
      <c r="O55" s="187" t="s">
        <v>2346</v>
      </c>
      <c r="P55" s="187" t="s">
        <v>2346</v>
      </c>
      <c r="Q55" s="187" t="s">
        <v>2346</v>
      </c>
      <c r="R55" s="184" t="s">
        <v>2346</v>
      </c>
      <c r="S55" s="184" t="s">
        <v>2346</v>
      </c>
      <c r="T55" s="216" t="e">
        <v>#N/A</v>
      </c>
    </row>
    <row r="56" spans="1:20" ht="35.15" hidden="1" customHeight="1" x14ac:dyDescent="0.25">
      <c r="A56" s="215" t="s">
        <v>2346</v>
      </c>
      <c r="B56" s="186" t="s">
        <v>2346</v>
      </c>
      <c r="C56" s="187" t="s">
        <v>2346</v>
      </c>
      <c r="D56" s="187" t="s">
        <v>2346</v>
      </c>
      <c r="E56" s="187" t="s">
        <v>2346</v>
      </c>
      <c r="F56" s="189" t="s">
        <v>2346</v>
      </c>
      <c r="G56" s="187" t="s">
        <v>2346</v>
      </c>
      <c r="H56" s="187" t="s">
        <v>2346</v>
      </c>
      <c r="I56" s="187" t="s">
        <v>2346</v>
      </c>
      <c r="J56" s="189" t="s">
        <v>2346</v>
      </c>
      <c r="K56" s="187" t="s">
        <v>2346</v>
      </c>
      <c r="L56" s="187" t="s">
        <v>2346</v>
      </c>
      <c r="M56" s="187" t="s">
        <v>2346</v>
      </c>
      <c r="N56" s="187" t="s">
        <v>2346</v>
      </c>
      <c r="O56" s="187" t="s">
        <v>2346</v>
      </c>
      <c r="P56" s="187" t="s">
        <v>2346</v>
      </c>
      <c r="Q56" s="187" t="s">
        <v>2346</v>
      </c>
      <c r="R56" s="184" t="s">
        <v>2346</v>
      </c>
      <c r="S56" s="184" t="s">
        <v>2346</v>
      </c>
      <c r="T56" s="216" t="e">
        <v>#N/A</v>
      </c>
    </row>
    <row r="57" spans="1:20" ht="35.15" hidden="1" customHeight="1" x14ac:dyDescent="0.25">
      <c r="A57" s="215" t="s">
        <v>2346</v>
      </c>
      <c r="B57" s="186" t="s">
        <v>2346</v>
      </c>
      <c r="C57" s="187" t="s">
        <v>2346</v>
      </c>
      <c r="D57" s="187" t="s">
        <v>2346</v>
      </c>
      <c r="E57" s="187" t="s">
        <v>2346</v>
      </c>
      <c r="F57" s="189" t="s">
        <v>2346</v>
      </c>
      <c r="G57" s="187" t="s">
        <v>2346</v>
      </c>
      <c r="H57" s="187" t="s">
        <v>2346</v>
      </c>
      <c r="I57" s="187" t="s">
        <v>2346</v>
      </c>
      <c r="J57" s="189" t="s">
        <v>2346</v>
      </c>
      <c r="K57" s="187" t="s">
        <v>2346</v>
      </c>
      <c r="L57" s="187" t="s">
        <v>2346</v>
      </c>
      <c r="M57" s="187" t="s">
        <v>2346</v>
      </c>
      <c r="N57" s="187" t="s">
        <v>2346</v>
      </c>
      <c r="O57" s="187" t="s">
        <v>2346</v>
      </c>
      <c r="P57" s="187" t="s">
        <v>2346</v>
      </c>
      <c r="Q57" s="187" t="s">
        <v>2346</v>
      </c>
      <c r="R57" s="184" t="s">
        <v>2346</v>
      </c>
      <c r="S57" s="184" t="s">
        <v>2346</v>
      </c>
      <c r="T57" s="216" t="e">
        <v>#N/A</v>
      </c>
    </row>
    <row r="58" spans="1:20" ht="35.15" hidden="1" customHeight="1" x14ac:dyDescent="0.25">
      <c r="A58" s="215" t="s">
        <v>2346</v>
      </c>
      <c r="B58" s="186" t="s">
        <v>2346</v>
      </c>
      <c r="C58" s="187" t="s">
        <v>2346</v>
      </c>
      <c r="D58" s="187" t="s">
        <v>2346</v>
      </c>
      <c r="E58" s="187" t="s">
        <v>2346</v>
      </c>
      <c r="F58" s="189" t="s">
        <v>2346</v>
      </c>
      <c r="G58" s="187" t="s">
        <v>2346</v>
      </c>
      <c r="H58" s="187" t="s">
        <v>2346</v>
      </c>
      <c r="I58" s="187" t="s">
        <v>2346</v>
      </c>
      <c r="J58" s="189" t="s">
        <v>2346</v>
      </c>
      <c r="K58" s="187" t="s">
        <v>2346</v>
      </c>
      <c r="L58" s="187" t="s">
        <v>2346</v>
      </c>
      <c r="M58" s="187" t="s">
        <v>2346</v>
      </c>
      <c r="N58" s="187" t="s">
        <v>2346</v>
      </c>
      <c r="O58" s="187" t="s">
        <v>2346</v>
      </c>
      <c r="P58" s="187" t="s">
        <v>2346</v>
      </c>
      <c r="Q58" s="187" t="s">
        <v>2346</v>
      </c>
      <c r="R58" s="184" t="s">
        <v>2346</v>
      </c>
      <c r="S58" s="184" t="s">
        <v>2346</v>
      </c>
      <c r="T58" s="216" t="e">
        <v>#N/A</v>
      </c>
    </row>
    <row r="59" spans="1:20" ht="35.15" hidden="1" customHeight="1" x14ac:dyDescent="0.25">
      <c r="A59" s="215" t="s">
        <v>2346</v>
      </c>
      <c r="B59" s="186" t="s">
        <v>2346</v>
      </c>
      <c r="C59" s="187" t="s">
        <v>2346</v>
      </c>
      <c r="D59" s="187" t="s">
        <v>2346</v>
      </c>
      <c r="E59" s="187" t="s">
        <v>2346</v>
      </c>
      <c r="F59" s="189" t="s">
        <v>2346</v>
      </c>
      <c r="G59" s="187" t="s">
        <v>2346</v>
      </c>
      <c r="H59" s="187" t="s">
        <v>2346</v>
      </c>
      <c r="I59" s="187" t="s">
        <v>2346</v>
      </c>
      <c r="J59" s="189" t="s">
        <v>2346</v>
      </c>
      <c r="K59" s="187" t="s">
        <v>2346</v>
      </c>
      <c r="L59" s="187" t="s">
        <v>2346</v>
      </c>
      <c r="M59" s="187" t="s">
        <v>2346</v>
      </c>
      <c r="N59" s="187" t="s">
        <v>2346</v>
      </c>
      <c r="O59" s="187" t="s">
        <v>2346</v>
      </c>
      <c r="P59" s="187" t="s">
        <v>2346</v>
      </c>
      <c r="Q59" s="187" t="s">
        <v>2346</v>
      </c>
      <c r="R59" s="184" t="s">
        <v>2346</v>
      </c>
      <c r="S59" s="184" t="s">
        <v>2346</v>
      </c>
      <c r="T59" s="216" t="e">
        <v>#N/A</v>
      </c>
    </row>
    <row r="60" spans="1:20" ht="35.15" hidden="1" customHeight="1" x14ac:dyDescent="0.25">
      <c r="A60" s="215" t="s">
        <v>2346</v>
      </c>
      <c r="B60" s="186" t="s">
        <v>2346</v>
      </c>
      <c r="C60" s="187" t="s">
        <v>2346</v>
      </c>
      <c r="D60" s="187" t="s">
        <v>2346</v>
      </c>
      <c r="E60" s="187" t="s">
        <v>2346</v>
      </c>
      <c r="F60" s="189" t="s">
        <v>2346</v>
      </c>
      <c r="G60" s="187" t="s">
        <v>2346</v>
      </c>
      <c r="H60" s="187" t="s">
        <v>2346</v>
      </c>
      <c r="I60" s="187" t="s">
        <v>2346</v>
      </c>
      <c r="J60" s="189" t="s">
        <v>2346</v>
      </c>
      <c r="K60" s="187" t="s">
        <v>2346</v>
      </c>
      <c r="L60" s="187" t="s">
        <v>2346</v>
      </c>
      <c r="M60" s="187" t="s">
        <v>2346</v>
      </c>
      <c r="N60" s="187" t="s">
        <v>2346</v>
      </c>
      <c r="O60" s="187" t="s">
        <v>2346</v>
      </c>
      <c r="P60" s="187" t="s">
        <v>2346</v>
      </c>
      <c r="Q60" s="187" t="s">
        <v>2346</v>
      </c>
      <c r="R60" s="184" t="s">
        <v>2346</v>
      </c>
      <c r="S60" s="184" t="s">
        <v>2346</v>
      </c>
      <c r="T60" s="216" t="e">
        <v>#N/A</v>
      </c>
    </row>
    <row r="61" spans="1:20" ht="35.15" hidden="1" customHeight="1" x14ac:dyDescent="0.25">
      <c r="A61" s="215" t="s">
        <v>2346</v>
      </c>
      <c r="B61" s="186" t="s">
        <v>2346</v>
      </c>
      <c r="C61" s="187" t="s">
        <v>2346</v>
      </c>
      <c r="D61" s="187" t="s">
        <v>2346</v>
      </c>
      <c r="E61" s="187" t="s">
        <v>2346</v>
      </c>
      <c r="F61" s="189" t="s">
        <v>2346</v>
      </c>
      <c r="G61" s="187" t="s">
        <v>2346</v>
      </c>
      <c r="H61" s="187" t="s">
        <v>2346</v>
      </c>
      <c r="I61" s="187" t="s">
        <v>2346</v>
      </c>
      <c r="J61" s="189" t="s">
        <v>2346</v>
      </c>
      <c r="K61" s="187" t="s">
        <v>2346</v>
      </c>
      <c r="L61" s="187" t="s">
        <v>2346</v>
      </c>
      <c r="M61" s="187" t="s">
        <v>2346</v>
      </c>
      <c r="N61" s="187" t="s">
        <v>2346</v>
      </c>
      <c r="O61" s="187" t="s">
        <v>2346</v>
      </c>
      <c r="P61" s="187" t="s">
        <v>2346</v>
      </c>
      <c r="Q61" s="187" t="s">
        <v>2346</v>
      </c>
      <c r="R61" s="184" t="s">
        <v>2346</v>
      </c>
      <c r="S61" s="184" t="s">
        <v>2346</v>
      </c>
      <c r="T61" s="216" t="e">
        <v>#N/A</v>
      </c>
    </row>
    <row r="62" spans="1:20" ht="35.15" hidden="1" customHeight="1" x14ac:dyDescent="0.25">
      <c r="A62" s="215" t="s">
        <v>2346</v>
      </c>
      <c r="B62" s="186" t="s">
        <v>2346</v>
      </c>
      <c r="C62" s="187" t="s">
        <v>2346</v>
      </c>
      <c r="D62" s="187" t="s">
        <v>2346</v>
      </c>
      <c r="E62" s="188" t="s">
        <v>2346</v>
      </c>
      <c r="F62" s="189" t="s">
        <v>2346</v>
      </c>
      <c r="G62" s="187" t="s">
        <v>2346</v>
      </c>
      <c r="H62" s="187" t="s">
        <v>2346</v>
      </c>
      <c r="I62" s="187" t="s">
        <v>2346</v>
      </c>
      <c r="J62" s="189" t="s">
        <v>2346</v>
      </c>
      <c r="K62" s="187" t="s">
        <v>2346</v>
      </c>
      <c r="L62" s="187" t="s">
        <v>2346</v>
      </c>
      <c r="M62" s="187" t="s">
        <v>2346</v>
      </c>
      <c r="N62" s="187" t="s">
        <v>2346</v>
      </c>
      <c r="O62" s="187" t="s">
        <v>2346</v>
      </c>
      <c r="P62" s="187" t="s">
        <v>2346</v>
      </c>
      <c r="Q62" s="187" t="s">
        <v>2346</v>
      </c>
      <c r="R62" s="184" t="s">
        <v>2346</v>
      </c>
      <c r="S62" s="184" t="s">
        <v>2346</v>
      </c>
      <c r="T62" s="216" t="e">
        <v>#N/A</v>
      </c>
    </row>
    <row r="63" spans="1:20" ht="35.15" hidden="1" customHeight="1" x14ac:dyDescent="0.25">
      <c r="A63" s="215" t="s">
        <v>2346</v>
      </c>
      <c r="B63" s="186" t="s">
        <v>2346</v>
      </c>
      <c r="C63" s="187" t="s">
        <v>2346</v>
      </c>
      <c r="D63" s="187" t="s">
        <v>2346</v>
      </c>
      <c r="E63" s="188" t="s">
        <v>2346</v>
      </c>
      <c r="F63" s="189" t="s">
        <v>2346</v>
      </c>
      <c r="G63" s="187" t="s">
        <v>2346</v>
      </c>
      <c r="H63" s="187" t="s">
        <v>2346</v>
      </c>
      <c r="I63" s="187" t="s">
        <v>2346</v>
      </c>
      <c r="J63" s="189" t="s">
        <v>2346</v>
      </c>
      <c r="K63" s="187" t="s">
        <v>2346</v>
      </c>
      <c r="L63" s="187" t="s">
        <v>2346</v>
      </c>
      <c r="M63" s="187" t="s">
        <v>2346</v>
      </c>
      <c r="N63" s="187" t="s">
        <v>2346</v>
      </c>
      <c r="O63" s="187" t="s">
        <v>2346</v>
      </c>
      <c r="P63" s="187" t="s">
        <v>2346</v>
      </c>
      <c r="Q63" s="187" t="s">
        <v>2346</v>
      </c>
      <c r="R63" s="184" t="s">
        <v>2346</v>
      </c>
      <c r="S63" s="184" t="s">
        <v>2346</v>
      </c>
      <c r="T63" s="216" t="e">
        <v>#N/A</v>
      </c>
    </row>
    <row r="64" spans="1:20" ht="35.15" hidden="1" customHeight="1" x14ac:dyDescent="0.25">
      <c r="A64" s="215" t="s">
        <v>2346</v>
      </c>
      <c r="B64" s="186" t="s">
        <v>2346</v>
      </c>
      <c r="C64" s="187" t="s">
        <v>2346</v>
      </c>
      <c r="D64" s="187" t="s">
        <v>2346</v>
      </c>
      <c r="E64" s="187" t="s">
        <v>2346</v>
      </c>
      <c r="F64" s="189" t="s">
        <v>2346</v>
      </c>
      <c r="G64" s="187" t="s">
        <v>2346</v>
      </c>
      <c r="H64" s="187" t="s">
        <v>2346</v>
      </c>
      <c r="I64" s="187" t="s">
        <v>2346</v>
      </c>
      <c r="J64" s="189" t="s">
        <v>2346</v>
      </c>
      <c r="K64" s="187" t="s">
        <v>2346</v>
      </c>
      <c r="L64" s="187" t="s">
        <v>2346</v>
      </c>
      <c r="M64" s="187" t="s">
        <v>2346</v>
      </c>
      <c r="N64" s="187" t="s">
        <v>2346</v>
      </c>
      <c r="O64" s="187" t="s">
        <v>2346</v>
      </c>
      <c r="P64" s="187" t="s">
        <v>2346</v>
      </c>
      <c r="Q64" s="187" t="s">
        <v>2346</v>
      </c>
      <c r="R64" s="184" t="s">
        <v>2346</v>
      </c>
      <c r="S64" s="184" t="s">
        <v>2346</v>
      </c>
      <c r="T64" s="216" t="e">
        <v>#N/A</v>
      </c>
    </row>
    <row r="65" spans="1:20" ht="35.15" hidden="1" customHeight="1" x14ac:dyDescent="0.25">
      <c r="A65" s="215" t="s">
        <v>2346</v>
      </c>
      <c r="B65" s="186" t="s">
        <v>2346</v>
      </c>
      <c r="C65" s="187" t="s">
        <v>2346</v>
      </c>
      <c r="D65" s="187" t="s">
        <v>2346</v>
      </c>
      <c r="E65" s="187" t="s">
        <v>2346</v>
      </c>
      <c r="F65" s="189" t="s">
        <v>2346</v>
      </c>
      <c r="G65" s="187" t="s">
        <v>2346</v>
      </c>
      <c r="H65" s="187" t="s">
        <v>2346</v>
      </c>
      <c r="I65" s="187" t="s">
        <v>2346</v>
      </c>
      <c r="J65" s="189" t="s">
        <v>2346</v>
      </c>
      <c r="K65" s="187" t="s">
        <v>2346</v>
      </c>
      <c r="L65" s="187" t="s">
        <v>2346</v>
      </c>
      <c r="M65" s="187" t="s">
        <v>2346</v>
      </c>
      <c r="N65" s="187" t="s">
        <v>2346</v>
      </c>
      <c r="O65" s="187" t="s">
        <v>2346</v>
      </c>
      <c r="P65" s="187" t="s">
        <v>2346</v>
      </c>
      <c r="Q65" s="187" t="s">
        <v>2346</v>
      </c>
      <c r="R65" s="184" t="s">
        <v>2346</v>
      </c>
      <c r="S65" s="184" t="s">
        <v>2346</v>
      </c>
      <c r="T65" s="216" t="e">
        <v>#N/A</v>
      </c>
    </row>
    <row r="66" spans="1:20" ht="35.15" hidden="1" customHeight="1" x14ac:dyDescent="0.25">
      <c r="A66" s="215" t="s">
        <v>2346</v>
      </c>
      <c r="B66" s="186" t="s">
        <v>2346</v>
      </c>
      <c r="C66" s="187" t="s">
        <v>2346</v>
      </c>
      <c r="D66" s="187" t="s">
        <v>2346</v>
      </c>
      <c r="E66" s="187" t="s">
        <v>2346</v>
      </c>
      <c r="F66" s="189" t="s">
        <v>2346</v>
      </c>
      <c r="G66" s="187" t="s">
        <v>2346</v>
      </c>
      <c r="H66" s="187" t="s">
        <v>2346</v>
      </c>
      <c r="I66" s="187" t="s">
        <v>2346</v>
      </c>
      <c r="J66" s="189" t="s">
        <v>2346</v>
      </c>
      <c r="K66" s="187" t="s">
        <v>2346</v>
      </c>
      <c r="L66" s="187" t="s">
        <v>2346</v>
      </c>
      <c r="M66" s="187" t="s">
        <v>2346</v>
      </c>
      <c r="N66" s="187" t="s">
        <v>2346</v>
      </c>
      <c r="O66" s="187" t="s">
        <v>2346</v>
      </c>
      <c r="P66" s="187" t="s">
        <v>2346</v>
      </c>
      <c r="Q66" s="187" t="s">
        <v>2346</v>
      </c>
      <c r="R66" s="184" t="s">
        <v>2346</v>
      </c>
      <c r="S66" s="184" t="s">
        <v>2346</v>
      </c>
      <c r="T66" s="216" t="e">
        <v>#N/A</v>
      </c>
    </row>
    <row r="67" spans="1:20" ht="35.15" hidden="1" customHeight="1" x14ac:dyDescent="0.25">
      <c r="A67" s="215" t="s">
        <v>2346</v>
      </c>
      <c r="B67" s="186" t="s">
        <v>2346</v>
      </c>
      <c r="C67" s="187" t="s">
        <v>2346</v>
      </c>
      <c r="D67" s="187" t="s">
        <v>2346</v>
      </c>
      <c r="E67" s="187" t="s">
        <v>2346</v>
      </c>
      <c r="F67" s="189" t="s">
        <v>2346</v>
      </c>
      <c r="G67" s="187" t="s">
        <v>2346</v>
      </c>
      <c r="H67" s="187" t="s">
        <v>2346</v>
      </c>
      <c r="I67" s="187" t="s">
        <v>2346</v>
      </c>
      <c r="J67" s="189" t="s">
        <v>2346</v>
      </c>
      <c r="K67" s="187" t="s">
        <v>2346</v>
      </c>
      <c r="L67" s="187" t="s">
        <v>2346</v>
      </c>
      <c r="M67" s="187" t="s">
        <v>2346</v>
      </c>
      <c r="N67" s="187" t="s">
        <v>2346</v>
      </c>
      <c r="O67" s="187" t="s">
        <v>2346</v>
      </c>
      <c r="P67" s="187" t="s">
        <v>2346</v>
      </c>
      <c r="Q67" s="187" t="s">
        <v>2346</v>
      </c>
      <c r="R67" s="184" t="s">
        <v>2346</v>
      </c>
      <c r="S67" s="184" t="s">
        <v>2346</v>
      </c>
      <c r="T67" s="216" t="e">
        <v>#N/A</v>
      </c>
    </row>
    <row r="68" spans="1:20" ht="35.15" hidden="1" customHeight="1" x14ac:dyDescent="0.25">
      <c r="A68" s="215" t="s">
        <v>2346</v>
      </c>
      <c r="B68" s="186" t="s">
        <v>2346</v>
      </c>
      <c r="C68" s="187" t="s">
        <v>2346</v>
      </c>
      <c r="D68" s="187" t="s">
        <v>2346</v>
      </c>
      <c r="E68" s="187" t="s">
        <v>2346</v>
      </c>
      <c r="F68" s="189" t="s">
        <v>2346</v>
      </c>
      <c r="G68" s="187" t="s">
        <v>2346</v>
      </c>
      <c r="H68" s="187" t="s">
        <v>2346</v>
      </c>
      <c r="I68" s="187" t="s">
        <v>2346</v>
      </c>
      <c r="J68" s="189" t="s">
        <v>2346</v>
      </c>
      <c r="K68" s="187" t="s">
        <v>2346</v>
      </c>
      <c r="L68" s="187" t="s">
        <v>2346</v>
      </c>
      <c r="M68" s="187" t="s">
        <v>2346</v>
      </c>
      <c r="N68" s="187" t="s">
        <v>2346</v>
      </c>
      <c r="O68" s="187" t="s">
        <v>2346</v>
      </c>
      <c r="P68" s="187" t="s">
        <v>2346</v>
      </c>
      <c r="Q68" s="187" t="s">
        <v>2346</v>
      </c>
      <c r="R68" s="184" t="s">
        <v>2346</v>
      </c>
      <c r="S68" s="184" t="s">
        <v>2346</v>
      </c>
      <c r="T68" s="216" t="e">
        <v>#N/A</v>
      </c>
    </row>
    <row r="69" spans="1:20" ht="35.15" hidden="1" customHeight="1" x14ac:dyDescent="0.25">
      <c r="A69" s="215" t="s">
        <v>2346</v>
      </c>
      <c r="B69" s="186" t="s">
        <v>2346</v>
      </c>
      <c r="C69" s="187" t="s">
        <v>2346</v>
      </c>
      <c r="D69" s="187" t="s">
        <v>2346</v>
      </c>
      <c r="E69" s="187" t="s">
        <v>2346</v>
      </c>
      <c r="F69" s="189" t="s">
        <v>2346</v>
      </c>
      <c r="G69" s="187" t="s">
        <v>2346</v>
      </c>
      <c r="H69" s="187" t="s">
        <v>2346</v>
      </c>
      <c r="I69" s="187" t="s">
        <v>2346</v>
      </c>
      <c r="J69" s="189" t="s">
        <v>2346</v>
      </c>
      <c r="K69" s="187" t="s">
        <v>2346</v>
      </c>
      <c r="L69" s="187" t="s">
        <v>2346</v>
      </c>
      <c r="M69" s="187" t="s">
        <v>2346</v>
      </c>
      <c r="N69" s="187" t="s">
        <v>2346</v>
      </c>
      <c r="O69" s="187" t="s">
        <v>2346</v>
      </c>
      <c r="P69" s="187" t="s">
        <v>2346</v>
      </c>
      <c r="Q69" s="187" t="s">
        <v>2346</v>
      </c>
      <c r="R69" s="184" t="s">
        <v>2346</v>
      </c>
      <c r="S69" s="184" t="s">
        <v>2346</v>
      </c>
      <c r="T69" s="216" t="e">
        <v>#N/A</v>
      </c>
    </row>
    <row r="70" spans="1:20" ht="35.15" hidden="1" customHeight="1" x14ac:dyDescent="0.25">
      <c r="A70" s="215" t="s">
        <v>2346</v>
      </c>
      <c r="B70" s="186" t="s">
        <v>2346</v>
      </c>
      <c r="C70" s="187" t="s">
        <v>2346</v>
      </c>
      <c r="D70" s="187" t="s">
        <v>2346</v>
      </c>
      <c r="E70" s="187" t="s">
        <v>2346</v>
      </c>
      <c r="F70" s="189" t="s">
        <v>2346</v>
      </c>
      <c r="G70" s="187" t="s">
        <v>2346</v>
      </c>
      <c r="H70" s="187" t="s">
        <v>2346</v>
      </c>
      <c r="I70" s="187" t="s">
        <v>2346</v>
      </c>
      <c r="J70" s="189" t="s">
        <v>2346</v>
      </c>
      <c r="K70" s="187" t="s">
        <v>2346</v>
      </c>
      <c r="L70" s="187" t="s">
        <v>2346</v>
      </c>
      <c r="M70" s="187" t="s">
        <v>2346</v>
      </c>
      <c r="N70" s="187" t="s">
        <v>2346</v>
      </c>
      <c r="O70" s="187" t="s">
        <v>2346</v>
      </c>
      <c r="P70" s="187" t="s">
        <v>2346</v>
      </c>
      <c r="Q70" s="187" t="s">
        <v>2346</v>
      </c>
      <c r="R70" s="184" t="s">
        <v>2346</v>
      </c>
      <c r="S70" s="184" t="s">
        <v>2346</v>
      </c>
      <c r="T70" s="216" t="e">
        <v>#N/A</v>
      </c>
    </row>
    <row r="71" spans="1:20" ht="35.15" hidden="1" customHeight="1" x14ac:dyDescent="0.25">
      <c r="A71" s="215" t="s">
        <v>2346</v>
      </c>
      <c r="B71" s="186" t="s">
        <v>2346</v>
      </c>
      <c r="C71" s="187" t="s">
        <v>2346</v>
      </c>
      <c r="D71" s="187" t="s">
        <v>2346</v>
      </c>
      <c r="E71" s="187" t="s">
        <v>2346</v>
      </c>
      <c r="F71" s="189" t="s">
        <v>2346</v>
      </c>
      <c r="G71" s="187" t="s">
        <v>2346</v>
      </c>
      <c r="H71" s="187" t="s">
        <v>2346</v>
      </c>
      <c r="I71" s="187" t="s">
        <v>2346</v>
      </c>
      <c r="J71" s="189" t="s">
        <v>2346</v>
      </c>
      <c r="K71" s="187" t="s">
        <v>2346</v>
      </c>
      <c r="L71" s="187" t="s">
        <v>2346</v>
      </c>
      <c r="M71" s="187" t="s">
        <v>2346</v>
      </c>
      <c r="N71" s="187" t="s">
        <v>2346</v>
      </c>
      <c r="O71" s="187" t="s">
        <v>2346</v>
      </c>
      <c r="P71" s="187" t="s">
        <v>2346</v>
      </c>
      <c r="Q71" s="187" t="s">
        <v>2346</v>
      </c>
      <c r="R71" s="184" t="s">
        <v>2346</v>
      </c>
      <c r="S71" s="184" t="s">
        <v>2346</v>
      </c>
      <c r="T71" s="216" t="e">
        <v>#N/A</v>
      </c>
    </row>
    <row r="72" spans="1:20" ht="35.15" hidden="1" customHeight="1" x14ac:dyDescent="0.25">
      <c r="A72" s="215" t="s">
        <v>2346</v>
      </c>
      <c r="B72" s="186" t="s">
        <v>2346</v>
      </c>
      <c r="C72" s="187" t="s">
        <v>2346</v>
      </c>
      <c r="D72" s="187" t="s">
        <v>2346</v>
      </c>
      <c r="E72" s="188" t="s">
        <v>2346</v>
      </c>
      <c r="F72" s="189" t="s">
        <v>2346</v>
      </c>
      <c r="G72" s="187" t="s">
        <v>2346</v>
      </c>
      <c r="H72" s="187" t="s">
        <v>2346</v>
      </c>
      <c r="I72" s="187" t="s">
        <v>2346</v>
      </c>
      <c r="J72" s="189" t="s">
        <v>2346</v>
      </c>
      <c r="K72" s="187" t="s">
        <v>2346</v>
      </c>
      <c r="L72" s="187" t="s">
        <v>2346</v>
      </c>
      <c r="M72" s="187" t="s">
        <v>2346</v>
      </c>
      <c r="N72" s="187" t="s">
        <v>2346</v>
      </c>
      <c r="O72" s="187" t="s">
        <v>2346</v>
      </c>
      <c r="P72" s="187" t="s">
        <v>2346</v>
      </c>
      <c r="Q72" s="187" t="s">
        <v>2346</v>
      </c>
      <c r="R72" s="184" t="s">
        <v>2346</v>
      </c>
      <c r="S72" s="184" t="s">
        <v>2346</v>
      </c>
      <c r="T72" s="216" t="e">
        <v>#N/A</v>
      </c>
    </row>
    <row r="73" spans="1:20" ht="35.15" hidden="1" customHeight="1" x14ac:dyDescent="0.25">
      <c r="A73" s="215" t="s">
        <v>2346</v>
      </c>
      <c r="B73" s="186" t="s">
        <v>2346</v>
      </c>
      <c r="C73" s="187" t="s">
        <v>2346</v>
      </c>
      <c r="D73" s="187" t="s">
        <v>2346</v>
      </c>
      <c r="E73" s="187" t="s">
        <v>2346</v>
      </c>
      <c r="F73" s="189" t="s">
        <v>2346</v>
      </c>
      <c r="G73" s="187" t="s">
        <v>2346</v>
      </c>
      <c r="H73" s="187" t="s">
        <v>2346</v>
      </c>
      <c r="I73" s="187" t="s">
        <v>2346</v>
      </c>
      <c r="J73" s="189" t="s">
        <v>2346</v>
      </c>
      <c r="K73" s="187" t="s">
        <v>2346</v>
      </c>
      <c r="L73" s="187" t="s">
        <v>2346</v>
      </c>
      <c r="M73" s="187" t="s">
        <v>2346</v>
      </c>
      <c r="N73" s="187" t="s">
        <v>2346</v>
      </c>
      <c r="O73" s="187" t="s">
        <v>2346</v>
      </c>
      <c r="P73" s="187" t="s">
        <v>2346</v>
      </c>
      <c r="Q73" s="187" t="s">
        <v>2346</v>
      </c>
      <c r="R73" s="184" t="s">
        <v>2346</v>
      </c>
      <c r="S73" s="184" t="s">
        <v>2346</v>
      </c>
      <c r="T73" s="216" t="e">
        <v>#N/A</v>
      </c>
    </row>
    <row r="74" spans="1:20" ht="35.15" hidden="1" customHeight="1" x14ac:dyDescent="0.25">
      <c r="A74" s="215" t="s">
        <v>2346</v>
      </c>
      <c r="B74" s="186" t="s">
        <v>2346</v>
      </c>
      <c r="C74" s="187" t="s">
        <v>2346</v>
      </c>
      <c r="D74" s="187" t="s">
        <v>2346</v>
      </c>
      <c r="E74" s="188" t="s">
        <v>2346</v>
      </c>
      <c r="F74" s="189" t="s">
        <v>2346</v>
      </c>
      <c r="G74" s="187" t="s">
        <v>2346</v>
      </c>
      <c r="H74" s="187" t="s">
        <v>2346</v>
      </c>
      <c r="I74" s="187" t="s">
        <v>2346</v>
      </c>
      <c r="J74" s="189" t="s">
        <v>2346</v>
      </c>
      <c r="K74" s="187" t="s">
        <v>2346</v>
      </c>
      <c r="L74" s="187" t="s">
        <v>2346</v>
      </c>
      <c r="M74" s="187" t="s">
        <v>2346</v>
      </c>
      <c r="N74" s="187" t="s">
        <v>2346</v>
      </c>
      <c r="O74" s="187" t="s">
        <v>2346</v>
      </c>
      <c r="P74" s="187" t="s">
        <v>2346</v>
      </c>
      <c r="Q74" s="187" t="s">
        <v>2346</v>
      </c>
      <c r="R74" s="184" t="s">
        <v>2346</v>
      </c>
      <c r="S74" s="184" t="s">
        <v>2346</v>
      </c>
      <c r="T74" s="216" t="e">
        <v>#N/A</v>
      </c>
    </row>
    <row r="75" spans="1:20" ht="35.15" hidden="1" customHeight="1" x14ac:dyDescent="0.25">
      <c r="A75" s="215" t="s">
        <v>2346</v>
      </c>
      <c r="B75" s="186" t="s">
        <v>2346</v>
      </c>
      <c r="C75" s="187" t="s">
        <v>2346</v>
      </c>
      <c r="D75" s="187" t="s">
        <v>2346</v>
      </c>
      <c r="E75" s="188" t="s">
        <v>2346</v>
      </c>
      <c r="F75" s="189" t="s">
        <v>2346</v>
      </c>
      <c r="G75" s="187" t="s">
        <v>2346</v>
      </c>
      <c r="H75" s="187" t="s">
        <v>2346</v>
      </c>
      <c r="I75" s="187" t="s">
        <v>2346</v>
      </c>
      <c r="J75" s="189" t="s">
        <v>2346</v>
      </c>
      <c r="K75" s="187" t="s">
        <v>2346</v>
      </c>
      <c r="L75" s="187" t="s">
        <v>2346</v>
      </c>
      <c r="M75" s="187" t="s">
        <v>2346</v>
      </c>
      <c r="N75" s="187" t="s">
        <v>2346</v>
      </c>
      <c r="O75" s="187" t="s">
        <v>2346</v>
      </c>
      <c r="P75" s="187" t="s">
        <v>2346</v>
      </c>
      <c r="Q75" s="187" t="s">
        <v>2346</v>
      </c>
      <c r="R75" s="184" t="s">
        <v>2346</v>
      </c>
      <c r="S75" s="184" t="s">
        <v>2346</v>
      </c>
      <c r="T75" s="216" t="e">
        <v>#N/A</v>
      </c>
    </row>
    <row r="76" spans="1:20" ht="35.15" hidden="1" customHeight="1" x14ac:dyDescent="0.25">
      <c r="A76" s="215" t="s">
        <v>2346</v>
      </c>
      <c r="B76" s="186" t="s">
        <v>2346</v>
      </c>
      <c r="C76" s="187" t="s">
        <v>2346</v>
      </c>
      <c r="D76" s="187" t="s">
        <v>2346</v>
      </c>
      <c r="E76" s="187" t="s">
        <v>2346</v>
      </c>
      <c r="F76" s="189" t="s">
        <v>2346</v>
      </c>
      <c r="G76" s="187" t="s">
        <v>2346</v>
      </c>
      <c r="H76" s="187" t="s">
        <v>2346</v>
      </c>
      <c r="I76" s="187" t="s">
        <v>2346</v>
      </c>
      <c r="J76" s="189" t="s">
        <v>2346</v>
      </c>
      <c r="K76" s="187" t="s">
        <v>2346</v>
      </c>
      <c r="L76" s="187" t="s">
        <v>2346</v>
      </c>
      <c r="M76" s="187" t="s">
        <v>2346</v>
      </c>
      <c r="N76" s="187" t="s">
        <v>2346</v>
      </c>
      <c r="O76" s="187" t="s">
        <v>2346</v>
      </c>
      <c r="P76" s="202" t="s">
        <v>2346</v>
      </c>
      <c r="Q76" s="203" t="s">
        <v>2346</v>
      </c>
      <c r="R76" s="184" t="s">
        <v>2346</v>
      </c>
      <c r="S76" s="184" t="s">
        <v>2346</v>
      </c>
      <c r="T76" s="216" t="e">
        <v>#N/A</v>
      </c>
    </row>
    <row r="77" spans="1:20" ht="35.15" hidden="1" customHeight="1" x14ac:dyDescent="0.25">
      <c r="A77" s="215" t="s">
        <v>2346</v>
      </c>
      <c r="B77" s="186" t="s">
        <v>2346</v>
      </c>
      <c r="C77" s="187" t="s">
        <v>2346</v>
      </c>
      <c r="D77" s="187" t="s">
        <v>2346</v>
      </c>
      <c r="E77" s="187" t="s">
        <v>2346</v>
      </c>
      <c r="F77" s="189" t="s">
        <v>2346</v>
      </c>
      <c r="G77" s="187" t="s">
        <v>2346</v>
      </c>
      <c r="H77" s="187" t="s">
        <v>2346</v>
      </c>
      <c r="I77" s="187" t="s">
        <v>2346</v>
      </c>
      <c r="J77" s="189" t="s">
        <v>2346</v>
      </c>
      <c r="K77" s="187" t="s">
        <v>2346</v>
      </c>
      <c r="L77" s="187" t="s">
        <v>2346</v>
      </c>
      <c r="M77" s="187" t="s">
        <v>2346</v>
      </c>
      <c r="N77" s="187" t="s">
        <v>2346</v>
      </c>
      <c r="O77" s="187" t="s">
        <v>2346</v>
      </c>
      <c r="P77" s="187" t="s">
        <v>2346</v>
      </c>
      <c r="Q77" s="187" t="s">
        <v>2346</v>
      </c>
      <c r="R77" s="184" t="s">
        <v>2346</v>
      </c>
      <c r="S77" s="184" t="s">
        <v>2346</v>
      </c>
      <c r="T77" s="216" t="e">
        <v>#N/A</v>
      </c>
    </row>
    <row r="78" spans="1:20" ht="35.15" hidden="1" customHeight="1" x14ac:dyDescent="0.25">
      <c r="A78" s="215" t="s">
        <v>2346</v>
      </c>
      <c r="B78" s="186" t="s">
        <v>2346</v>
      </c>
      <c r="C78" s="187" t="s">
        <v>2346</v>
      </c>
      <c r="D78" s="187" t="s">
        <v>2346</v>
      </c>
      <c r="E78" s="188" t="s">
        <v>2346</v>
      </c>
      <c r="F78" s="189" t="s">
        <v>2346</v>
      </c>
      <c r="G78" s="187" t="s">
        <v>2346</v>
      </c>
      <c r="H78" s="187" t="s">
        <v>2346</v>
      </c>
      <c r="I78" s="187" t="s">
        <v>2346</v>
      </c>
      <c r="J78" s="189" t="s">
        <v>2346</v>
      </c>
      <c r="K78" s="187" t="s">
        <v>2346</v>
      </c>
      <c r="L78" s="187" t="s">
        <v>2346</v>
      </c>
      <c r="M78" s="187" t="s">
        <v>2346</v>
      </c>
      <c r="N78" s="187" t="s">
        <v>2346</v>
      </c>
      <c r="O78" s="187" t="s">
        <v>2346</v>
      </c>
      <c r="P78" s="187" t="s">
        <v>2346</v>
      </c>
      <c r="Q78" s="187" t="s">
        <v>2346</v>
      </c>
      <c r="R78" s="184" t="s">
        <v>2346</v>
      </c>
      <c r="S78" s="184" t="s">
        <v>2346</v>
      </c>
      <c r="T78" s="216" t="e">
        <v>#N/A</v>
      </c>
    </row>
    <row r="79" spans="1:20" ht="35.15" hidden="1" customHeight="1" x14ac:dyDescent="0.25">
      <c r="A79" s="215" t="s">
        <v>2346</v>
      </c>
      <c r="B79" s="186" t="s">
        <v>2346</v>
      </c>
      <c r="C79" s="187" t="s">
        <v>2346</v>
      </c>
      <c r="D79" s="187" t="s">
        <v>2346</v>
      </c>
      <c r="E79" s="187" t="s">
        <v>2346</v>
      </c>
      <c r="F79" s="189" t="s">
        <v>2346</v>
      </c>
      <c r="G79" s="187" t="s">
        <v>2346</v>
      </c>
      <c r="H79" s="187" t="s">
        <v>2346</v>
      </c>
      <c r="I79" s="187" t="s">
        <v>2346</v>
      </c>
      <c r="J79" s="189" t="s">
        <v>2346</v>
      </c>
      <c r="K79" s="187" t="s">
        <v>2346</v>
      </c>
      <c r="L79" s="187" t="s">
        <v>2346</v>
      </c>
      <c r="M79" s="187" t="s">
        <v>2346</v>
      </c>
      <c r="N79" s="187" t="s">
        <v>2346</v>
      </c>
      <c r="O79" s="187" t="s">
        <v>2346</v>
      </c>
      <c r="P79" s="187" t="s">
        <v>2346</v>
      </c>
      <c r="Q79" s="187" t="s">
        <v>2346</v>
      </c>
      <c r="R79" s="184" t="s">
        <v>2346</v>
      </c>
      <c r="S79" s="184" t="s">
        <v>2346</v>
      </c>
      <c r="T79" s="216" t="e">
        <v>#N/A</v>
      </c>
    </row>
    <row r="80" spans="1:20" ht="35.15" hidden="1" customHeight="1" x14ac:dyDescent="0.25">
      <c r="A80" s="215" t="s">
        <v>2346</v>
      </c>
      <c r="B80" s="186" t="s">
        <v>2346</v>
      </c>
      <c r="C80" s="187" t="s">
        <v>2346</v>
      </c>
      <c r="D80" s="187" t="s">
        <v>2346</v>
      </c>
      <c r="E80" s="187" t="s">
        <v>2346</v>
      </c>
      <c r="F80" s="189" t="s">
        <v>2346</v>
      </c>
      <c r="G80" s="187" t="s">
        <v>2346</v>
      </c>
      <c r="H80" s="187" t="s">
        <v>2346</v>
      </c>
      <c r="I80" s="187" t="s">
        <v>2346</v>
      </c>
      <c r="J80" s="189" t="s">
        <v>2346</v>
      </c>
      <c r="K80" s="187" t="s">
        <v>2346</v>
      </c>
      <c r="L80" s="187" t="s">
        <v>2346</v>
      </c>
      <c r="M80" s="187" t="s">
        <v>2346</v>
      </c>
      <c r="N80" s="187" t="s">
        <v>2346</v>
      </c>
      <c r="O80" s="187" t="s">
        <v>2346</v>
      </c>
      <c r="P80" s="187" t="s">
        <v>2346</v>
      </c>
      <c r="Q80" s="187" t="s">
        <v>2346</v>
      </c>
      <c r="R80" s="184" t="s">
        <v>2346</v>
      </c>
      <c r="S80" s="184" t="s">
        <v>2346</v>
      </c>
      <c r="T80" s="216" t="e">
        <v>#N/A</v>
      </c>
    </row>
    <row r="81" spans="1:20" ht="35.15" hidden="1" customHeight="1" x14ac:dyDescent="0.25">
      <c r="A81" s="215" t="s">
        <v>2346</v>
      </c>
      <c r="B81" s="186" t="s">
        <v>2346</v>
      </c>
      <c r="C81" s="187" t="s">
        <v>2346</v>
      </c>
      <c r="D81" s="187" t="s">
        <v>2346</v>
      </c>
      <c r="E81" s="188" t="s">
        <v>2346</v>
      </c>
      <c r="F81" s="189" t="s">
        <v>2346</v>
      </c>
      <c r="G81" s="187" t="s">
        <v>2346</v>
      </c>
      <c r="H81" s="187" t="s">
        <v>2346</v>
      </c>
      <c r="I81" s="204" t="s">
        <v>2346</v>
      </c>
      <c r="J81" s="189" t="s">
        <v>2346</v>
      </c>
      <c r="K81" s="187" t="s">
        <v>2346</v>
      </c>
      <c r="L81" s="187" t="s">
        <v>2346</v>
      </c>
      <c r="M81" s="187" t="s">
        <v>2346</v>
      </c>
      <c r="N81" s="187" t="s">
        <v>2346</v>
      </c>
      <c r="O81" s="187" t="s">
        <v>2346</v>
      </c>
      <c r="P81" s="187" t="s">
        <v>2346</v>
      </c>
      <c r="Q81" s="187" t="s">
        <v>2346</v>
      </c>
      <c r="R81" s="184" t="s">
        <v>2346</v>
      </c>
      <c r="S81" s="184" t="s">
        <v>2346</v>
      </c>
      <c r="T81" s="216" t="e">
        <v>#N/A</v>
      </c>
    </row>
    <row r="82" spans="1:20" ht="35.15" hidden="1" customHeight="1" x14ac:dyDescent="0.25">
      <c r="A82" s="215" t="s">
        <v>2346</v>
      </c>
      <c r="B82" s="186" t="s">
        <v>2346</v>
      </c>
      <c r="C82" s="187" t="s">
        <v>2346</v>
      </c>
      <c r="D82" s="187" t="s">
        <v>2346</v>
      </c>
      <c r="E82" s="188" t="s">
        <v>2346</v>
      </c>
      <c r="F82" s="189" t="s">
        <v>2346</v>
      </c>
      <c r="G82" s="187" t="s">
        <v>2346</v>
      </c>
      <c r="H82" s="187" t="s">
        <v>2346</v>
      </c>
      <c r="I82" s="187" t="s">
        <v>2346</v>
      </c>
      <c r="J82" s="189" t="s">
        <v>2346</v>
      </c>
      <c r="K82" s="187" t="s">
        <v>2346</v>
      </c>
      <c r="L82" s="187" t="s">
        <v>2346</v>
      </c>
      <c r="M82" s="187" t="s">
        <v>2346</v>
      </c>
      <c r="N82" s="187" t="s">
        <v>2346</v>
      </c>
      <c r="O82" s="187" t="s">
        <v>2346</v>
      </c>
      <c r="P82" s="187" t="s">
        <v>2346</v>
      </c>
      <c r="Q82" s="187" t="s">
        <v>2346</v>
      </c>
      <c r="R82" s="184" t="s">
        <v>2346</v>
      </c>
      <c r="S82" s="184" t="s">
        <v>2346</v>
      </c>
      <c r="T82" s="216" t="e">
        <v>#N/A</v>
      </c>
    </row>
    <row r="83" spans="1:20" ht="35.15" hidden="1" customHeight="1" x14ac:dyDescent="0.25">
      <c r="A83" s="215" t="s">
        <v>2346</v>
      </c>
      <c r="B83" s="186" t="s">
        <v>2346</v>
      </c>
      <c r="C83" s="187" t="s">
        <v>2346</v>
      </c>
      <c r="D83" s="187" t="s">
        <v>2346</v>
      </c>
      <c r="E83" s="188" t="s">
        <v>2346</v>
      </c>
      <c r="F83" s="189" t="s">
        <v>2346</v>
      </c>
      <c r="G83" s="187" t="s">
        <v>2346</v>
      </c>
      <c r="H83" s="187" t="s">
        <v>2346</v>
      </c>
      <c r="I83" s="187" t="s">
        <v>2346</v>
      </c>
      <c r="J83" s="189" t="s">
        <v>2346</v>
      </c>
      <c r="K83" s="187" t="s">
        <v>2346</v>
      </c>
      <c r="L83" s="187" t="s">
        <v>2346</v>
      </c>
      <c r="M83" s="187" t="s">
        <v>2346</v>
      </c>
      <c r="N83" s="187" t="s">
        <v>2346</v>
      </c>
      <c r="O83" s="187" t="s">
        <v>2346</v>
      </c>
      <c r="P83" s="187" t="s">
        <v>2346</v>
      </c>
      <c r="Q83" s="187" t="s">
        <v>2346</v>
      </c>
      <c r="R83" s="184" t="s">
        <v>2346</v>
      </c>
      <c r="S83" s="184" t="s">
        <v>2346</v>
      </c>
      <c r="T83" s="216" t="e">
        <v>#N/A</v>
      </c>
    </row>
    <row r="84" spans="1:20" ht="35.15" hidden="1" customHeight="1" x14ac:dyDescent="0.25">
      <c r="A84" s="215" t="s">
        <v>2346</v>
      </c>
      <c r="B84" s="186" t="s">
        <v>2346</v>
      </c>
      <c r="C84" s="187" t="s">
        <v>2346</v>
      </c>
      <c r="D84" s="187" t="s">
        <v>2346</v>
      </c>
      <c r="E84" s="188" t="s">
        <v>2346</v>
      </c>
      <c r="F84" s="189" t="s">
        <v>2346</v>
      </c>
      <c r="G84" s="187" t="s">
        <v>2346</v>
      </c>
      <c r="H84" s="187" t="s">
        <v>2346</v>
      </c>
      <c r="I84" s="187" t="s">
        <v>2346</v>
      </c>
      <c r="J84" s="189" t="s">
        <v>2346</v>
      </c>
      <c r="K84" s="187" t="s">
        <v>2346</v>
      </c>
      <c r="L84" s="187" t="s">
        <v>2346</v>
      </c>
      <c r="M84" s="187" t="s">
        <v>2346</v>
      </c>
      <c r="N84" s="187" t="s">
        <v>2346</v>
      </c>
      <c r="O84" s="187" t="s">
        <v>2346</v>
      </c>
      <c r="P84" s="187" t="s">
        <v>2346</v>
      </c>
      <c r="Q84" s="187" t="s">
        <v>2346</v>
      </c>
      <c r="R84" s="184" t="s">
        <v>2346</v>
      </c>
      <c r="S84" s="184" t="s">
        <v>2346</v>
      </c>
      <c r="T84" s="216" t="e">
        <v>#N/A</v>
      </c>
    </row>
    <row r="85" spans="1:20" ht="35.15" hidden="1" customHeight="1" x14ac:dyDescent="0.25">
      <c r="A85" s="215" t="s">
        <v>2346</v>
      </c>
      <c r="B85" s="186" t="s">
        <v>2346</v>
      </c>
      <c r="C85" s="187" t="s">
        <v>2346</v>
      </c>
      <c r="D85" s="187" t="s">
        <v>2346</v>
      </c>
      <c r="E85" s="187" t="s">
        <v>2346</v>
      </c>
      <c r="F85" s="189" t="s">
        <v>2346</v>
      </c>
      <c r="G85" s="187" t="s">
        <v>2346</v>
      </c>
      <c r="H85" s="187" t="s">
        <v>2346</v>
      </c>
      <c r="I85" s="187" t="s">
        <v>2346</v>
      </c>
      <c r="J85" s="189" t="s">
        <v>2346</v>
      </c>
      <c r="K85" s="187" t="s">
        <v>2346</v>
      </c>
      <c r="L85" s="187" t="s">
        <v>2346</v>
      </c>
      <c r="M85" s="187" t="s">
        <v>2346</v>
      </c>
      <c r="N85" s="187" t="s">
        <v>2346</v>
      </c>
      <c r="O85" s="187" t="s">
        <v>2346</v>
      </c>
      <c r="P85" s="187" t="s">
        <v>2346</v>
      </c>
      <c r="Q85" s="187" t="s">
        <v>2346</v>
      </c>
      <c r="R85" s="184" t="s">
        <v>2346</v>
      </c>
      <c r="S85" s="184" t="s">
        <v>2346</v>
      </c>
      <c r="T85" s="216" t="e">
        <v>#N/A</v>
      </c>
    </row>
    <row r="86" spans="1:20" ht="35.15" hidden="1" customHeight="1" x14ac:dyDescent="0.25">
      <c r="A86" s="215" t="s">
        <v>2346</v>
      </c>
      <c r="B86" s="186" t="s">
        <v>2346</v>
      </c>
      <c r="C86" s="187" t="s">
        <v>2346</v>
      </c>
      <c r="D86" s="187" t="s">
        <v>2346</v>
      </c>
      <c r="E86" s="188" t="s">
        <v>2346</v>
      </c>
      <c r="F86" s="189" t="s">
        <v>2346</v>
      </c>
      <c r="G86" s="187" t="s">
        <v>2346</v>
      </c>
      <c r="H86" s="187" t="s">
        <v>2346</v>
      </c>
      <c r="I86" s="187" t="s">
        <v>2346</v>
      </c>
      <c r="J86" s="189" t="s">
        <v>2346</v>
      </c>
      <c r="K86" s="187" t="s">
        <v>2346</v>
      </c>
      <c r="L86" s="187" t="s">
        <v>2346</v>
      </c>
      <c r="M86" s="187" t="s">
        <v>2346</v>
      </c>
      <c r="N86" s="187" t="s">
        <v>2346</v>
      </c>
      <c r="O86" s="187" t="s">
        <v>2346</v>
      </c>
      <c r="P86" s="187" t="s">
        <v>2346</v>
      </c>
      <c r="Q86" s="187" t="s">
        <v>2346</v>
      </c>
      <c r="R86" s="184" t="s">
        <v>2346</v>
      </c>
      <c r="S86" s="184" t="s">
        <v>2346</v>
      </c>
      <c r="T86" s="216" t="e">
        <v>#N/A</v>
      </c>
    </row>
    <row r="87" spans="1:20" ht="35.15" hidden="1" customHeight="1" x14ac:dyDescent="0.25">
      <c r="A87" s="215" t="s">
        <v>2346</v>
      </c>
      <c r="B87" s="186" t="s">
        <v>2346</v>
      </c>
      <c r="C87" s="187" t="s">
        <v>2346</v>
      </c>
      <c r="D87" s="187" t="s">
        <v>2346</v>
      </c>
      <c r="E87" s="188" t="s">
        <v>2346</v>
      </c>
      <c r="F87" s="189" t="s">
        <v>2346</v>
      </c>
      <c r="G87" s="187" t="s">
        <v>2346</v>
      </c>
      <c r="H87" s="187" t="s">
        <v>2346</v>
      </c>
      <c r="I87" s="187" t="s">
        <v>2346</v>
      </c>
      <c r="J87" s="189" t="s">
        <v>2346</v>
      </c>
      <c r="K87" s="187" t="s">
        <v>2346</v>
      </c>
      <c r="L87" s="187" t="s">
        <v>2346</v>
      </c>
      <c r="M87" s="187" t="s">
        <v>2346</v>
      </c>
      <c r="N87" s="187" t="s">
        <v>2346</v>
      </c>
      <c r="O87" s="187" t="s">
        <v>2346</v>
      </c>
      <c r="P87" s="187" t="s">
        <v>2346</v>
      </c>
      <c r="Q87" s="187" t="s">
        <v>2346</v>
      </c>
      <c r="R87" s="184" t="s">
        <v>2346</v>
      </c>
      <c r="S87" s="184" t="s">
        <v>2346</v>
      </c>
      <c r="T87" s="216" t="e">
        <v>#N/A</v>
      </c>
    </row>
    <row r="88" spans="1:20" ht="35.15" hidden="1" customHeight="1" x14ac:dyDescent="0.25">
      <c r="A88" s="215" t="s">
        <v>2346</v>
      </c>
      <c r="B88" s="186" t="s">
        <v>2346</v>
      </c>
      <c r="C88" s="187" t="s">
        <v>2346</v>
      </c>
      <c r="D88" s="187" t="s">
        <v>2346</v>
      </c>
      <c r="E88" s="187" t="s">
        <v>2346</v>
      </c>
      <c r="F88" s="189" t="s">
        <v>2346</v>
      </c>
      <c r="G88" s="187" t="s">
        <v>2346</v>
      </c>
      <c r="H88" s="187" t="s">
        <v>2346</v>
      </c>
      <c r="I88" s="187" t="s">
        <v>2346</v>
      </c>
      <c r="J88" s="189" t="s">
        <v>2346</v>
      </c>
      <c r="K88" s="187" t="s">
        <v>2346</v>
      </c>
      <c r="L88" s="187" t="s">
        <v>2346</v>
      </c>
      <c r="M88" s="187" t="s">
        <v>2346</v>
      </c>
      <c r="N88" s="187" t="s">
        <v>2346</v>
      </c>
      <c r="O88" s="187" t="s">
        <v>2346</v>
      </c>
      <c r="P88" s="187" t="s">
        <v>2346</v>
      </c>
      <c r="Q88" s="187" t="s">
        <v>2346</v>
      </c>
      <c r="R88" s="184" t="s">
        <v>2346</v>
      </c>
      <c r="S88" s="184" t="s">
        <v>2346</v>
      </c>
      <c r="T88" s="216" t="e">
        <v>#N/A</v>
      </c>
    </row>
    <row r="89" spans="1:20" ht="35.15" hidden="1" customHeight="1" x14ac:dyDescent="0.25">
      <c r="A89" s="215" t="s">
        <v>2346</v>
      </c>
      <c r="B89" s="186" t="s">
        <v>2346</v>
      </c>
      <c r="C89" s="187" t="s">
        <v>2346</v>
      </c>
      <c r="D89" s="187" t="s">
        <v>2346</v>
      </c>
      <c r="E89" s="187" t="s">
        <v>2346</v>
      </c>
      <c r="F89" s="189" t="s">
        <v>2346</v>
      </c>
      <c r="G89" s="187" t="s">
        <v>2346</v>
      </c>
      <c r="H89" s="187" t="s">
        <v>2346</v>
      </c>
      <c r="I89" s="187" t="s">
        <v>2346</v>
      </c>
      <c r="J89" s="189" t="s">
        <v>2346</v>
      </c>
      <c r="K89" s="187" t="s">
        <v>2346</v>
      </c>
      <c r="L89" s="187" t="s">
        <v>2346</v>
      </c>
      <c r="M89" s="187" t="s">
        <v>2346</v>
      </c>
      <c r="N89" s="187" t="s">
        <v>2346</v>
      </c>
      <c r="O89" s="187" t="s">
        <v>2346</v>
      </c>
      <c r="P89" s="187" t="s">
        <v>2346</v>
      </c>
      <c r="Q89" s="187" t="s">
        <v>2346</v>
      </c>
      <c r="R89" s="184" t="s">
        <v>2346</v>
      </c>
      <c r="S89" s="184" t="s">
        <v>2346</v>
      </c>
      <c r="T89" s="216" t="e">
        <v>#N/A</v>
      </c>
    </row>
    <row r="90" spans="1:20" ht="35.15" hidden="1" customHeight="1" x14ac:dyDescent="0.25">
      <c r="A90" s="215" t="s">
        <v>2346</v>
      </c>
      <c r="B90" s="186" t="s">
        <v>2346</v>
      </c>
      <c r="C90" s="187" t="s">
        <v>2346</v>
      </c>
      <c r="D90" s="187" t="s">
        <v>2346</v>
      </c>
      <c r="E90" s="187" t="s">
        <v>2346</v>
      </c>
      <c r="F90" s="189" t="s">
        <v>2346</v>
      </c>
      <c r="G90" s="187" t="s">
        <v>2346</v>
      </c>
      <c r="H90" s="187" t="s">
        <v>2346</v>
      </c>
      <c r="I90" s="187" t="s">
        <v>2346</v>
      </c>
      <c r="J90" s="189" t="s">
        <v>2346</v>
      </c>
      <c r="K90" s="187" t="s">
        <v>2346</v>
      </c>
      <c r="L90" s="187" t="s">
        <v>2346</v>
      </c>
      <c r="M90" s="187" t="s">
        <v>2346</v>
      </c>
      <c r="N90" s="187" t="s">
        <v>2346</v>
      </c>
      <c r="O90" s="187" t="s">
        <v>2346</v>
      </c>
      <c r="P90" s="187" t="s">
        <v>2346</v>
      </c>
      <c r="Q90" s="187" t="s">
        <v>2346</v>
      </c>
      <c r="R90" s="184" t="s">
        <v>2346</v>
      </c>
      <c r="S90" s="184" t="s">
        <v>2346</v>
      </c>
      <c r="T90" s="216" t="e">
        <v>#N/A</v>
      </c>
    </row>
    <row r="91" spans="1:20" ht="35.15" hidden="1" customHeight="1" x14ac:dyDescent="0.25">
      <c r="A91" s="215" t="s">
        <v>2346</v>
      </c>
      <c r="B91" s="186" t="s">
        <v>2346</v>
      </c>
      <c r="C91" s="187" t="s">
        <v>2346</v>
      </c>
      <c r="D91" s="187" t="s">
        <v>2346</v>
      </c>
      <c r="E91" s="187" t="s">
        <v>2346</v>
      </c>
      <c r="F91" s="189" t="s">
        <v>2346</v>
      </c>
      <c r="G91" s="187" t="s">
        <v>2346</v>
      </c>
      <c r="H91" s="187" t="s">
        <v>2346</v>
      </c>
      <c r="I91" s="187" t="s">
        <v>2346</v>
      </c>
      <c r="J91" s="189" t="s">
        <v>2346</v>
      </c>
      <c r="K91" s="187" t="s">
        <v>2346</v>
      </c>
      <c r="L91" s="187" t="s">
        <v>2346</v>
      </c>
      <c r="M91" s="187" t="s">
        <v>2346</v>
      </c>
      <c r="N91" s="187" t="s">
        <v>2346</v>
      </c>
      <c r="O91" s="187" t="s">
        <v>2346</v>
      </c>
      <c r="P91" s="187" t="s">
        <v>2346</v>
      </c>
      <c r="Q91" s="187" t="s">
        <v>2346</v>
      </c>
      <c r="R91" s="184" t="s">
        <v>2346</v>
      </c>
      <c r="S91" s="184" t="s">
        <v>2346</v>
      </c>
      <c r="T91" s="216" t="e">
        <v>#N/A</v>
      </c>
    </row>
    <row r="92" spans="1:20" ht="35.15" hidden="1" customHeight="1" x14ac:dyDescent="0.25">
      <c r="A92" s="215" t="s">
        <v>2346</v>
      </c>
      <c r="B92" s="186" t="s">
        <v>2346</v>
      </c>
      <c r="C92" s="187" t="s">
        <v>2346</v>
      </c>
      <c r="D92" s="187" t="s">
        <v>2346</v>
      </c>
      <c r="E92" s="187" t="s">
        <v>2346</v>
      </c>
      <c r="F92" s="189" t="s">
        <v>2346</v>
      </c>
      <c r="G92" s="187" t="s">
        <v>2346</v>
      </c>
      <c r="H92" s="187" t="s">
        <v>2346</v>
      </c>
      <c r="I92" s="187" t="s">
        <v>2346</v>
      </c>
      <c r="J92" s="189" t="s">
        <v>2346</v>
      </c>
      <c r="K92" s="187" t="s">
        <v>2346</v>
      </c>
      <c r="L92" s="187" t="s">
        <v>2346</v>
      </c>
      <c r="M92" s="187" t="s">
        <v>2346</v>
      </c>
      <c r="N92" s="187" t="s">
        <v>2346</v>
      </c>
      <c r="O92" s="187" t="s">
        <v>2346</v>
      </c>
      <c r="P92" s="187" t="s">
        <v>2346</v>
      </c>
      <c r="Q92" s="187" t="s">
        <v>2346</v>
      </c>
      <c r="R92" s="184" t="s">
        <v>2346</v>
      </c>
      <c r="S92" s="184" t="s">
        <v>2346</v>
      </c>
      <c r="T92" s="216" t="e">
        <v>#N/A</v>
      </c>
    </row>
    <row r="93" spans="1:20" ht="35.15" hidden="1" customHeight="1" x14ac:dyDescent="0.25">
      <c r="A93" s="215" t="s">
        <v>2346</v>
      </c>
      <c r="B93" s="186" t="s">
        <v>2346</v>
      </c>
      <c r="C93" s="187" t="s">
        <v>2346</v>
      </c>
      <c r="D93" s="187" t="s">
        <v>2346</v>
      </c>
      <c r="E93" s="188" t="s">
        <v>2346</v>
      </c>
      <c r="F93" s="189" t="s">
        <v>2346</v>
      </c>
      <c r="G93" s="187" t="s">
        <v>2346</v>
      </c>
      <c r="H93" s="187" t="s">
        <v>2346</v>
      </c>
      <c r="I93" s="187" t="s">
        <v>2346</v>
      </c>
      <c r="J93" s="189" t="s">
        <v>2346</v>
      </c>
      <c r="K93" s="187" t="s">
        <v>2346</v>
      </c>
      <c r="L93" s="187" t="s">
        <v>2346</v>
      </c>
      <c r="M93" s="187" t="s">
        <v>2346</v>
      </c>
      <c r="N93" s="187" t="s">
        <v>2346</v>
      </c>
      <c r="O93" s="187" t="s">
        <v>2346</v>
      </c>
      <c r="P93" s="187" t="s">
        <v>2346</v>
      </c>
      <c r="Q93" s="187" t="s">
        <v>2346</v>
      </c>
      <c r="R93" s="184" t="s">
        <v>2346</v>
      </c>
      <c r="S93" s="184" t="s">
        <v>2346</v>
      </c>
      <c r="T93" s="216" t="e">
        <v>#N/A</v>
      </c>
    </row>
    <row r="94" spans="1:20" ht="35.15" hidden="1" customHeight="1" x14ac:dyDescent="0.25">
      <c r="A94" s="215" t="s">
        <v>2346</v>
      </c>
      <c r="B94" s="186" t="s">
        <v>2346</v>
      </c>
      <c r="C94" s="187" t="s">
        <v>2346</v>
      </c>
      <c r="D94" s="187" t="s">
        <v>2346</v>
      </c>
      <c r="E94" s="187" t="s">
        <v>2346</v>
      </c>
      <c r="F94" s="189" t="s">
        <v>2346</v>
      </c>
      <c r="G94" s="187" t="s">
        <v>2346</v>
      </c>
      <c r="H94" s="187" t="s">
        <v>2346</v>
      </c>
      <c r="I94" s="187" t="s">
        <v>2346</v>
      </c>
      <c r="J94" s="189" t="s">
        <v>2346</v>
      </c>
      <c r="K94" s="187" t="s">
        <v>2346</v>
      </c>
      <c r="L94" s="187" t="s">
        <v>2346</v>
      </c>
      <c r="M94" s="187" t="s">
        <v>2346</v>
      </c>
      <c r="N94" s="187" t="s">
        <v>2346</v>
      </c>
      <c r="O94" s="187" t="s">
        <v>2346</v>
      </c>
      <c r="P94" s="187" t="s">
        <v>2346</v>
      </c>
      <c r="Q94" s="187" t="s">
        <v>2346</v>
      </c>
      <c r="R94" s="184" t="s">
        <v>2346</v>
      </c>
      <c r="S94" s="184" t="s">
        <v>2346</v>
      </c>
      <c r="T94" s="216" t="e">
        <v>#N/A</v>
      </c>
    </row>
    <row r="95" spans="1:20" ht="35.15" hidden="1" customHeight="1" x14ac:dyDescent="0.25">
      <c r="A95" s="215" t="s">
        <v>2346</v>
      </c>
      <c r="B95" s="186" t="s">
        <v>2346</v>
      </c>
      <c r="C95" s="187" t="s">
        <v>2346</v>
      </c>
      <c r="D95" s="187" t="s">
        <v>2346</v>
      </c>
      <c r="E95" s="187" t="s">
        <v>2346</v>
      </c>
      <c r="F95" s="189" t="s">
        <v>2346</v>
      </c>
      <c r="G95" s="187" t="s">
        <v>2346</v>
      </c>
      <c r="H95" s="187" t="s">
        <v>2346</v>
      </c>
      <c r="I95" s="187" t="s">
        <v>2346</v>
      </c>
      <c r="J95" s="189" t="s">
        <v>2346</v>
      </c>
      <c r="K95" s="187" t="s">
        <v>2346</v>
      </c>
      <c r="L95" s="187" t="s">
        <v>2346</v>
      </c>
      <c r="M95" s="187" t="s">
        <v>2346</v>
      </c>
      <c r="N95" s="187" t="s">
        <v>2346</v>
      </c>
      <c r="O95" s="187" t="s">
        <v>2346</v>
      </c>
      <c r="P95" s="187" t="s">
        <v>2346</v>
      </c>
      <c r="Q95" s="187" t="s">
        <v>2346</v>
      </c>
      <c r="R95" s="184" t="s">
        <v>2346</v>
      </c>
      <c r="S95" s="184" t="s">
        <v>2346</v>
      </c>
      <c r="T95" s="216" t="e">
        <v>#N/A</v>
      </c>
    </row>
    <row r="96" spans="1:20" ht="35.15" hidden="1" customHeight="1" x14ac:dyDescent="0.25">
      <c r="A96" s="215" t="s">
        <v>2346</v>
      </c>
      <c r="B96" s="186" t="s">
        <v>2346</v>
      </c>
      <c r="C96" s="187" t="s">
        <v>2346</v>
      </c>
      <c r="D96" s="187" t="s">
        <v>2346</v>
      </c>
      <c r="E96" s="187" t="s">
        <v>2346</v>
      </c>
      <c r="F96" s="189" t="s">
        <v>2346</v>
      </c>
      <c r="G96" s="187" t="s">
        <v>2346</v>
      </c>
      <c r="H96" s="187" t="s">
        <v>2346</v>
      </c>
      <c r="I96" s="187" t="s">
        <v>2346</v>
      </c>
      <c r="J96" s="189" t="s">
        <v>2346</v>
      </c>
      <c r="K96" s="187" t="s">
        <v>2346</v>
      </c>
      <c r="L96" s="187" t="s">
        <v>2346</v>
      </c>
      <c r="M96" s="187" t="s">
        <v>2346</v>
      </c>
      <c r="N96" s="187" t="s">
        <v>2346</v>
      </c>
      <c r="O96" s="187" t="s">
        <v>2346</v>
      </c>
      <c r="P96" s="187" t="s">
        <v>2346</v>
      </c>
      <c r="Q96" s="187" t="s">
        <v>2346</v>
      </c>
      <c r="R96" s="184" t="s">
        <v>2346</v>
      </c>
      <c r="S96" s="184" t="s">
        <v>2346</v>
      </c>
      <c r="T96" s="216" t="e">
        <v>#N/A</v>
      </c>
    </row>
    <row r="97" spans="1:20" ht="35.15" hidden="1" customHeight="1" x14ac:dyDescent="0.25">
      <c r="A97" s="215" t="s">
        <v>2346</v>
      </c>
      <c r="B97" s="186" t="s">
        <v>2346</v>
      </c>
      <c r="C97" s="187" t="s">
        <v>2346</v>
      </c>
      <c r="D97" s="187" t="s">
        <v>2346</v>
      </c>
      <c r="E97" s="187" t="s">
        <v>2346</v>
      </c>
      <c r="F97" s="189" t="s">
        <v>2346</v>
      </c>
      <c r="G97" s="187" t="s">
        <v>2346</v>
      </c>
      <c r="H97" s="187" t="s">
        <v>2346</v>
      </c>
      <c r="I97" s="187" t="s">
        <v>2346</v>
      </c>
      <c r="J97" s="189" t="s">
        <v>2346</v>
      </c>
      <c r="K97" s="187" t="s">
        <v>2346</v>
      </c>
      <c r="L97" s="187" t="s">
        <v>2346</v>
      </c>
      <c r="M97" s="187" t="s">
        <v>2346</v>
      </c>
      <c r="N97" s="187" t="s">
        <v>2346</v>
      </c>
      <c r="O97" s="187" t="s">
        <v>2346</v>
      </c>
      <c r="P97" s="187" t="s">
        <v>2346</v>
      </c>
      <c r="Q97" s="187" t="s">
        <v>2346</v>
      </c>
      <c r="R97" s="184" t="s">
        <v>2346</v>
      </c>
      <c r="S97" s="184" t="s">
        <v>2346</v>
      </c>
      <c r="T97" s="216" t="e">
        <v>#N/A</v>
      </c>
    </row>
    <row r="98" spans="1:20" s="13" customFormat="1" ht="35.15" hidden="1" customHeight="1" x14ac:dyDescent="0.25">
      <c r="A98" s="234" t="s">
        <v>2346</v>
      </c>
      <c r="B98" s="190" t="s">
        <v>2346</v>
      </c>
      <c r="C98" s="200" t="s">
        <v>2346</v>
      </c>
      <c r="D98" s="200" t="s">
        <v>2346</v>
      </c>
      <c r="E98" s="200" t="s">
        <v>2346</v>
      </c>
      <c r="F98" s="206" t="s">
        <v>2346</v>
      </c>
      <c r="G98" s="200" t="s">
        <v>2346</v>
      </c>
      <c r="H98" s="200" t="s">
        <v>2346</v>
      </c>
      <c r="I98" s="200" t="s">
        <v>2346</v>
      </c>
      <c r="J98" s="206" t="s">
        <v>2346</v>
      </c>
      <c r="K98" s="200" t="s">
        <v>2346</v>
      </c>
      <c r="L98" s="200" t="s">
        <v>2346</v>
      </c>
      <c r="M98" s="200" t="s">
        <v>2346</v>
      </c>
      <c r="N98" s="200" t="s">
        <v>2346</v>
      </c>
      <c r="O98" s="200" t="s">
        <v>2346</v>
      </c>
      <c r="P98" s="200" t="s">
        <v>2346</v>
      </c>
      <c r="Q98" s="200" t="s">
        <v>2346</v>
      </c>
      <c r="R98" s="208" t="s">
        <v>2346</v>
      </c>
      <c r="S98" s="208" t="s">
        <v>2346</v>
      </c>
      <c r="T98" s="217" t="e">
        <v>#N/A</v>
      </c>
    </row>
    <row r="99" spans="1:20" ht="35.15" hidden="1" customHeight="1" x14ac:dyDescent="0.25">
      <c r="A99" s="215" t="s">
        <v>2346</v>
      </c>
      <c r="B99" s="186" t="s">
        <v>2346</v>
      </c>
      <c r="C99" s="187" t="s">
        <v>2346</v>
      </c>
      <c r="D99" s="187" t="s">
        <v>2346</v>
      </c>
      <c r="E99" s="187" t="s">
        <v>2346</v>
      </c>
      <c r="F99" s="189" t="s">
        <v>2346</v>
      </c>
      <c r="G99" s="187" t="s">
        <v>2346</v>
      </c>
      <c r="H99" s="187" t="s">
        <v>2346</v>
      </c>
      <c r="I99" s="187" t="s">
        <v>2346</v>
      </c>
      <c r="J99" s="189" t="s">
        <v>2346</v>
      </c>
      <c r="K99" s="187" t="s">
        <v>2346</v>
      </c>
      <c r="L99" s="187" t="s">
        <v>2346</v>
      </c>
      <c r="M99" s="187" t="s">
        <v>2346</v>
      </c>
      <c r="N99" s="187" t="s">
        <v>2346</v>
      </c>
      <c r="O99" s="187" t="s">
        <v>2346</v>
      </c>
      <c r="P99" s="187" t="s">
        <v>2346</v>
      </c>
      <c r="Q99" s="187" t="s">
        <v>2346</v>
      </c>
      <c r="R99" s="184" t="s">
        <v>2346</v>
      </c>
      <c r="S99" s="184" t="s">
        <v>2346</v>
      </c>
      <c r="T99" s="216" t="e">
        <v>#N/A</v>
      </c>
    </row>
    <row r="100" spans="1:20" ht="35.15" hidden="1" customHeight="1" x14ac:dyDescent="0.25">
      <c r="A100" s="215" t="s">
        <v>2346</v>
      </c>
      <c r="B100" s="186" t="s">
        <v>2346</v>
      </c>
      <c r="C100" s="187" t="s">
        <v>2346</v>
      </c>
      <c r="D100" s="187" t="s">
        <v>2346</v>
      </c>
      <c r="E100" s="188" t="s">
        <v>2346</v>
      </c>
      <c r="F100" s="189" t="s">
        <v>2346</v>
      </c>
      <c r="G100" s="187" t="s">
        <v>2346</v>
      </c>
      <c r="H100" s="187" t="s">
        <v>2346</v>
      </c>
      <c r="I100" s="187" t="s">
        <v>2346</v>
      </c>
      <c r="J100" s="189" t="s">
        <v>2346</v>
      </c>
      <c r="K100" s="187" t="s">
        <v>2346</v>
      </c>
      <c r="L100" s="187" t="s">
        <v>2346</v>
      </c>
      <c r="M100" s="187" t="s">
        <v>2346</v>
      </c>
      <c r="N100" s="187" t="s">
        <v>2346</v>
      </c>
      <c r="O100" s="187" t="s">
        <v>2346</v>
      </c>
      <c r="P100" s="187" t="s">
        <v>2346</v>
      </c>
      <c r="Q100" s="187" t="s">
        <v>2346</v>
      </c>
      <c r="R100" s="184" t="s">
        <v>2346</v>
      </c>
      <c r="S100" s="184" t="s">
        <v>2346</v>
      </c>
      <c r="T100" s="216" t="e">
        <v>#N/A</v>
      </c>
    </row>
    <row r="101" spans="1:20" ht="35.15" hidden="1" customHeight="1" x14ac:dyDescent="0.25">
      <c r="A101" s="215" t="s">
        <v>2346</v>
      </c>
      <c r="B101" s="186" t="s">
        <v>2346</v>
      </c>
      <c r="C101" s="187" t="s">
        <v>2346</v>
      </c>
      <c r="D101" s="187" t="s">
        <v>2346</v>
      </c>
      <c r="E101" s="188" t="s">
        <v>2346</v>
      </c>
      <c r="F101" s="189" t="s">
        <v>2346</v>
      </c>
      <c r="G101" s="187" t="s">
        <v>2346</v>
      </c>
      <c r="H101" s="187" t="s">
        <v>2346</v>
      </c>
      <c r="I101" s="187" t="s">
        <v>2346</v>
      </c>
      <c r="J101" s="189" t="s">
        <v>2346</v>
      </c>
      <c r="K101" s="187" t="s">
        <v>2346</v>
      </c>
      <c r="L101" s="187" t="s">
        <v>2346</v>
      </c>
      <c r="M101" s="187" t="s">
        <v>2346</v>
      </c>
      <c r="N101" s="187" t="s">
        <v>2346</v>
      </c>
      <c r="O101" s="187" t="s">
        <v>2346</v>
      </c>
      <c r="P101" s="187" t="s">
        <v>2346</v>
      </c>
      <c r="Q101" s="187" t="s">
        <v>2346</v>
      </c>
      <c r="R101" s="184" t="s">
        <v>2346</v>
      </c>
      <c r="S101" s="184" t="s">
        <v>2346</v>
      </c>
      <c r="T101" s="216" t="e">
        <v>#N/A</v>
      </c>
    </row>
    <row r="102" spans="1:20" ht="35.15" hidden="1" customHeight="1" x14ac:dyDescent="0.25">
      <c r="A102" s="215" t="s">
        <v>2346</v>
      </c>
      <c r="B102" s="186" t="s">
        <v>2346</v>
      </c>
      <c r="C102" s="187" t="s">
        <v>2346</v>
      </c>
      <c r="D102" s="187" t="s">
        <v>2346</v>
      </c>
      <c r="E102" s="187" t="s">
        <v>2346</v>
      </c>
      <c r="F102" s="189" t="s">
        <v>2346</v>
      </c>
      <c r="G102" s="187" t="s">
        <v>2346</v>
      </c>
      <c r="H102" s="187" t="s">
        <v>2346</v>
      </c>
      <c r="I102" s="187" t="s">
        <v>2346</v>
      </c>
      <c r="J102" s="189" t="s">
        <v>2346</v>
      </c>
      <c r="K102" s="187" t="s">
        <v>2346</v>
      </c>
      <c r="L102" s="187" t="s">
        <v>2346</v>
      </c>
      <c r="M102" s="187" t="s">
        <v>2346</v>
      </c>
      <c r="N102" s="187" t="s">
        <v>2346</v>
      </c>
      <c r="O102" s="187" t="s">
        <v>2346</v>
      </c>
      <c r="P102" s="187" t="s">
        <v>2346</v>
      </c>
      <c r="Q102" s="187" t="s">
        <v>2346</v>
      </c>
      <c r="R102" s="184" t="s">
        <v>2346</v>
      </c>
      <c r="S102" s="184" t="s">
        <v>2346</v>
      </c>
      <c r="T102" s="216" t="e">
        <v>#N/A</v>
      </c>
    </row>
    <row r="103" spans="1:20" ht="35.15" hidden="1" customHeight="1" x14ac:dyDescent="0.25">
      <c r="A103" s="215" t="s">
        <v>2346</v>
      </c>
      <c r="B103" s="186" t="s">
        <v>2346</v>
      </c>
      <c r="C103" s="187" t="s">
        <v>2346</v>
      </c>
      <c r="D103" s="187" t="s">
        <v>2346</v>
      </c>
      <c r="E103" s="188" t="s">
        <v>2346</v>
      </c>
      <c r="F103" s="189" t="s">
        <v>2346</v>
      </c>
      <c r="G103" s="187" t="s">
        <v>2346</v>
      </c>
      <c r="H103" s="187" t="s">
        <v>2346</v>
      </c>
      <c r="I103" s="187" t="s">
        <v>2346</v>
      </c>
      <c r="J103" s="189" t="s">
        <v>2346</v>
      </c>
      <c r="K103" s="187" t="s">
        <v>2346</v>
      </c>
      <c r="L103" s="187" t="s">
        <v>2346</v>
      </c>
      <c r="M103" s="187" t="s">
        <v>2346</v>
      </c>
      <c r="N103" s="187" t="s">
        <v>2346</v>
      </c>
      <c r="O103" s="187" t="s">
        <v>2346</v>
      </c>
      <c r="P103" s="187" t="s">
        <v>2346</v>
      </c>
      <c r="Q103" s="187" t="s">
        <v>2346</v>
      </c>
      <c r="R103" s="184" t="s">
        <v>2346</v>
      </c>
      <c r="S103" s="184" t="s">
        <v>2346</v>
      </c>
      <c r="T103" s="216" t="e">
        <v>#N/A</v>
      </c>
    </row>
    <row r="104" spans="1:20" ht="35.15" hidden="1" customHeight="1" x14ac:dyDescent="0.25">
      <c r="A104" s="215" t="s">
        <v>2346</v>
      </c>
      <c r="B104" s="186" t="s">
        <v>2346</v>
      </c>
      <c r="C104" s="187" t="s">
        <v>2346</v>
      </c>
      <c r="D104" s="187" t="s">
        <v>2346</v>
      </c>
      <c r="E104" s="187" t="s">
        <v>2346</v>
      </c>
      <c r="F104" s="189" t="s">
        <v>2346</v>
      </c>
      <c r="G104" s="187" t="s">
        <v>2346</v>
      </c>
      <c r="H104" s="187" t="s">
        <v>2346</v>
      </c>
      <c r="I104" s="187" t="s">
        <v>2346</v>
      </c>
      <c r="J104" s="189" t="s">
        <v>2346</v>
      </c>
      <c r="K104" s="187" t="s">
        <v>2346</v>
      </c>
      <c r="L104" s="187" t="s">
        <v>2346</v>
      </c>
      <c r="M104" s="187" t="s">
        <v>2346</v>
      </c>
      <c r="N104" s="187" t="s">
        <v>2346</v>
      </c>
      <c r="O104" s="187" t="s">
        <v>2346</v>
      </c>
      <c r="P104" s="187" t="s">
        <v>2346</v>
      </c>
      <c r="Q104" s="187" t="s">
        <v>2346</v>
      </c>
      <c r="R104" s="184" t="s">
        <v>2346</v>
      </c>
      <c r="S104" s="184" t="s">
        <v>2346</v>
      </c>
      <c r="T104" s="216" t="e">
        <v>#N/A</v>
      </c>
    </row>
    <row r="105" spans="1:20" ht="35.15" hidden="1" customHeight="1" x14ac:dyDescent="0.25">
      <c r="A105" s="215" t="s">
        <v>2346</v>
      </c>
      <c r="B105" s="186" t="s">
        <v>2346</v>
      </c>
      <c r="C105" s="187" t="s">
        <v>2346</v>
      </c>
      <c r="D105" s="187" t="s">
        <v>2346</v>
      </c>
      <c r="E105" s="187" t="s">
        <v>2346</v>
      </c>
      <c r="F105" s="189" t="s">
        <v>2346</v>
      </c>
      <c r="G105" s="187" t="s">
        <v>2346</v>
      </c>
      <c r="H105" s="187" t="s">
        <v>2346</v>
      </c>
      <c r="I105" s="187" t="s">
        <v>2346</v>
      </c>
      <c r="J105" s="189" t="s">
        <v>2346</v>
      </c>
      <c r="K105" s="187" t="s">
        <v>2346</v>
      </c>
      <c r="L105" s="187" t="s">
        <v>2346</v>
      </c>
      <c r="M105" s="187" t="s">
        <v>2346</v>
      </c>
      <c r="N105" s="187" t="s">
        <v>2346</v>
      </c>
      <c r="O105" s="187" t="s">
        <v>2346</v>
      </c>
      <c r="P105" s="187" t="s">
        <v>2346</v>
      </c>
      <c r="Q105" s="187" t="s">
        <v>2346</v>
      </c>
      <c r="R105" s="184" t="s">
        <v>2346</v>
      </c>
      <c r="S105" s="184" t="s">
        <v>2346</v>
      </c>
      <c r="T105" s="216" t="e">
        <v>#N/A</v>
      </c>
    </row>
    <row r="106" spans="1:20" ht="35.15" hidden="1" customHeight="1" x14ac:dyDescent="0.25">
      <c r="A106" s="215" t="s">
        <v>2346</v>
      </c>
      <c r="B106" s="186" t="s">
        <v>2346</v>
      </c>
      <c r="C106" s="187" t="s">
        <v>2346</v>
      </c>
      <c r="D106" s="187" t="s">
        <v>2346</v>
      </c>
      <c r="E106" s="188" t="s">
        <v>2346</v>
      </c>
      <c r="F106" s="189" t="s">
        <v>2346</v>
      </c>
      <c r="G106" s="187" t="s">
        <v>2346</v>
      </c>
      <c r="H106" s="187" t="s">
        <v>2346</v>
      </c>
      <c r="I106" s="187" t="s">
        <v>2346</v>
      </c>
      <c r="J106" s="189" t="s">
        <v>2346</v>
      </c>
      <c r="K106" s="187" t="s">
        <v>2346</v>
      </c>
      <c r="L106" s="187" t="s">
        <v>2346</v>
      </c>
      <c r="M106" s="187" t="s">
        <v>2346</v>
      </c>
      <c r="N106" s="187" t="s">
        <v>2346</v>
      </c>
      <c r="O106" s="187" t="s">
        <v>2346</v>
      </c>
      <c r="P106" s="187" t="s">
        <v>2346</v>
      </c>
      <c r="Q106" s="187" t="s">
        <v>2346</v>
      </c>
      <c r="R106" s="184" t="s">
        <v>2346</v>
      </c>
      <c r="S106" s="184" t="s">
        <v>2346</v>
      </c>
      <c r="T106" s="216" t="e">
        <v>#N/A</v>
      </c>
    </row>
    <row r="107" spans="1:20" ht="35.15" hidden="1" customHeight="1" x14ac:dyDescent="0.25">
      <c r="A107" s="215" t="s">
        <v>2346</v>
      </c>
      <c r="B107" s="186" t="s">
        <v>2346</v>
      </c>
      <c r="C107" s="187" t="s">
        <v>2346</v>
      </c>
      <c r="D107" s="187" t="s">
        <v>2346</v>
      </c>
      <c r="E107" s="188" t="s">
        <v>2346</v>
      </c>
      <c r="F107" s="189" t="s">
        <v>2346</v>
      </c>
      <c r="G107" s="187" t="s">
        <v>2346</v>
      </c>
      <c r="H107" s="187" t="s">
        <v>2346</v>
      </c>
      <c r="I107" s="187" t="s">
        <v>2346</v>
      </c>
      <c r="J107" s="189" t="s">
        <v>2346</v>
      </c>
      <c r="K107" s="187" t="s">
        <v>2346</v>
      </c>
      <c r="L107" s="187" t="s">
        <v>2346</v>
      </c>
      <c r="M107" s="187" t="s">
        <v>2346</v>
      </c>
      <c r="N107" s="187" t="s">
        <v>2346</v>
      </c>
      <c r="O107" s="187" t="s">
        <v>2346</v>
      </c>
      <c r="P107" s="187" t="s">
        <v>2346</v>
      </c>
      <c r="Q107" s="187" t="s">
        <v>2346</v>
      </c>
      <c r="R107" s="184" t="s">
        <v>2346</v>
      </c>
      <c r="S107" s="184" t="s">
        <v>2346</v>
      </c>
      <c r="T107" s="216" t="e">
        <v>#N/A</v>
      </c>
    </row>
    <row r="108" spans="1:20" ht="35.15" hidden="1" customHeight="1" x14ac:dyDescent="0.25">
      <c r="A108" s="215" t="s">
        <v>2346</v>
      </c>
      <c r="B108" s="186" t="s">
        <v>2346</v>
      </c>
      <c r="C108" s="187" t="s">
        <v>2346</v>
      </c>
      <c r="D108" s="187" t="s">
        <v>2346</v>
      </c>
      <c r="E108" s="188" t="s">
        <v>2346</v>
      </c>
      <c r="F108" s="189" t="s">
        <v>2346</v>
      </c>
      <c r="G108" s="187" t="s">
        <v>2346</v>
      </c>
      <c r="H108" s="187" t="s">
        <v>2346</v>
      </c>
      <c r="I108" s="187" t="s">
        <v>2346</v>
      </c>
      <c r="J108" s="189" t="s">
        <v>2346</v>
      </c>
      <c r="K108" s="187" t="s">
        <v>2346</v>
      </c>
      <c r="L108" s="187" t="s">
        <v>2346</v>
      </c>
      <c r="M108" s="187" t="s">
        <v>2346</v>
      </c>
      <c r="N108" s="187" t="s">
        <v>2346</v>
      </c>
      <c r="O108" s="187" t="s">
        <v>2346</v>
      </c>
      <c r="P108" s="187" t="s">
        <v>2346</v>
      </c>
      <c r="Q108" s="187" t="s">
        <v>2346</v>
      </c>
      <c r="R108" s="184" t="s">
        <v>2346</v>
      </c>
      <c r="S108" s="184" t="s">
        <v>2346</v>
      </c>
      <c r="T108" s="216" t="e">
        <v>#N/A</v>
      </c>
    </row>
    <row r="109" spans="1:20" ht="35.15" hidden="1" customHeight="1" x14ac:dyDescent="0.25">
      <c r="A109" s="215" t="s">
        <v>2346</v>
      </c>
      <c r="B109" s="186" t="s">
        <v>2346</v>
      </c>
      <c r="C109" s="187" t="s">
        <v>2346</v>
      </c>
      <c r="D109" s="187" t="s">
        <v>2346</v>
      </c>
      <c r="E109" s="187" t="s">
        <v>2346</v>
      </c>
      <c r="F109" s="189" t="s">
        <v>2346</v>
      </c>
      <c r="G109" s="187" t="s">
        <v>2346</v>
      </c>
      <c r="H109" s="187" t="s">
        <v>2346</v>
      </c>
      <c r="I109" s="187" t="s">
        <v>2346</v>
      </c>
      <c r="J109" s="189" t="s">
        <v>2346</v>
      </c>
      <c r="K109" s="187" t="s">
        <v>2346</v>
      </c>
      <c r="L109" s="187" t="s">
        <v>2346</v>
      </c>
      <c r="M109" s="187" t="s">
        <v>2346</v>
      </c>
      <c r="N109" s="187" t="s">
        <v>2346</v>
      </c>
      <c r="O109" s="187" t="s">
        <v>2346</v>
      </c>
      <c r="P109" s="187" t="s">
        <v>2346</v>
      </c>
      <c r="Q109" s="187" t="s">
        <v>2346</v>
      </c>
      <c r="R109" s="184" t="s">
        <v>2346</v>
      </c>
      <c r="S109" s="184" t="s">
        <v>2346</v>
      </c>
      <c r="T109" s="216" t="e">
        <v>#N/A</v>
      </c>
    </row>
    <row r="110" spans="1:20" ht="35.15" hidden="1" customHeight="1" x14ac:dyDescent="0.25">
      <c r="A110" s="215" t="s">
        <v>2346</v>
      </c>
      <c r="B110" s="186" t="s">
        <v>2346</v>
      </c>
      <c r="C110" s="187" t="s">
        <v>2346</v>
      </c>
      <c r="D110" s="187" t="s">
        <v>2346</v>
      </c>
      <c r="E110" s="187" t="s">
        <v>2346</v>
      </c>
      <c r="F110" s="189" t="s">
        <v>2346</v>
      </c>
      <c r="G110" s="187" t="s">
        <v>2346</v>
      </c>
      <c r="H110" s="187" t="s">
        <v>2346</v>
      </c>
      <c r="I110" s="187" t="s">
        <v>2346</v>
      </c>
      <c r="J110" s="189" t="s">
        <v>2346</v>
      </c>
      <c r="K110" s="187" t="s">
        <v>2346</v>
      </c>
      <c r="L110" s="187" t="s">
        <v>2346</v>
      </c>
      <c r="M110" s="187" t="s">
        <v>2346</v>
      </c>
      <c r="N110" s="187" t="s">
        <v>2346</v>
      </c>
      <c r="O110" s="187" t="s">
        <v>2346</v>
      </c>
      <c r="P110" s="187" t="s">
        <v>2346</v>
      </c>
      <c r="Q110" s="187" t="s">
        <v>2346</v>
      </c>
      <c r="R110" s="184" t="s">
        <v>2346</v>
      </c>
      <c r="S110" s="184" t="s">
        <v>2346</v>
      </c>
      <c r="T110" s="216" t="e">
        <v>#N/A</v>
      </c>
    </row>
    <row r="111" spans="1:20" ht="35.15" hidden="1" customHeight="1" x14ac:dyDescent="0.25">
      <c r="A111" s="215" t="s">
        <v>2346</v>
      </c>
      <c r="B111" s="186" t="s">
        <v>2346</v>
      </c>
      <c r="C111" s="187" t="s">
        <v>2346</v>
      </c>
      <c r="D111" s="187" t="s">
        <v>2346</v>
      </c>
      <c r="E111" s="188" t="s">
        <v>2346</v>
      </c>
      <c r="F111" s="189" t="s">
        <v>2346</v>
      </c>
      <c r="G111" s="187" t="s">
        <v>2346</v>
      </c>
      <c r="H111" s="187" t="s">
        <v>2346</v>
      </c>
      <c r="I111" s="187" t="s">
        <v>2346</v>
      </c>
      <c r="J111" s="189" t="s">
        <v>2346</v>
      </c>
      <c r="K111" s="187" t="s">
        <v>2346</v>
      </c>
      <c r="L111" s="187" t="s">
        <v>2346</v>
      </c>
      <c r="M111" s="187" t="s">
        <v>2346</v>
      </c>
      <c r="N111" s="187" t="s">
        <v>2346</v>
      </c>
      <c r="O111" s="187" t="s">
        <v>2346</v>
      </c>
      <c r="P111" s="187" t="s">
        <v>2346</v>
      </c>
      <c r="Q111" s="187" t="s">
        <v>2346</v>
      </c>
      <c r="R111" s="184" t="s">
        <v>2346</v>
      </c>
      <c r="S111" s="184" t="s">
        <v>2346</v>
      </c>
      <c r="T111" s="216" t="e">
        <v>#N/A</v>
      </c>
    </row>
    <row r="112" spans="1:20" ht="35.15" hidden="1" customHeight="1" x14ac:dyDescent="0.25">
      <c r="A112" s="215" t="s">
        <v>2346</v>
      </c>
      <c r="B112" s="186" t="s">
        <v>2346</v>
      </c>
      <c r="C112" s="187" t="s">
        <v>2346</v>
      </c>
      <c r="D112" s="187" t="s">
        <v>2346</v>
      </c>
      <c r="E112" s="187" t="s">
        <v>2346</v>
      </c>
      <c r="F112" s="189" t="s">
        <v>2346</v>
      </c>
      <c r="G112" s="187" t="s">
        <v>2346</v>
      </c>
      <c r="H112" s="187" t="s">
        <v>2346</v>
      </c>
      <c r="I112" s="187" t="s">
        <v>2346</v>
      </c>
      <c r="J112" s="189" t="s">
        <v>2346</v>
      </c>
      <c r="K112" s="187" t="s">
        <v>2346</v>
      </c>
      <c r="L112" s="187" t="s">
        <v>2346</v>
      </c>
      <c r="M112" s="187" t="s">
        <v>2346</v>
      </c>
      <c r="N112" s="187" t="s">
        <v>2346</v>
      </c>
      <c r="O112" s="187" t="s">
        <v>2346</v>
      </c>
      <c r="P112" s="187" t="s">
        <v>2346</v>
      </c>
      <c r="Q112" s="187" t="s">
        <v>2346</v>
      </c>
      <c r="R112" s="184" t="s">
        <v>2346</v>
      </c>
      <c r="S112" s="184" t="s">
        <v>2346</v>
      </c>
      <c r="T112" s="216" t="e">
        <v>#N/A</v>
      </c>
    </row>
    <row r="113" spans="1:20" ht="35.15" hidden="1" customHeight="1" x14ac:dyDescent="0.25">
      <c r="A113" s="215" t="s">
        <v>2346</v>
      </c>
      <c r="B113" s="186" t="s">
        <v>2346</v>
      </c>
      <c r="C113" s="187" t="s">
        <v>2346</v>
      </c>
      <c r="D113" s="187" t="s">
        <v>2346</v>
      </c>
      <c r="E113" s="187" t="s">
        <v>2346</v>
      </c>
      <c r="F113" s="189" t="s">
        <v>2346</v>
      </c>
      <c r="G113" s="187" t="s">
        <v>2346</v>
      </c>
      <c r="H113" s="187" t="s">
        <v>2346</v>
      </c>
      <c r="I113" s="187" t="s">
        <v>2346</v>
      </c>
      <c r="J113" s="189" t="s">
        <v>2346</v>
      </c>
      <c r="K113" s="187" t="s">
        <v>2346</v>
      </c>
      <c r="L113" s="187" t="s">
        <v>2346</v>
      </c>
      <c r="M113" s="187" t="s">
        <v>2346</v>
      </c>
      <c r="N113" s="187" t="s">
        <v>2346</v>
      </c>
      <c r="O113" s="187" t="s">
        <v>2346</v>
      </c>
      <c r="P113" s="187" t="s">
        <v>2346</v>
      </c>
      <c r="Q113" s="187" t="s">
        <v>2346</v>
      </c>
      <c r="R113" s="184" t="s">
        <v>2346</v>
      </c>
      <c r="S113" s="184" t="s">
        <v>2346</v>
      </c>
      <c r="T113" s="216" t="e">
        <v>#N/A</v>
      </c>
    </row>
    <row r="114" spans="1:20" ht="35.15" hidden="1" customHeight="1" x14ac:dyDescent="0.25">
      <c r="A114" s="215" t="s">
        <v>2346</v>
      </c>
      <c r="B114" s="186" t="s">
        <v>2346</v>
      </c>
      <c r="C114" s="187" t="s">
        <v>2346</v>
      </c>
      <c r="D114" s="187" t="s">
        <v>2346</v>
      </c>
      <c r="E114" s="187" t="s">
        <v>2346</v>
      </c>
      <c r="F114" s="189" t="s">
        <v>2346</v>
      </c>
      <c r="G114" s="187" t="s">
        <v>2346</v>
      </c>
      <c r="H114" s="187" t="s">
        <v>2346</v>
      </c>
      <c r="I114" s="187" t="s">
        <v>2346</v>
      </c>
      <c r="J114" s="189" t="s">
        <v>2346</v>
      </c>
      <c r="K114" s="187" t="s">
        <v>2346</v>
      </c>
      <c r="L114" s="187" t="s">
        <v>2346</v>
      </c>
      <c r="M114" s="187" t="s">
        <v>2346</v>
      </c>
      <c r="N114" s="187" t="s">
        <v>2346</v>
      </c>
      <c r="O114" s="187" t="s">
        <v>2346</v>
      </c>
      <c r="P114" s="187" t="s">
        <v>2346</v>
      </c>
      <c r="Q114" s="187" t="s">
        <v>2346</v>
      </c>
      <c r="R114" s="184" t="s">
        <v>2346</v>
      </c>
      <c r="S114" s="184" t="s">
        <v>2346</v>
      </c>
      <c r="T114" s="216" t="e">
        <v>#N/A</v>
      </c>
    </row>
    <row r="115" spans="1:20" ht="35.15" hidden="1" customHeight="1" x14ac:dyDescent="0.25">
      <c r="A115" s="215" t="s">
        <v>2346</v>
      </c>
      <c r="B115" s="186" t="s">
        <v>2346</v>
      </c>
      <c r="C115" s="187" t="s">
        <v>2346</v>
      </c>
      <c r="D115" s="187" t="s">
        <v>2346</v>
      </c>
      <c r="E115" s="187" t="s">
        <v>2346</v>
      </c>
      <c r="F115" s="189" t="s">
        <v>2346</v>
      </c>
      <c r="G115" s="187" t="s">
        <v>2346</v>
      </c>
      <c r="H115" s="187" t="s">
        <v>2346</v>
      </c>
      <c r="I115" s="187" t="s">
        <v>2346</v>
      </c>
      <c r="J115" s="189" t="s">
        <v>2346</v>
      </c>
      <c r="K115" s="187" t="s">
        <v>2346</v>
      </c>
      <c r="L115" s="187" t="s">
        <v>2346</v>
      </c>
      <c r="M115" s="187" t="s">
        <v>2346</v>
      </c>
      <c r="N115" s="187" t="s">
        <v>2346</v>
      </c>
      <c r="O115" s="187" t="s">
        <v>2346</v>
      </c>
      <c r="P115" s="187" t="s">
        <v>2346</v>
      </c>
      <c r="Q115" s="187" t="s">
        <v>2346</v>
      </c>
      <c r="R115" s="184" t="s">
        <v>2346</v>
      </c>
      <c r="S115" s="184" t="s">
        <v>2346</v>
      </c>
      <c r="T115" s="216" t="e">
        <v>#N/A</v>
      </c>
    </row>
    <row r="116" spans="1:20" ht="35.15" hidden="1" customHeight="1" x14ac:dyDescent="0.25">
      <c r="A116" s="215" t="s">
        <v>2346</v>
      </c>
      <c r="B116" s="186" t="s">
        <v>2346</v>
      </c>
      <c r="C116" s="187" t="s">
        <v>2346</v>
      </c>
      <c r="D116" s="187" t="s">
        <v>2346</v>
      </c>
      <c r="E116" s="187" t="s">
        <v>2346</v>
      </c>
      <c r="F116" s="189" t="s">
        <v>2346</v>
      </c>
      <c r="G116" s="187" t="s">
        <v>2346</v>
      </c>
      <c r="H116" s="187" t="s">
        <v>2346</v>
      </c>
      <c r="I116" s="204" t="s">
        <v>2346</v>
      </c>
      <c r="J116" s="189" t="s">
        <v>2346</v>
      </c>
      <c r="K116" s="187" t="s">
        <v>2346</v>
      </c>
      <c r="L116" s="187" t="s">
        <v>2346</v>
      </c>
      <c r="M116" s="187" t="s">
        <v>2346</v>
      </c>
      <c r="N116" s="187" t="s">
        <v>2346</v>
      </c>
      <c r="O116" s="187" t="s">
        <v>2346</v>
      </c>
      <c r="P116" s="187" t="s">
        <v>2346</v>
      </c>
      <c r="Q116" s="187" t="s">
        <v>2346</v>
      </c>
      <c r="R116" s="184" t="s">
        <v>2346</v>
      </c>
      <c r="S116" s="184" t="s">
        <v>2346</v>
      </c>
      <c r="T116" s="216" t="e">
        <v>#N/A</v>
      </c>
    </row>
    <row r="117" spans="1:20" ht="35.15" hidden="1" customHeight="1" x14ac:dyDescent="0.25">
      <c r="A117" s="215" t="s">
        <v>2346</v>
      </c>
      <c r="B117" s="190" t="s">
        <v>2346</v>
      </c>
      <c r="C117" s="200" t="s">
        <v>2346</v>
      </c>
      <c r="D117" s="200" t="s">
        <v>2346</v>
      </c>
      <c r="E117" s="205" t="s">
        <v>2346</v>
      </c>
      <c r="F117" s="206" t="s">
        <v>2346</v>
      </c>
      <c r="G117" s="200" t="s">
        <v>2346</v>
      </c>
      <c r="H117" s="200" t="s">
        <v>2346</v>
      </c>
      <c r="I117" s="200" t="s">
        <v>2346</v>
      </c>
      <c r="J117" s="206" t="s">
        <v>2346</v>
      </c>
      <c r="K117" s="200" t="s">
        <v>2346</v>
      </c>
      <c r="L117" s="200" t="s">
        <v>2346</v>
      </c>
      <c r="M117" s="200" t="s">
        <v>2346</v>
      </c>
      <c r="N117" s="200" t="s">
        <v>2346</v>
      </c>
      <c r="O117" s="200" t="s">
        <v>2346</v>
      </c>
      <c r="P117" s="200" t="s">
        <v>2346</v>
      </c>
      <c r="Q117" s="207" t="s">
        <v>2346</v>
      </c>
      <c r="R117" s="208" t="s">
        <v>2346</v>
      </c>
      <c r="S117" s="208" t="s">
        <v>2346</v>
      </c>
      <c r="T117" s="217" t="s">
        <v>735</v>
      </c>
    </row>
    <row r="118" spans="1:20" ht="35.15" hidden="1" customHeight="1" x14ac:dyDescent="0.25">
      <c r="A118" s="215" t="s">
        <v>2346</v>
      </c>
      <c r="B118" s="186" t="s">
        <v>2346</v>
      </c>
      <c r="C118" s="187" t="s">
        <v>2346</v>
      </c>
      <c r="D118" s="187" t="s">
        <v>2346</v>
      </c>
      <c r="E118" s="188" t="s">
        <v>2346</v>
      </c>
      <c r="F118" s="189" t="s">
        <v>2346</v>
      </c>
      <c r="G118" s="187" t="s">
        <v>2346</v>
      </c>
      <c r="H118" s="187" t="s">
        <v>2346</v>
      </c>
      <c r="I118" s="187" t="s">
        <v>2346</v>
      </c>
      <c r="J118" s="189" t="s">
        <v>2346</v>
      </c>
      <c r="K118" s="187" t="s">
        <v>2346</v>
      </c>
      <c r="L118" s="187" t="s">
        <v>2346</v>
      </c>
      <c r="M118" s="187" t="s">
        <v>2346</v>
      </c>
      <c r="N118" s="187" t="s">
        <v>2346</v>
      </c>
      <c r="O118" s="187" t="s">
        <v>2346</v>
      </c>
      <c r="P118" s="187" t="s">
        <v>2346</v>
      </c>
      <c r="Q118" s="187" t="s">
        <v>2346</v>
      </c>
      <c r="R118" s="184" t="s">
        <v>2346</v>
      </c>
      <c r="S118" s="184" t="s">
        <v>2346</v>
      </c>
      <c r="T118" s="216" t="e">
        <v>#N/A</v>
      </c>
    </row>
    <row r="119" spans="1:20" ht="35.15" hidden="1" customHeight="1" x14ac:dyDescent="0.25">
      <c r="A119" s="215" t="s">
        <v>2346</v>
      </c>
      <c r="B119" s="186" t="s">
        <v>2346</v>
      </c>
      <c r="C119" s="187" t="s">
        <v>2346</v>
      </c>
      <c r="D119" s="187" t="s">
        <v>2346</v>
      </c>
      <c r="E119" s="187" t="s">
        <v>2346</v>
      </c>
      <c r="F119" s="189" t="s">
        <v>2346</v>
      </c>
      <c r="G119" s="187" t="s">
        <v>2346</v>
      </c>
      <c r="H119" s="187" t="s">
        <v>2346</v>
      </c>
      <c r="I119" s="187" t="s">
        <v>2346</v>
      </c>
      <c r="J119" s="189" t="s">
        <v>2346</v>
      </c>
      <c r="K119" s="187" t="s">
        <v>2346</v>
      </c>
      <c r="L119" s="187" t="s">
        <v>2346</v>
      </c>
      <c r="M119" s="187" t="s">
        <v>2346</v>
      </c>
      <c r="N119" s="187" t="s">
        <v>2346</v>
      </c>
      <c r="O119" s="187" t="s">
        <v>2346</v>
      </c>
      <c r="P119" s="187" t="s">
        <v>2346</v>
      </c>
      <c r="Q119" s="187" t="s">
        <v>2346</v>
      </c>
      <c r="R119" s="184" t="s">
        <v>2346</v>
      </c>
      <c r="S119" s="184" t="s">
        <v>2346</v>
      </c>
      <c r="T119" s="216" t="e">
        <v>#N/A</v>
      </c>
    </row>
    <row r="120" spans="1:20" ht="35.15" hidden="1" customHeight="1" x14ac:dyDescent="0.25">
      <c r="A120" s="215" t="s">
        <v>2346</v>
      </c>
      <c r="B120" s="186" t="s">
        <v>2346</v>
      </c>
      <c r="C120" s="187" t="s">
        <v>2346</v>
      </c>
      <c r="D120" s="187" t="s">
        <v>2346</v>
      </c>
      <c r="E120" s="188" t="s">
        <v>2346</v>
      </c>
      <c r="F120" s="189" t="s">
        <v>2346</v>
      </c>
      <c r="G120" s="187" t="s">
        <v>2346</v>
      </c>
      <c r="H120" s="187" t="s">
        <v>2346</v>
      </c>
      <c r="I120" s="187" t="s">
        <v>2346</v>
      </c>
      <c r="J120" s="189" t="s">
        <v>2346</v>
      </c>
      <c r="K120" s="187" t="s">
        <v>2346</v>
      </c>
      <c r="L120" s="187" t="s">
        <v>2346</v>
      </c>
      <c r="M120" s="187" t="s">
        <v>2346</v>
      </c>
      <c r="N120" s="187" t="s">
        <v>2346</v>
      </c>
      <c r="O120" s="187" t="s">
        <v>2346</v>
      </c>
      <c r="P120" s="187" t="s">
        <v>2346</v>
      </c>
      <c r="Q120" s="187" t="s">
        <v>2346</v>
      </c>
      <c r="R120" s="184" t="s">
        <v>2346</v>
      </c>
      <c r="S120" s="184" t="s">
        <v>2346</v>
      </c>
      <c r="T120" s="216" t="e">
        <v>#N/A</v>
      </c>
    </row>
    <row r="121" spans="1:20" ht="35.15" hidden="1" customHeight="1" x14ac:dyDescent="0.25">
      <c r="A121" s="215" t="s">
        <v>2346</v>
      </c>
      <c r="B121" s="186" t="s">
        <v>2346</v>
      </c>
      <c r="C121" s="187" t="s">
        <v>2346</v>
      </c>
      <c r="D121" s="187" t="s">
        <v>2346</v>
      </c>
      <c r="E121" s="188" t="s">
        <v>2346</v>
      </c>
      <c r="F121" s="189" t="s">
        <v>2346</v>
      </c>
      <c r="G121" s="187" t="s">
        <v>2346</v>
      </c>
      <c r="H121" s="187" t="s">
        <v>2346</v>
      </c>
      <c r="I121" s="187" t="s">
        <v>2346</v>
      </c>
      <c r="J121" s="189" t="s">
        <v>2346</v>
      </c>
      <c r="K121" s="187" t="s">
        <v>2346</v>
      </c>
      <c r="L121" s="187" t="s">
        <v>2346</v>
      </c>
      <c r="M121" s="187" t="s">
        <v>2346</v>
      </c>
      <c r="N121" s="187" t="s">
        <v>2346</v>
      </c>
      <c r="O121" s="187" t="s">
        <v>2346</v>
      </c>
      <c r="P121" s="187" t="s">
        <v>2346</v>
      </c>
      <c r="Q121" s="187" t="s">
        <v>2346</v>
      </c>
      <c r="R121" s="184" t="s">
        <v>2346</v>
      </c>
      <c r="S121" s="184" t="s">
        <v>2346</v>
      </c>
      <c r="T121" s="216" t="e">
        <v>#N/A</v>
      </c>
    </row>
    <row r="122" spans="1:20" ht="35.15" hidden="1" customHeight="1" x14ac:dyDescent="0.25">
      <c r="A122" s="215" t="s">
        <v>2346</v>
      </c>
      <c r="B122" s="186" t="s">
        <v>2346</v>
      </c>
      <c r="C122" s="187" t="s">
        <v>2346</v>
      </c>
      <c r="D122" s="187" t="s">
        <v>2346</v>
      </c>
      <c r="E122" s="187" t="s">
        <v>2346</v>
      </c>
      <c r="F122" s="189" t="s">
        <v>2346</v>
      </c>
      <c r="G122" s="187" t="s">
        <v>2346</v>
      </c>
      <c r="H122" s="187" t="s">
        <v>2346</v>
      </c>
      <c r="I122" s="187" t="s">
        <v>2346</v>
      </c>
      <c r="J122" s="189" t="s">
        <v>2346</v>
      </c>
      <c r="K122" s="187" t="s">
        <v>2346</v>
      </c>
      <c r="L122" s="187" t="s">
        <v>2346</v>
      </c>
      <c r="M122" s="187" t="s">
        <v>2346</v>
      </c>
      <c r="N122" s="187" t="s">
        <v>2346</v>
      </c>
      <c r="O122" s="187" t="s">
        <v>2346</v>
      </c>
      <c r="P122" s="187" t="s">
        <v>2346</v>
      </c>
      <c r="Q122" s="187" t="s">
        <v>2346</v>
      </c>
      <c r="R122" s="184" t="s">
        <v>2346</v>
      </c>
      <c r="S122" s="184" t="s">
        <v>2346</v>
      </c>
      <c r="T122" s="216" t="e">
        <v>#N/A</v>
      </c>
    </row>
    <row r="123" spans="1:20" ht="35.15" hidden="1" customHeight="1" x14ac:dyDescent="0.25">
      <c r="A123" s="215" t="s">
        <v>2346</v>
      </c>
      <c r="B123" s="186" t="s">
        <v>2346</v>
      </c>
      <c r="C123" s="187" t="s">
        <v>2346</v>
      </c>
      <c r="D123" s="187" t="s">
        <v>2346</v>
      </c>
      <c r="E123" s="188" t="s">
        <v>2346</v>
      </c>
      <c r="F123" s="189" t="s">
        <v>2346</v>
      </c>
      <c r="G123" s="187" t="s">
        <v>2346</v>
      </c>
      <c r="H123" s="187" t="s">
        <v>2346</v>
      </c>
      <c r="I123" s="187" t="s">
        <v>2346</v>
      </c>
      <c r="J123" s="189" t="s">
        <v>2346</v>
      </c>
      <c r="K123" s="187" t="s">
        <v>2346</v>
      </c>
      <c r="L123" s="187" t="s">
        <v>2346</v>
      </c>
      <c r="M123" s="187" t="s">
        <v>2346</v>
      </c>
      <c r="N123" s="187" t="s">
        <v>2346</v>
      </c>
      <c r="O123" s="187" t="s">
        <v>2346</v>
      </c>
      <c r="P123" s="187" t="s">
        <v>2346</v>
      </c>
      <c r="Q123" s="187" t="s">
        <v>2346</v>
      </c>
      <c r="R123" s="184" t="s">
        <v>2346</v>
      </c>
      <c r="S123" s="184" t="s">
        <v>2346</v>
      </c>
      <c r="T123" s="216" t="e">
        <v>#N/A</v>
      </c>
    </row>
    <row r="124" spans="1:20" ht="35.15" hidden="1" customHeight="1" x14ac:dyDescent="0.25">
      <c r="A124" s="215" t="s">
        <v>2346</v>
      </c>
      <c r="B124" s="186" t="s">
        <v>2346</v>
      </c>
      <c r="C124" s="187" t="s">
        <v>2346</v>
      </c>
      <c r="D124" s="187" t="s">
        <v>2346</v>
      </c>
      <c r="E124" s="187" t="s">
        <v>2346</v>
      </c>
      <c r="F124" s="189" t="s">
        <v>2346</v>
      </c>
      <c r="G124" s="187" t="s">
        <v>2346</v>
      </c>
      <c r="H124" s="187" t="s">
        <v>2346</v>
      </c>
      <c r="I124" s="187" t="s">
        <v>2346</v>
      </c>
      <c r="J124" s="189" t="s">
        <v>2346</v>
      </c>
      <c r="K124" s="187" t="s">
        <v>2346</v>
      </c>
      <c r="L124" s="187" t="s">
        <v>2346</v>
      </c>
      <c r="M124" s="187" t="s">
        <v>2346</v>
      </c>
      <c r="N124" s="187" t="s">
        <v>2346</v>
      </c>
      <c r="O124" s="187" t="s">
        <v>2346</v>
      </c>
      <c r="P124" s="187" t="s">
        <v>2346</v>
      </c>
      <c r="Q124" s="187" t="s">
        <v>2346</v>
      </c>
      <c r="R124" s="184" t="s">
        <v>2346</v>
      </c>
      <c r="S124" s="184" t="s">
        <v>2346</v>
      </c>
      <c r="T124" s="216" t="e">
        <v>#N/A</v>
      </c>
    </row>
    <row r="125" spans="1:20" ht="35.15" hidden="1" customHeight="1" x14ac:dyDescent="0.25">
      <c r="A125" s="215" t="s">
        <v>2346</v>
      </c>
      <c r="B125" s="186" t="s">
        <v>2346</v>
      </c>
      <c r="C125" s="187" t="s">
        <v>2346</v>
      </c>
      <c r="D125" s="187" t="s">
        <v>2346</v>
      </c>
      <c r="E125" s="187" t="s">
        <v>2346</v>
      </c>
      <c r="F125" s="189" t="s">
        <v>2346</v>
      </c>
      <c r="G125" s="187" t="s">
        <v>2346</v>
      </c>
      <c r="H125" s="187" t="s">
        <v>2346</v>
      </c>
      <c r="I125" s="187" t="s">
        <v>2346</v>
      </c>
      <c r="J125" s="189" t="s">
        <v>2346</v>
      </c>
      <c r="K125" s="187" t="s">
        <v>2346</v>
      </c>
      <c r="L125" s="187" t="s">
        <v>2346</v>
      </c>
      <c r="M125" s="187" t="s">
        <v>2346</v>
      </c>
      <c r="N125" s="187" t="s">
        <v>2346</v>
      </c>
      <c r="O125" s="187" t="s">
        <v>2346</v>
      </c>
      <c r="P125" s="187" t="s">
        <v>2346</v>
      </c>
      <c r="Q125" s="187" t="s">
        <v>2346</v>
      </c>
      <c r="R125" s="184" t="s">
        <v>2346</v>
      </c>
      <c r="S125" s="184" t="s">
        <v>2346</v>
      </c>
      <c r="T125" s="216" t="e">
        <v>#N/A</v>
      </c>
    </row>
    <row r="126" spans="1:20" ht="35.15" hidden="1" customHeight="1" x14ac:dyDescent="0.25">
      <c r="A126" s="215" t="s">
        <v>2346</v>
      </c>
      <c r="B126" s="186" t="s">
        <v>2346</v>
      </c>
      <c r="C126" s="187" t="s">
        <v>2346</v>
      </c>
      <c r="D126" s="187" t="s">
        <v>2346</v>
      </c>
      <c r="E126" s="188" t="s">
        <v>2346</v>
      </c>
      <c r="F126" s="189" t="s">
        <v>2346</v>
      </c>
      <c r="G126" s="187" t="s">
        <v>2346</v>
      </c>
      <c r="H126" s="187" t="s">
        <v>2346</v>
      </c>
      <c r="I126" s="187" t="s">
        <v>2346</v>
      </c>
      <c r="J126" s="189" t="s">
        <v>2346</v>
      </c>
      <c r="K126" s="187" t="s">
        <v>2346</v>
      </c>
      <c r="L126" s="187" t="s">
        <v>2346</v>
      </c>
      <c r="M126" s="187" t="s">
        <v>2346</v>
      </c>
      <c r="N126" s="187" t="s">
        <v>2346</v>
      </c>
      <c r="O126" s="187" t="s">
        <v>2346</v>
      </c>
      <c r="P126" s="187" t="s">
        <v>2346</v>
      </c>
      <c r="Q126" s="187" t="s">
        <v>2346</v>
      </c>
      <c r="R126" s="184" t="s">
        <v>2346</v>
      </c>
      <c r="S126" s="184" t="s">
        <v>2346</v>
      </c>
      <c r="T126" s="216" t="e">
        <v>#N/A</v>
      </c>
    </row>
    <row r="127" spans="1:20" ht="35.15" hidden="1" customHeight="1" x14ac:dyDescent="0.25">
      <c r="A127" s="215" t="s">
        <v>2346</v>
      </c>
      <c r="B127" s="186" t="s">
        <v>2346</v>
      </c>
      <c r="C127" s="187" t="s">
        <v>2346</v>
      </c>
      <c r="D127" s="187" t="s">
        <v>2346</v>
      </c>
      <c r="E127" s="187" t="s">
        <v>2346</v>
      </c>
      <c r="F127" s="189" t="s">
        <v>2346</v>
      </c>
      <c r="G127" s="187" t="s">
        <v>2346</v>
      </c>
      <c r="H127" s="187" t="s">
        <v>2346</v>
      </c>
      <c r="I127" s="187" t="s">
        <v>2346</v>
      </c>
      <c r="J127" s="189" t="s">
        <v>2346</v>
      </c>
      <c r="K127" s="187" t="s">
        <v>2346</v>
      </c>
      <c r="L127" s="187" t="s">
        <v>2346</v>
      </c>
      <c r="M127" s="187" t="s">
        <v>2346</v>
      </c>
      <c r="N127" s="187" t="s">
        <v>2346</v>
      </c>
      <c r="O127" s="187" t="s">
        <v>2346</v>
      </c>
      <c r="P127" s="187" t="s">
        <v>2346</v>
      </c>
      <c r="Q127" s="187" t="s">
        <v>2346</v>
      </c>
      <c r="R127" s="184" t="s">
        <v>2346</v>
      </c>
      <c r="S127" s="184" t="s">
        <v>2346</v>
      </c>
      <c r="T127" s="216" t="e">
        <v>#N/A</v>
      </c>
    </row>
    <row r="128" spans="1:20" ht="35.15" hidden="1" customHeight="1" x14ac:dyDescent="0.25">
      <c r="A128" s="215" t="s">
        <v>2346</v>
      </c>
      <c r="B128" s="186" t="s">
        <v>2346</v>
      </c>
      <c r="C128" s="187" t="s">
        <v>2346</v>
      </c>
      <c r="D128" s="187" t="s">
        <v>2346</v>
      </c>
      <c r="E128" s="188" t="s">
        <v>2346</v>
      </c>
      <c r="F128" s="189" t="s">
        <v>2346</v>
      </c>
      <c r="G128" s="187" t="s">
        <v>2346</v>
      </c>
      <c r="H128" s="187" t="s">
        <v>2346</v>
      </c>
      <c r="I128" s="187" t="s">
        <v>2346</v>
      </c>
      <c r="J128" s="189" t="s">
        <v>2346</v>
      </c>
      <c r="K128" s="187" t="s">
        <v>2346</v>
      </c>
      <c r="L128" s="187" t="s">
        <v>2346</v>
      </c>
      <c r="M128" s="187" t="s">
        <v>2346</v>
      </c>
      <c r="N128" s="187" t="s">
        <v>2346</v>
      </c>
      <c r="O128" s="187" t="s">
        <v>2346</v>
      </c>
      <c r="P128" s="187" t="s">
        <v>2346</v>
      </c>
      <c r="Q128" s="187" t="s">
        <v>2346</v>
      </c>
      <c r="R128" s="184" t="s">
        <v>2346</v>
      </c>
      <c r="S128" s="184" t="s">
        <v>2346</v>
      </c>
      <c r="T128" s="216" t="e">
        <v>#N/A</v>
      </c>
    </row>
    <row r="129" spans="1:20" ht="35.15" hidden="1" customHeight="1" x14ac:dyDescent="0.25">
      <c r="A129" s="215" t="s">
        <v>2346</v>
      </c>
      <c r="B129" s="186" t="s">
        <v>2346</v>
      </c>
      <c r="C129" s="187" t="s">
        <v>2346</v>
      </c>
      <c r="D129" s="187" t="s">
        <v>2346</v>
      </c>
      <c r="E129" s="187" t="s">
        <v>2346</v>
      </c>
      <c r="F129" s="189" t="s">
        <v>2346</v>
      </c>
      <c r="G129" s="187" t="s">
        <v>2346</v>
      </c>
      <c r="H129" s="187" t="s">
        <v>2346</v>
      </c>
      <c r="I129" s="187" t="s">
        <v>2346</v>
      </c>
      <c r="J129" s="189" t="s">
        <v>2346</v>
      </c>
      <c r="K129" s="187" t="s">
        <v>2346</v>
      </c>
      <c r="L129" s="187" t="s">
        <v>2346</v>
      </c>
      <c r="M129" s="187" t="s">
        <v>2346</v>
      </c>
      <c r="N129" s="187" t="s">
        <v>2346</v>
      </c>
      <c r="O129" s="187" t="s">
        <v>2346</v>
      </c>
      <c r="P129" s="187" t="s">
        <v>2346</v>
      </c>
      <c r="Q129" s="187" t="s">
        <v>2346</v>
      </c>
      <c r="R129" s="184" t="s">
        <v>2346</v>
      </c>
      <c r="S129" s="184" t="s">
        <v>2346</v>
      </c>
      <c r="T129" s="216" t="e">
        <v>#N/A</v>
      </c>
    </row>
    <row r="130" spans="1:20" ht="35.15" hidden="1" customHeight="1" x14ac:dyDescent="0.25">
      <c r="A130" s="215" t="s">
        <v>2346</v>
      </c>
      <c r="B130" s="186" t="s">
        <v>2346</v>
      </c>
      <c r="C130" s="187" t="s">
        <v>2346</v>
      </c>
      <c r="D130" s="187" t="s">
        <v>2346</v>
      </c>
      <c r="E130" s="188" t="s">
        <v>2346</v>
      </c>
      <c r="F130" s="189" t="s">
        <v>2346</v>
      </c>
      <c r="G130" s="187" t="s">
        <v>2346</v>
      </c>
      <c r="H130" s="187" t="s">
        <v>2346</v>
      </c>
      <c r="I130" s="187" t="s">
        <v>2346</v>
      </c>
      <c r="J130" s="189" t="s">
        <v>2346</v>
      </c>
      <c r="K130" s="187" t="s">
        <v>2346</v>
      </c>
      <c r="L130" s="187" t="s">
        <v>2346</v>
      </c>
      <c r="M130" s="187" t="s">
        <v>2346</v>
      </c>
      <c r="N130" s="187" t="s">
        <v>2346</v>
      </c>
      <c r="O130" s="187" t="s">
        <v>2346</v>
      </c>
      <c r="P130" s="187" t="s">
        <v>2346</v>
      </c>
      <c r="Q130" s="187" t="s">
        <v>2346</v>
      </c>
      <c r="R130" s="184" t="s">
        <v>2346</v>
      </c>
      <c r="S130" s="184" t="s">
        <v>2346</v>
      </c>
      <c r="T130" s="216" t="e">
        <v>#N/A</v>
      </c>
    </row>
    <row r="131" spans="1:20" s="13" customFormat="1" ht="35.15" hidden="1" customHeight="1" x14ac:dyDescent="0.25">
      <c r="A131" s="234" t="s">
        <v>2346</v>
      </c>
      <c r="B131" s="190" t="s">
        <v>2346</v>
      </c>
      <c r="C131" s="200" t="s">
        <v>2346</v>
      </c>
      <c r="D131" s="200" t="s">
        <v>2346</v>
      </c>
      <c r="E131" s="205" t="s">
        <v>2346</v>
      </c>
      <c r="F131" s="206" t="s">
        <v>2346</v>
      </c>
      <c r="G131" s="200" t="s">
        <v>2346</v>
      </c>
      <c r="H131" s="200" t="s">
        <v>2346</v>
      </c>
      <c r="I131" s="200" t="s">
        <v>2346</v>
      </c>
      <c r="J131" s="206" t="s">
        <v>2346</v>
      </c>
      <c r="K131" s="200" t="s">
        <v>2346</v>
      </c>
      <c r="L131" s="200" t="s">
        <v>2346</v>
      </c>
      <c r="M131" s="200" t="s">
        <v>2346</v>
      </c>
      <c r="N131" s="200" t="s">
        <v>2346</v>
      </c>
      <c r="O131" s="200" t="s">
        <v>2346</v>
      </c>
      <c r="P131" s="200" t="s">
        <v>2346</v>
      </c>
      <c r="Q131" s="200" t="s">
        <v>2346</v>
      </c>
      <c r="R131" s="208" t="s">
        <v>2346</v>
      </c>
      <c r="S131" s="208" t="s">
        <v>2346</v>
      </c>
      <c r="T131" s="217" t="e">
        <v>#N/A</v>
      </c>
    </row>
    <row r="132" spans="1:20" ht="35.15" customHeight="1" x14ac:dyDescent="0.25">
      <c r="A132" s="215" t="s">
        <v>2346</v>
      </c>
      <c r="B132" s="186" t="s">
        <v>2346</v>
      </c>
      <c r="C132" s="187" t="s">
        <v>2346</v>
      </c>
      <c r="D132" s="187" t="s">
        <v>2346</v>
      </c>
      <c r="E132" s="187" t="s">
        <v>2346</v>
      </c>
      <c r="F132" s="189" t="s">
        <v>2346</v>
      </c>
      <c r="G132" s="187" t="s">
        <v>2346</v>
      </c>
      <c r="H132" s="187" t="s">
        <v>2346</v>
      </c>
      <c r="I132" s="187" t="s">
        <v>2346</v>
      </c>
      <c r="J132" s="189" t="s">
        <v>2346</v>
      </c>
      <c r="K132" s="187" t="s">
        <v>2346</v>
      </c>
      <c r="L132" s="187" t="s">
        <v>2346</v>
      </c>
      <c r="M132" s="187" t="s">
        <v>2346</v>
      </c>
      <c r="N132" s="187" t="s">
        <v>2346</v>
      </c>
      <c r="O132" s="187" t="s">
        <v>2346</v>
      </c>
      <c r="P132" s="187" t="s">
        <v>2346</v>
      </c>
      <c r="Q132" s="187" t="s">
        <v>2346</v>
      </c>
      <c r="R132" s="184" t="s">
        <v>2346</v>
      </c>
      <c r="S132" s="184" t="s">
        <v>2346</v>
      </c>
      <c r="T132" s="216" t="e">
        <v>#N/A</v>
      </c>
    </row>
    <row r="133" spans="1:20" ht="35.15" hidden="1" customHeight="1" x14ac:dyDescent="0.25">
      <c r="A133" s="215" t="s">
        <v>2346</v>
      </c>
      <c r="B133" s="186" t="s">
        <v>2346</v>
      </c>
      <c r="C133" s="187" t="s">
        <v>2346</v>
      </c>
      <c r="D133" s="187" t="s">
        <v>2346</v>
      </c>
      <c r="E133" s="187" t="s">
        <v>2346</v>
      </c>
      <c r="F133" s="189" t="s">
        <v>2346</v>
      </c>
      <c r="G133" s="187" t="s">
        <v>2346</v>
      </c>
      <c r="H133" s="187" t="s">
        <v>2346</v>
      </c>
      <c r="I133" s="187" t="s">
        <v>2346</v>
      </c>
      <c r="J133" s="189" t="s">
        <v>2346</v>
      </c>
      <c r="K133" s="187" t="s">
        <v>2346</v>
      </c>
      <c r="L133" s="187" t="s">
        <v>2346</v>
      </c>
      <c r="M133" s="187" t="s">
        <v>2346</v>
      </c>
      <c r="N133" s="187" t="s">
        <v>2346</v>
      </c>
      <c r="O133" s="187" t="s">
        <v>2346</v>
      </c>
      <c r="P133" s="187" t="s">
        <v>2346</v>
      </c>
      <c r="Q133" s="187" t="s">
        <v>2346</v>
      </c>
      <c r="R133" s="184" t="s">
        <v>2346</v>
      </c>
      <c r="S133" s="184" t="s">
        <v>2346</v>
      </c>
      <c r="T133" s="216" t="e">
        <v>#N/A</v>
      </c>
    </row>
    <row r="134" spans="1:20" ht="35.15" hidden="1" customHeight="1" x14ac:dyDescent="0.25">
      <c r="A134" s="215" t="s">
        <v>2346</v>
      </c>
      <c r="B134" s="186" t="s">
        <v>2346</v>
      </c>
      <c r="C134" s="187" t="s">
        <v>2346</v>
      </c>
      <c r="D134" s="187" t="s">
        <v>2346</v>
      </c>
      <c r="E134" s="188" t="s">
        <v>2346</v>
      </c>
      <c r="F134" s="189" t="s">
        <v>2346</v>
      </c>
      <c r="G134" s="187" t="s">
        <v>2346</v>
      </c>
      <c r="H134" s="187" t="s">
        <v>2346</v>
      </c>
      <c r="I134" s="187" t="s">
        <v>2346</v>
      </c>
      <c r="J134" s="189" t="s">
        <v>2346</v>
      </c>
      <c r="K134" s="187" t="s">
        <v>2346</v>
      </c>
      <c r="L134" s="187" t="s">
        <v>2346</v>
      </c>
      <c r="M134" s="187" t="s">
        <v>2346</v>
      </c>
      <c r="N134" s="187" t="s">
        <v>2346</v>
      </c>
      <c r="O134" s="187" t="s">
        <v>2346</v>
      </c>
      <c r="P134" s="187" t="s">
        <v>2346</v>
      </c>
      <c r="Q134" s="187" t="s">
        <v>2346</v>
      </c>
      <c r="R134" s="184" t="s">
        <v>2346</v>
      </c>
      <c r="S134" s="184" t="s">
        <v>2346</v>
      </c>
      <c r="T134" s="216" t="e">
        <v>#N/A</v>
      </c>
    </row>
    <row r="135" spans="1:20" ht="35.15" hidden="1" customHeight="1" x14ac:dyDescent="0.25">
      <c r="A135" s="215" t="s">
        <v>2346</v>
      </c>
      <c r="B135" s="186" t="s">
        <v>2346</v>
      </c>
      <c r="C135" s="187" t="s">
        <v>2346</v>
      </c>
      <c r="D135" s="187" t="s">
        <v>2346</v>
      </c>
      <c r="E135" s="187" t="s">
        <v>2346</v>
      </c>
      <c r="F135" s="189" t="s">
        <v>2346</v>
      </c>
      <c r="G135" s="187" t="s">
        <v>2346</v>
      </c>
      <c r="H135" s="187" t="s">
        <v>2346</v>
      </c>
      <c r="I135" s="187" t="s">
        <v>2346</v>
      </c>
      <c r="J135" s="189" t="s">
        <v>2346</v>
      </c>
      <c r="K135" s="187" t="s">
        <v>2346</v>
      </c>
      <c r="L135" s="187" t="s">
        <v>2346</v>
      </c>
      <c r="M135" s="187" t="s">
        <v>2346</v>
      </c>
      <c r="N135" s="187" t="s">
        <v>2346</v>
      </c>
      <c r="O135" s="187" t="s">
        <v>2346</v>
      </c>
      <c r="P135" s="187" t="s">
        <v>2346</v>
      </c>
      <c r="Q135" s="187" t="s">
        <v>2346</v>
      </c>
      <c r="R135" s="184" t="s">
        <v>2346</v>
      </c>
      <c r="S135" s="184" t="s">
        <v>2346</v>
      </c>
      <c r="T135" s="216" t="e">
        <v>#N/A</v>
      </c>
    </row>
    <row r="136" spans="1:20" ht="35.15" hidden="1" customHeight="1" x14ac:dyDescent="0.25">
      <c r="A136" s="215" t="s">
        <v>2346</v>
      </c>
      <c r="B136" s="186" t="s">
        <v>2346</v>
      </c>
      <c r="C136" s="187" t="s">
        <v>2346</v>
      </c>
      <c r="D136" s="187" t="s">
        <v>2346</v>
      </c>
      <c r="E136" s="187" t="s">
        <v>2346</v>
      </c>
      <c r="F136" s="189" t="s">
        <v>2346</v>
      </c>
      <c r="G136" s="187" t="s">
        <v>2346</v>
      </c>
      <c r="H136" s="187" t="s">
        <v>2346</v>
      </c>
      <c r="I136" s="187" t="s">
        <v>2346</v>
      </c>
      <c r="J136" s="189" t="s">
        <v>2346</v>
      </c>
      <c r="K136" s="187" t="s">
        <v>2346</v>
      </c>
      <c r="L136" s="187" t="s">
        <v>2346</v>
      </c>
      <c r="M136" s="187" t="s">
        <v>2346</v>
      </c>
      <c r="N136" s="187" t="s">
        <v>2346</v>
      </c>
      <c r="O136" s="187" t="s">
        <v>2346</v>
      </c>
      <c r="P136" s="187" t="s">
        <v>2346</v>
      </c>
      <c r="Q136" s="187" t="s">
        <v>2346</v>
      </c>
      <c r="R136" s="184" t="s">
        <v>2346</v>
      </c>
      <c r="S136" s="184" t="s">
        <v>2346</v>
      </c>
      <c r="T136" s="216" t="e">
        <v>#N/A</v>
      </c>
    </row>
    <row r="137" spans="1:20" ht="35.15" hidden="1" customHeight="1" x14ac:dyDescent="0.25">
      <c r="A137" s="215" t="s">
        <v>2346</v>
      </c>
      <c r="B137" s="186" t="s">
        <v>2346</v>
      </c>
      <c r="C137" s="187" t="s">
        <v>2346</v>
      </c>
      <c r="D137" s="187" t="s">
        <v>2346</v>
      </c>
      <c r="E137" s="187" t="s">
        <v>2346</v>
      </c>
      <c r="F137" s="189" t="s">
        <v>2346</v>
      </c>
      <c r="G137" s="187" t="s">
        <v>2346</v>
      </c>
      <c r="H137" s="187" t="s">
        <v>2346</v>
      </c>
      <c r="I137" s="187" t="s">
        <v>2346</v>
      </c>
      <c r="J137" s="189" t="s">
        <v>2346</v>
      </c>
      <c r="K137" s="187" t="s">
        <v>2346</v>
      </c>
      <c r="L137" s="187" t="s">
        <v>2346</v>
      </c>
      <c r="M137" s="187" t="s">
        <v>2346</v>
      </c>
      <c r="N137" s="189" t="s">
        <v>2346</v>
      </c>
      <c r="O137" s="187" t="s">
        <v>2346</v>
      </c>
      <c r="P137" s="187" t="s">
        <v>2346</v>
      </c>
      <c r="Q137" s="187" t="s">
        <v>2346</v>
      </c>
      <c r="R137" s="184" t="s">
        <v>2346</v>
      </c>
      <c r="S137" s="184" t="s">
        <v>2346</v>
      </c>
      <c r="T137" s="216" t="e">
        <v>#N/A</v>
      </c>
    </row>
    <row r="138" spans="1:20" ht="35.15" hidden="1" customHeight="1" x14ac:dyDescent="0.25">
      <c r="A138" s="215" t="s">
        <v>2346</v>
      </c>
      <c r="B138" s="191" t="s">
        <v>2346</v>
      </c>
      <c r="C138" s="187" t="s">
        <v>2346</v>
      </c>
      <c r="D138" s="187" t="s">
        <v>2346</v>
      </c>
      <c r="E138" s="188" t="s">
        <v>2346</v>
      </c>
      <c r="F138" s="189" t="s">
        <v>2346</v>
      </c>
      <c r="G138" s="187" t="s">
        <v>2346</v>
      </c>
      <c r="H138" s="187" t="s">
        <v>2346</v>
      </c>
      <c r="I138" s="187" t="s">
        <v>2346</v>
      </c>
      <c r="J138" s="189" t="s">
        <v>2346</v>
      </c>
      <c r="K138" s="187" t="s">
        <v>2346</v>
      </c>
      <c r="L138" s="187" t="s">
        <v>2346</v>
      </c>
      <c r="M138" s="187" t="s">
        <v>2346</v>
      </c>
      <c r="N138" s="187" t="s">
        <v>2346</v>
      </c>
      <c r="O138" s="187" t="s">
        <v>2346</v>
      </c>
      <c r="P138" s="187" t="s">
        <v>2346</v>
      </c>
      <c r="Q138" s="209" t="s">
        <v>2346</v>
      </c>
      <c r="R138" s="184" t="s">
        <v>2346</v>
      </c>
      <c r="S138" s="184" t="s">
        <v>2346</v>
      </c>
      <c r="T138" s="216" t="e">
        <v>#N/A</v>
      </c>
    </row>
    <row r="139" spans="1:20" ht="35.15" hidden="1" customHeight="1" x14ac:dyDescent="0.25">
      <c r="A139" s="215" t="s">
        <v>2346</v>
      </c>
      <c r="B139" s="186" t="s">
        <v>2346</v>
      </c>
      <c r="C139" s="187" t="s">
        <v>2346</v>
      </c>
      <c r="D139" s="187" t="s">
        <v>2346</v>
      </c>
      <c r="E139" s="188" t="s">
        <v>2346</v>
      </c>
      <c r="F139" s="189" t="s">
        <v>2346</v>
      </c>
      <c r="G139" s="187" t="s">
        <v>2346</v>
      </c>
      <c r="H139" s="187" t="s">
        <v>2346</v>
      </c>
      <c r="I139" s="187" t="s">
        <v>2346</v>
      </c>
      <c r="J139" s="189" t="s">
        <v>2346</v>
      </c>
      <c r="K139" s="187" t="s">
        <v>2346</v>
      </c>
      <c r="L139" s="187" t="s">
        <v>2346</v>
      </c>
      <c r="M139" s="187" t="s">
        <v>2346</v>
      </c>
      <c r="N139" s="187" t="s">
        <v>2346</v>
      </c>
      <c r="O139" s="187" t="s">
        <v>2346</v>
      </c>
      <c r="P139" s="187" t="s">
        <v>2346</v>
      </c>
      <c r="Q139" s="209" t="s">
        <v>2346</v>
      </c>
      <c r="R139" s="184" t="s">
        <v>2346</v>
      </c>
      <c r="S139" s="184" t="s">
        <v>2346</v>
      </c>
      <c r="T139" s="216" t="e">
        <v>#N/A</v>
      </c>
    </row>
    <row r="140" spans="1:20" ht="35.15" hidden="1" customHeight="1" x14ac:dyDescent="0.25">
      <c r="A140" s="215" t="s">
        <v>2346</v>
      </c>
      <c r="B140" s="186" t="s">
        <v>2346</v>
      </c>
      <c r="C140" s="187" t="s">
        <v>2346</v>
      </c>
      <c r="D140" s="187" t="s">
        <v>2346</v>
      </c>
      <c r="E140" s="188" t="s">
        <v>2346</v>
      </c>
      <c r="F140" s="189" t="s">
        <v>2346</v>
      </c>
      <c r="G140" s="187" t="s">
        <v>2346</v>
      </c>
      <c r="H140" s="187" t="s">
        <v>2346</v>
      </c>
      <c r="I140" s="187" t="s">
        <v>2346</v>
      </c>
      <c r="J140" s="189" t="s">
        <v>2346</v>
      </c>
      <c r="K140" s="187" t="s">
        <v>2346</v>
      </c>
      <c r="L140" s="187" t="s">
        <v>2346</v>
      </c>
      <c r="M140" s="187" t="s">
        <v>2346</v>
      </c>
      <c r="N140" s="187" t="s">
        <v>2346</v>
      </c>
      <c r="O140" s="187" t="s">
        <v>2346</v>
      </c>
      <c r="P140" s="187" t="s">
        <v>2346</v>
      </c>
      <c r="Q140" s="209" t="s">
        <v>2346</v>
      </c>
      <c r="R140" s="184" t="s">
        <v>2346</v>
      </c>
      <c r="S140" s="184" t="s">
        <v>2346</v>
      </c>
      <c r="T140" s="216" t="e">
        <v>#N/A</v>
      </c>
    </row>
    <row r="141" spans="1:20" ht="35.15" hidden="1" customHeight="1" x14ac:dyDescent="0.25">
      <c r="A141" s="215" t="s">
        <v>2346</v>
      </c>
      <c r="B141" s="186" t="s">
        <v>2346</v>
      </c>
      <c r="C141" s="187" t="s">
        <v>2346</v>
      </c>
      <c r="D141" s="187" t="s">
        <v>2346</v>
      </c>
      <c r="E141" s="188" t="s">
        <v>2346</v>
      </c>
      <c r="F141" s="189" t="s">
        <v>2346</v>
      </c>
      <c r="G141" s="187" t="s">
        <v>2346</v>
      </c>
      <c r="H141" s="187" t="s">
        <v>2346</v>
      </c>
      <c r="I141" s="187" t="s">
        <v>2346</v>
      </c>
      <c r="J141" s="189" t="s">
        <v>2346</v>
      </c>
      <c r="K141" s="187" t="s">
        <v>2346</v>
      </c>
      <c r="L141" s="187" t="s">
        <v>2346</v>
      </c>
      <c r="M141" s="187" t="s">
        <v>2346</v>
      </c>
      <c r="N141" s="187" t="s">
        <v>2346</v>
      </c>
      <c r="O141" s="187" t="s">
        <v>2346</v>
      </c>
      <c r="P141" s="187" t="s">
        <v>2346</v>
      </c>
      <c r="Q141" s="209" t="s">
        <v>2346</v>
      </c>
      <c r="R141" s="184" t="s">
        <v>2346</v>
      </c>
      <c r="S141" s="184" t="s">
        <v>2346</v>
      </c>
      <c r="T141" s="216" t="e">
        <v>#N/A</v>
      </c>
    </row>
    <row r="142" spans="1:20" ht="35.15" hidden="1" customHeight="1" x14ac:dyDescent="0.25">
      <c r="A142" s="215" t="s">
        <v>2346</v>
      </c>
      <c r="B142" s="186" t="s">
        <v>2346</v>
      </c>
      <c r="C142" s="187" t="s">
        <v>2346</v>
      </c>
      <c r="D142" s="187" t="s">
        <v>2346</v>
      </c>
      <c r="E142" s="188" t="s">
        <v>2346</v>
      </c>
      <c r="F142" s="189" t="s">
        <v>2346</v>
      </c>
      <c r="G142" s="187" t="s">
        <v>2346</v>
      </c>
      <c r="H142" s="187" t="s">
        <v>2346</v>
      </c>
      <c r="I142" s="187" t="s">
        <v>2346</v>
      </c>
      <c r="J142" s="189" t="s">
        <v>2346</v>
      </c>
      <c r="K142" s="187" t="s">
        <v>2346</v>
      </c>
      <c r="L142" s="187" t="s">
        <v>2346</v>
      </c>
      <c r="M142" s="187" t="s">
        <v>2346</v>
      </c>
      <c r="N142" s="187" t="s">
        <v>2346</v>
      </c>
      <c r="O142" s="187" t="s">
        <v>2346</v>
      </c>
      <c r="P142" s="187" t="s">
        <v>2346</v>
      </c>
      <c r="Q142" s="209" t="s">
        <v>2346</v>
      </c>
      <c r="R142" s="184" t="s">
        <v>2346</v>
      </c>
      <c r="S142" s="184" t="s">
        <v>2346</v>
      </c>
      <c r="T142" s="216" t="e">
        <v>#N/A</v>
      </c>
    </row>
    <row r="143" spans="1:20" ht="35.15" hidden="1" customHeight="1" x14ac:dyDescent="0.25">
      <c r="A143" s="215" t="s">
        <v>2346</v>
      </c>
      <c r="B143" s="186" t="s">
        <v>2346</v>
      </c>
      <c r="C143" s="187" t="s">
        <v>2346</v>
      </c>
      <c r="D143" s="187" t="s">
        <v>2346</v>
      </c>
      <c r="E143" s="188" t="s">
        <v>2346</v>
      </c>
      <c r="F143" s="189" t="s">
        <v>2346</v>
      </c>
      <c r="G143" s="187" t="s">
        <v>2346</v>
      </c>
      <c r="H143" s="187" t="s">
        <v>2346</v>
      </c>
      <c r="I143" s="187" t="s">
        <v>2346</v>
      </c>
      <c r="J143" s="189" t="s">
        <v>2346</v>
      </c>
      <c r="K143" s="187" t="s">
        <v>2346</v>
      </c>
      <c r="L143" s="187" t="s">
        <v>2346</v>
      </c>
      <c r="M143" s="187" t="s">
        <v>2346</v>
      </c>
      <c r="N143" s="187" t="s">
        <v>2346</v>
      </c>
      <c r="O143" s="187" t="s">
        <v>2346</v>
      </c>
      <c r="P143" s="187" t="s">
        <v>2346</v>
      </c>
      <c r="Q143" s="209" t="s">
        <v>2346</v>
      </c>
      <c r="R143" s="184" t="s">
        <v>2346</v>
      </c>
      <c r="S143" s="184" t="s">
        <v>2346</v>
      </c>
      <c r="T143" s="216" t="e">
        <v>#N/A</v>
      </c>
    </row>
    <row r="144" spans="1:20" ht="35.15" hidden="1" customHeight="1" x14ac:dyDescent="0.25">
      <c r="A144" s="215" t="s">
        <v>2346</v>
      </c>
      <c r="B144" s="192" t="s">
        <v>2346</v>
      </c>
      <c r="C144" s="201" t="s">
        <v>2346</v>
      </c>
      <c r="D144" s="201" t="s">
        <v>2346</v>
      </c>
      <c r="E144" s="210" t="s">
        <v>2346</v>
      </c>
      <c r="F144" s="201" t="s">
        <v>2346</v>
      </c>
      <c r="G144" s="201" t="s">
        <v>2346</v>
      </c>
      <c r="H144" s="201" t="s">
        <v>2346</v>
      </c>
      <c r="I144" s="201" t="s">
        <v>2346</v>
      </c>
      <c r="J144" s="201" t="s">
        <v>2346</v>
      </c>
      <c r="K144" s="201" t="s">
        <v>2346</v>
      </c>
      <c r="L144" s="201" t="s">
        <v>2346</v>
      </c>
      <c r="M144" s="201" t="s">
        <v>2346</v>
      </c>
      <c r="N144" s="201" t="s">
        <v>2346</v>
      </c>
      <c r="O144" s="211" t="s">
        <v>2346</v>
      </c>
      <c r="P144" s="211" t="s">
        <v>2346</v>
      </c>
      <c r="Q144" s="209" t="s">
        <v>2346</v>
      </c>
      <c r="R144" s="184" t="s">
        <v>2346</v>
      </c>
      <c r="S144" s="184" t="s">
        <v>2346</v>
      </c>
      <c r="T144" s="216" t="e">
        <v>#N/A</v>
      </c>
    </row>
    <row r="145" spans="1:20" ht="35.15" hidden="1" customHeight="1" x14ac:dyDescent="0.25">
      <c r="A145" s="215" t="s">
        <v>2346</v>
      </c>
      <c r="B145" s="186" t="s">
        <v>2346</v>
      </c>
      <c r="C145" s="187" t="s">
        <v>2346</v>
      </c>
      <c r="D145" s="187" t="s">
        <v>2346</v>
      </c>
      <c r="E145" s="188" t="s">
        <v>2346</v>
      </c>
      <c r="F145" s="189" t="s">
        <v>2346</v>
      </c>
      <c r="G145" s="187" t="s">
        <v>2346</v>
      </c>
      <c r="H145" s="187" t="s">
        <v>2346</v>
      </c>
      <c r="I145" s="187" t="s">
        <v>2346</v>
      </c>
      <c r="J145" s="189" t="s">
        <v>2346</v>
      </c>
      <c r="K145" s="187" t="s">
        <v>2346</v>
      </c>
      <c r="L145" s="187" t="s">
        <v>2346</v>
      </c>
      <c r="M145" s="187" t="s">
        <v>2346</v>
      </c>
      <c r="N145" s="187" t="s">
        <v>2346</v>
      </c>
      <c r="O145" s="187" t="s">
        <v>2346</v>
      </c>
      <c r="P145" s="187" t="s">
        <v>2346</v>
      </c>
      <c r="Q145" s="209" t="s">
        <v>2346</v>
      </c>
      <c r="R145" s="184" t="s">
        <v>2346</v>
      </c>
      <c r="S145" s="184" t="s">
        <v>2346</v>
      </c>
      <c r="T145" s="216" t="e">
        <v>#N/A</v>
      </c>
    </row>
    <row r="146" spans="1:20" ht="35.15" hidden="1" customHeight="1" x14ac:dyDescent="0.25">
      <c r="A146" s="215" t="s">
        <v>2346</v>
      </c>
      <c r="B146" s="186" t="s">
        <v>2346</v>
      </c>
      <c r="C146" s="187" t="s">
        <v>2346</v>
      </c>
      <c r="D146" s="187" t="s">
        <v>2346</v>
      </c>
      <c r="E146" s="188" t="s">
        <v>2346</v>
      </c>
      <c r="F146" s="189" t="s">
        <v>2346</v>
      </c>
      <c r="G146" s="187" t="s">
        <v>2346</v>
      </c>
      <c r="H146" s="187" t="s">
        <v>2346</v>
      </c>
      <c r="I146" s="187" t="s">
        <v>2346</v>
      </c>
      <c r="J146" s="189" t="s">
        <v>2346</v>
      </c>
      <c r="K146" s="187" t="s">
        <v>2346</v>
      </c>
      <c r="L146" s="187" t="s">
        <v>2346</v>
      </c>
      <c r="M146" s="187" t="s">
        <v>2346</v>
      </c>
      <c r="N146" s="187" t="s">
        <v>2346</v>
      </c>
      <c r="O146" s="187" t="s">
        <v>2346</v>
      </c>
      <c r="P146" s="187" t="s">
        <v>2346</v>
      </c>
      <c r="Q146" s="209" t="s">
        <v>2346</v>
      </c>
      <c r="R146" s="184" t="s">
        <v>2346</v>
      </c>
      <c r="S146" s="184" t="s">
        <v>2346</v>
      </c>
      <c r="T146" s="216" t="e">
        <v>#N/A</v>
      </c>
    </row>
    <row r="147" spans="1:20" ht="35.15" hidden="1" customHeight="1" x14ac:dyDescent="0.25">
      <c r="A147" s="215" t="s">
        <v>2346</v>
      </c>
      <c r="B147" s="186" t="s">
        <v>2346</v>
      </c>
      <c r="C147" s="187" t="s">
        <v>2346</v>
      </c>
      <c r="D147" s="187" t="s">
        <v>2346</v>
      </c>
      <c r="E147" s="188" t="s">
        <v>2346</v>
      </c>
      <c r="F147" s="189" t="s">
        <v>2346</v>
      </c>
      <c r="G147" s="187" t="s">
        <v>2346</v>
      </c>
      <c r="H147" s="187" t="s">
        <v>2346</v>
      </c>
      <c r="I147" s="187" t="s">
        <v>2346</v>
      </c>
      <c r="J147" s="189" t="s">
        <v>2346</v>
      </c>
      <c r="K147" s="187" t="s">
        <v>2346</v>
      </c>
      <c r="L147" s="187" t="s">
        <v>2346</v>
      </c>
      <c r="M147" s="187" t="s">
        <v>2346</v>
      </c>
      <c r="N147" s="187" t="s">
        <v>2346</v>
      </c>
      <c r="O147" s="187" t="s">
        <v>2346</v>
      </c>
      <c r="P147" s="187" t="s">
        <v>2346</v>
      </c>
      <c r="Q147" s="209" t="s">
        <v>2346</v>
      </c>
      <c r="R147" s="184" t="s">
        <v>2346</v>
      </c>
      <c r="S147" s="184" t="s">
        <v>2346</v>
      </c>
      <c r="T147" s="216" t="e">
        <v>#N/A</v>
      </c>
    </row>
    <row r="148" spans="1:20" ht="35.15" hidden="1" customHeight="1" x14ac:dyDescent="0.25">
      <c r="A148" s="215" t="s">
        <v>2346</v>
      </c>
      <c r="B148" s="186" t="s">
        <v>2346</v>
      </c>
      <c r="C148" s="187" t="s">
        <v>2346</v>
      </c>
      <c r="D148" s="187" t="s">
        <v>2346</v>
      </c>
      <c r="E148" s="188" t="s">
        <v>2346</v>
      </c>
      <c r="F148" s="189" t="s">
        <v>2346</v>
      </c>
      <c r="G148" s="187" t="s">
        <v>2346</v>
      </c>
      <c r="H148" s="187" t="s">
        <v>2346</v>
      </c>
      <c r="I148" s="187" t="s">
        <v>2346</v>
      </c>
      <c r="J148" s="189" t="s">
        <v>2346</v>
      </c>
      <c r="K148" s="187" t="s">
        <v>2346</v>
      </c>
      <c r="L148" s="187" t="s">
        <v>2346</v>
      </c>
      <c r="M148" s="187" t="s">
        <v>2346</v>
      </c>
      <c r="N148" s="187" t="s">
        <v>2346</v>
      </c>
      <c r="O148" s="187" t="s">
        <v>2346</v>
      </c>
      <c r="P148" s="187" t="s">
        <v>2346</v>
      </c>
      <c r="Q148" s="209" t="s">
        <v>2346</v>
      </c>
      <c r="R148" s="184" t="s">
        <v>2346</v>
      </c>
      <c r="S148" s="184" t="s">
        <v>2346</v>
      </c>
      <c r="T148" s="216" t="e">
        <v>#N/A</v>
      </c>
    </row>
    <row r="149" spans="1:20" ht="35.15" hidden="1" customHeight="1" x14ac:dyDescent="0.25">
      <c r="A149" s="215" t="s">
        <v>2346</v>
      </c>
      <c r="B149" s="186" t="s">
        <v>2346</v>
      </c>
      <c r="C149" s="187" t="s">
        <v>2346</v>
      </c>
      <c r="D149" s="187" t="s">
        <v>2346</v>
      </c>
      <c r="E149" s="188" t="s">
        <v>2346</v>
      </c>
      <c r="F149" s="189" t="s">
        <v>2346</v>
      </c>
      <c r="G149" s="187" t="s">
        <v>2346</v>
      </c>
      <c r="H149" s="187" t="s">
        <v>2346</v>
      </c>
      <c r="I149" s="187" t="s">
        <v>2346</v>
      </c>
      <c r="J149" s="189" t="s">
        <v>2346</v>
      </c>
      <c r="K149" s="187" t="s">
        <v>2346</v>
      </c>
      <c r="L149" s="187" t="s">
        <v>2346</v>
      </c>
      <c r="M149" s="187" t="s">
        <v>2346</v>
      </c>
      <c r="N149" s="187" t="s">
        <v>2346</v>
      </c>
      <c r="O149" s="187" t="s">
        <v>2346</v>
      </c>
      <c r="P149" s="187" t="s">
        <v>2346</v>
      </c>
      <c r="Q149" s="209" t="s">
        <v>2346</v>
      </c>
      <c r="R149" s="184" t="s">
        <v>2346</v>
      </c>
      <c r="S149" s="184" t="s">
        <v>2346</v>
      </c>
      <c r="T149" s="216" t="e">
        <v>#N/A</v>
      </c>
    </row>
    <row r="150" spans="1:20" ht="35.15" hidden="1" customHeight="1" x14ac:dyDescent="0.25">
      <c r="A150" s="215" t="s">
        <v>2346</v>
      </c>
      <c r="B150" s="193" t="s">
        <v>2346</v>
      </c>
      <c r="C150" s="194" t="s">
        <v>2346</v>
      </c>
      <c r="D150" s="194" t="s">
        <v>2346</v>
      </c>
      <c r="E150" s="194" t="s">
        <v>2346</v>
      </c>
      <c r="F150" s="195" t="s">
        <v>2346</v>
      </c>
      <c r="G150" s="194" t="s">
        <v>2346</v>
      </c>
      <c r="H150" s="194" t="s">
        <v>2346</v>
      </c>
      <c r="I150" s="194" t="s">
        <v>2346</v>
      </c>
      <c r="J150" s="195" t="s">
        <v>2346</v>
      </c>
      <c r="K150" s="194" t="s">
        <v>2346</v>
      </c>
      <c r="L150" s="194" t="s">
        <v>2346</v>
      </c>
      <c r="M150" s="194" t="s">
        <v>2346</v>
      </c>
      <c r="N150" s="194" t="s">
        <v>2346</v>
      </c>
      <c r="O150" s="196" t="s">
        <v>2346</v>
      </c>
      <c r="P150" s="194" t="s">
        <v>2346</v>
      </c>
      <c r="Q150" s="209" t="s">
        <v>2346</v>
      </c>
      <c r="R150" s="184" t="s">
        <v>2346</v>
      </c>
      <c r="S150" s="184" t="s">
        <v>2346</v>
      </c>
      <c r="T150" s="216" t="e">
        <v>#N/A</v>
      </c>
    </row>
    <row r="151" spans="1:20" ht="35.15" hidden="1" customHeight="1" x14ac:dyDescent="0.25">
      <c r="A151" s="215" t="s">
        <v>2346</v>
      </c>
      <c r="B151" s="197" t="s">
        <v>2346</v>
      </c>
      <c r="C151" s="197" t="s">
        <v>2346</v>
      </c>
      <c r="D151" s="197" t="s">
        <v>2346</v>
      </c>
      <c r="E151" s="197" t="s">
        <v>2346</v>
      </c>
      <c r="F151" s="197" t="s">
        <v>2346</v>
      </c>
      <c r="G151" s="197" t="s">
        <v>2346</v>
      </c>
      <c r="H151" s="197" t="s">
        <v>2346</v>
      </c>
      <c r="I151" s="197" t="s">
        <v>2346</v>
      </c>
      <c r="J151" s="197" t="s">
        <v>2346</v>
      </c>
      <c r="K151" s="197" t="s">
        <v>2346</v>
      </c>
      <c r="L151" s="197" t="s">
        <v>2346</v>
      </c>
      <c r="M151" s="197" t="s">
        <v>2346</v>
      </c>
      <c r="N151" s="197" t="s">
        <v>2346</v>
      </c>
      <c r="O151" s="198" t="s">
        <v>2346</v>
      </c>
      <c r="P151" s="202" t="s">
        <v>2346</v>
      </c>
      <c r="Q151" s="209" t="s">
        <v>2346</v>
      </c>
      <c r="R151" s="184" t="s">
        <v>2346</v>
      </c>
      <c r="S151" s="184" t="s">
        <v>2346</v>
      </c>
      <c r="T151" s="216" t="e">
        <v>#N/A</v>
      </c>
    </row>
    <row r="152" spans="1:20" ht="35.15" hidden="1" customHeight="1" x14ac:dyDescent="0.25">
      <c r="A152" s="215" t="s">
        <v>2346</v>
      </c>
      <c r="B152" s="185" t="s">
        <v>2346</v>
      </c>
      <c r="C152" s="187" t="s">
        <v>2346</v>
      </c>
      <c r="D152" s="187" t="s">
        <v>2346</v>
      </c>
      <c r="E152" s="187" t="s">
        <v>2346</v>
      </c>
      <c r="F152" s="189" t="s">
        <v>2346</v>
      </c>
      <c r="G152" s="187" t="s">
        <v>2346</v>
      </c>
      <c r="H152" s="187" t="s">
        <v>2346</v>
      </c>
      <c r="I152" s="187" t="s">
        <v>2346</v>
      </c>
      <c r="J152" s="189" t="s">
        <v>2346</v>
      </c>
      <c r="K152" s="187" t="s">
        <v>2346</v>
      </c>
      <c r="L152" s="187" t="s">
        <v>2346</v>
      </c>
      <c r="M152" s="187" t="s">
        <v>2346</v>
      </c>
      <c r="N152" s="187" t="s">
        <v>2346</v>
      </c>
      <c r="O152" s="187" t="s">
        <v>2346</v>
      </c>
      <c r="P152" s="212" t="s">
        <v>2346</v>
      </c>
      <c r="Q152" s="209" t="s">
        <v>2346</v>
      </c>
      <c r="R152" s="184" t="s">
        <v>2346</v>
      </c>
      <c r="S152" s="184" t="s">
        <v>2346</v>
      </c>
      <c r="T152" s="216" t="e">
        <v>#N/A</v>
      </c>
    </row>
    <row r="153" spans="1:20" ht="35.15" hidden="1" customHeight="1" x14ac:dyDescent="0.25">
      <c r="A153" s="215" t="s">
        <v>2346</v>
      </c>
      <c r="B153" s="186" t="s">
        <v>2346</v>
      </c>
      <c r="C153" s="187" t="s">
        <v>2346</v>
      </c>
      <c r="D153" s="187" t="s">
        <v>2346</v>
      </c>
      <c r="E153" s="188" t="s">
        <v>2346</v>
      </c>
      <c r="F153" s="189" t="s">
        <v>2346</v>
      </c>
      <c r="G153" s="187" t="s">
        <v>2346</v>
      </c>
      <c r="H153" s="187" t="s">
        <v>2346</v>
      </c>
      <c r="I153" s="187" t="s">
        <v>2346</v>
      </c>
      <c r="J153" s="189" t="s">
        <v>2346</v>
      </c>
      <c r="K153" s="187" t="s">
        <v>2346</v>
      </c>
      <c r="L153" s="187" t="s">
        <v>2346</v>
      </c>
      <c r="M153" s="187" t="s">
        <v>2346</v>
      </c>
      <c r="N153" s="189" t="s">
        <v>2346</v>
      </c>
      <c r="O153" s="187" t="s">
        <v>2346</v>
      </c>
      <c r="P153" s="202" t="s">
        <v>2346</v>
      </c>
      <c r="Q153" s="202" t="s">
        <v>2346</v>
      </c>
      <c r="R153" s="184" t="s">
        <v>2346</v>
      </c>
      <c r="S153" s="184" t="s">
        <v>2346</v>
      </c>
      <c r="T153" s="216" t="e">
        <v>#N/A</v>
      </c>
    </row>
    <row r="154" spans="1:20" ht="35.15" hidden="1" customHeight="1" x14ac:dyDescent="0.25">
      <c r="A154" s="215" t="s">
        <v>2346</v>
      </c>
      <c r="B154" s="199" t="s">
        <v>2346</v>
      </c>
      <c r="C154" s="184" t="s">
        <v>2346</v>
      </c>
      <c r="D154" s="184" t="s">
        <v>2346</v>
      </c>
      <c r="E154" s="213" t="s">
        <v>2346</v>
      </c>
      <c r="F154" s="184" t="s">
        <v>2346</v>
      </c>
      <c r="G154" s="184" t="s">
        <v>2346</v>
      </c>
      <c r="H154" s="184" t="s">
        <v>2346</v>
      </c>
      <c r="I154" s="184" t="s">
        <v>2346</v>
      </c>
      <c r="J154" s="184" t="s">
        <v>2346</v>
      </c>
      <c r="K154" s="184" t="s">
        <v>2346</v>
      </c>
      <c r="L154" s="184" t="s">
        <v>2346</v>
      </c>
      <c r="M154" s="184" t="s">
        <v>2346</v>
      </c>
      <c r="N154" s="189" t="s">
        <v>2346</v>
      </c>
      <c r="O154" s="184" t="s">
        <v>2346</v>
      </c>
      <c r="P154" s="202" t="s">
        <v>2346</v>
      </c>
      <c r="Q154" s="202" t="s">
        <v>2346</v>
      </c>
      <c r="R154" s="184" t="s">
        <v>2346</v>
      </c>
      <c r="S154" s="184" t="s">
        <v>2346</v>
      </c>
      <c r="T154" s="216" t="e">
        <v>#N/A</v>
      </c>
    </row>
    <row r="155" spans="1:20" ht="35.15" hidden="1" customHeight="1" x14ac:dyDescent="0.25">
      <c r="A155" s="215" t="s">
        <v>2346</v>
      </c>
      <c r="B155" s="199" t="s">
        <v>2346</v>
      </c>
      <c r="C155" s="184" t="s">
        <v>2346</v>
      </c>
      <c r="D155" s="184" t="s">
        <v>2346</v>
      </c>
      <c r="E155" s="213" t="s">
        <v>2346</v>
      </c>
      <c r="F155" s="184" t="s">
        <v>2346</v>
      </c>
      <c r="G155" s="184" t="s">
        <v>2346</v>
      </c>
      <c r="H155" s="184" t="s">
        <v>2346</v>
      </c>
      <c r="I155" s="184" t="s">
        <v>2346</v>
      </c>
      <c r="J155" s="184" t="s">
        <v>2346</v>
      </c>
      <c r="K155" s="184" t="s">
        <v>2346</v>
      </c>
      <c r="L155" s="184" t="s">
        <v>2346</v>
      </c>
      <c r="M155" s="184" t="s">
        <v>2346</v>
      </c>
      <c r="N155" s="189" t="s">
        <v>2346</v>
      </c>
      <c r="O155" s="184" t="s">
        <v>2346</v>
      </c>
      <c r="P155" s="202" t="s">
        <v>2346</v>
      </c>
      <c r="Q155" s="202" t="s">
        <v>2346</v>
      </c>
      <c r="R155" s="184" t="s">
        <v>2346</v>
      </c>
      <c r="S155" s="184" t="s">
        <v>2346</v>
      </c>
      <c r="T155" s="216" t="e">
        <v>#N/A</v>
      </c>
    </row>
    <row r="156" spans="1:20" ht="35.15" hidden="1" customHeight="1" x14ac:dyDescent="0.25">
      <c r="A156" s="215" t="s">
        <v>2346</v>
      </c>
      <c r="B156" s="199" t="s">
        <v>2346</v>
      </c>
      <c r="C156" s="184" t="s">
        <v>2346</v>
      </c>
      <c r="D156" s="184" t="s">
        <v>2346</v>
      </c>
      <c r="E156" s="213" t="s">
        <v>2346</v>
      </c>
      <c r="F156" s="184" t="s">
        <v>2346</v>
      </c>
      <c r="G156" s="184" t="s">
        <v>2346</v>
      </c>
      <c r="H156" s="184" t="s">
        <v>2346</v>
      </c>
      <c r="I156" s="184" t="s">
        <v>2346</v>
      </c>
      <c r="J156" s="184" t="s">
        <v>2346</v>
      </c>
      <c r="K156" s="184" t="s">
        <v>2346</v>
      </c>
      <c r="L156" s="184" t="s">
        <v>2346</v>
      </c>
      <c r="M156" s="184" t="s">
        <v>2346</v>
      </c>
      <c r="N156" s="184" t="s">
        <v>2346</v>
      </c>
      <c r="O156" s="184" t="s">
        <v>2346</v>
      </c>
      <c r="P156" s="202" t="s">
        <v>2346</v>
      </c>
      <c r="Q156" s="202" t="s">
        <v>2346</v>
      </c>
      <c r="R156" s="184" t="s">
        <v>2346</v>
      </c>
      <c r="S156" s="184" t="s">
        <v>2346</v>
      </c>
      <c r="T156" s="216" t="e">
        <v>#N/A</v>
      </c>
    </row>
    <row r="157" spans="1:20" ht="35.15" hidden="1" customHeight="1" x14ac:dyDescent="0.25">
      <c r="A157" s="215" t="s">
        <v>2346</v>
      </c>
      <c r="B157" s="199" t="s">
        <v>2346</v>
      </c>
      <c r="C157" s="184" t="s">
        <v>2346</v>
      </c>
      <c r="D157" s="184" t="s">
        <v>2346</v>
      </c>
      <c r="E157" s="213" t="s">
        <v>2346</v>
      </c>
      <c r="F157" s="184" t="s">
        <v>2346</v>
      </c>
      <c r="G157" s="184" t="s">
        <v>2346</v>
      </c>
      <c r="H157" s="184" t="s">
        <v>2346</v>
      </c>
      <c r="I157" s="184" t="s">
        <v>2346</v>
      </c>
      <c r="J157" s="184" t="s">
        <v>2346</v>
      </c>
      <c r="K157" s="184" t="s">
        <v>2346</v>
      </c>
      <c r="L157" s="184" t="s">
        <v>2346</v>
      </c>
      <c r="M157" s="184" t="s">
        <v>2346</v>
      </c>
      <c r="N157" s="189" t="s">
        <v>2346</v>
      </c>
      <c r="O157" s="184" t="s">
        <v>2346</v>
      </c>
      <c r="P157" s="202" t="s">
        <v>2346</v>
      </c>
      <c r="Q157" s="202" t="s">
        <v>2346</v>
      </c>
      <c r="R157" s="184" t="s">
        <v>2346</v>
      </c>
      <c r="S157" s="184" t="s">
        <v>2346</v>
      </c>
      <c r="T157" s="216" t="e">
        <v>#N/A</v>
      </c>
    </row>
    <row r="158" spans="1:20" ht="35.15" customHeight="1" x14ac:dyDescent="0.25">
      <c r="A158" s="215" t="s">
        <v>2346</v>
      </c>
      <c r="B158" s="199" t="s">
        <v>2346</v>
      </c>
      <c r="C158" s="184" t="s">
        <v>2346</v>
      </c>
      <c r="D158" s="184" t="s">
        <v>2346</v>
      </c>
      <c r="E158" s="213" t="s">
        <v>2346</v>
      </c>
      <c r="F158" s="184" t="s">
        <v>2346</v>
      </c>
      <c r="G158" s="184" t="s">
        <v>2346</v>
      </c>
      <c r="H158" s="184" t="s">
        <v>2346</v>
      </c>
      <c r="I158" s="184" t="s">
        <v>2346</v>
      </c>
      <c r="J158" s="184" t="s">
        <v>2346</v>
      </c>
      <c r="K158" s="184" t="s">
        <v>2346</v>
      </c>
      <c r="L158" s="184" t="s">
        <v>2346</v>
      </c>
      <c r="M158" s="184" t="s">
        <v>2346</v>
      </c>
      <c r="N158" s="189" t="s">
        <v>2346</v>
      </c>
      <c r="O158" s="184" t="s">
        <v>2346</v>
      </c>
      <c r="P158" s="202" t="s">
        <v>2346</v>
      </c>
      <c r="Q158" s="202" t="s">
        <v>2346</v>
      </c>
      <c r="R158" s="184" t="s">
        <v>2346</v>
      </c>
      <c r="S158" s="184" t="s">
        <v>2346</v>
      </c>
      <c r="T158" s="216" t="e">
        <v>#N/A</v>
      </c>
    </row>
    <row r="159" spans="1:20" ht="35.15" hidden="1" customHeight="1" x14ac:dyDescent="0.25">
      <c r="A159" s="215">
        <f>SUBTOTAL(3,$B$2:B159)</f>
        <v>3</v>
      </c>
      <c r="B159" s="199">
        <v>19571402020246</v>
      </c>
      <c r="C159" s="184" t="s">
        <v>242</v>
      </c>
      <c r="D159" s="184" t="s">
        <v>306</v>
      </c>
      <c r="E159" s="213">
        <v>37063</v>
      </c>
      <c r="F159" s="184" t="s">
        <v>747</v>
      </c>
      <c r="G159" s="184" t="s">
        <v>82</v>
      </c>
      <c r="H159" s="184" t="s">
        <v>159</v>
      </c>
      <c r="I159" s="184" t="s">
        <v>84</v>
      </c>
      <c r="J159" s="184" t="s">
        <v>735</v>
      </c>
      <c r="K159" s="184">
        <v>126</v>
      </c>
      <c r="L159" s="184" t="s">
        <v>414</v>
      </c>
      <c r="M159" s="184" t="s">
        <v>567</v>
      </c>
      <c r="N159" s="189" t="s">
        <v>163</v>
      </c>
      <c r="O159" s="184" t="s">
        <v>164</v>
      </c>
      <c r="P159" s="202" t="s">
        <v>2325</v>
      </c>
      <c r="Q159" s="202"/>
      <c r="R159" s="184" t="s">
        <v>880</v>
      </c>
      <c r="S159" s="184" t="e">
        <v>#N/A</v>
      </c>
      <c r="T159" s="216" t="e">
        <v>#N/A</v>
      </c>
    </row>
    <row r="160" spans="1:20" ht="35.15" hidden="1" customHeight="1" x14ac:dyDescent="0.25">
      <c r="A160" s="215">
        <f>SUBTOTAL(3,$B$2:B160)</f>
        <v>3</v>
      </c>
      <c r="B160" s="199">
        <v>19571402020119</v>
      </c>
      <c r="C160" s="184" t="s">
        <v>765</v>
      </c>
      <c r="D160" s="184" t="s">
        <v>110</v>
      </c>
      <c r="E160" s="213">
        <v>36958</v>
      </c>
      <c r="F160" s="184" t="s">
        <v>766</v>
      </c>
      <c r="G160" s="184" t="s">
        <v>82</v>
      </c>
      <c r="H160" s="184" t="s">
        <v>83</v>
      </c>
      <c r="I160" s="184" t="s">
        <v>84</v>
      </c>
      <c r="J160" s="184" t="s">
        <v>735</v>
      </c>
      <c r="K160" s="184">
        <v>126</v>
      </c>
      <c r="L160" s="184" t="s">
        <v>742</v>
      </c>
      <c r="M160" s="184" t="s">
        <v>349</v>
      </c>
      <c r="N160" s="184" t="s">
        <v>2326</v>
      </c>
      <c r="O160" s="184" t="s">
        <v>164</v>
      </c>
      <c r="P160" s="202" t="s">
        <v>2325</v>
      </c>
      <c r="Q160" s="202"/>
      <c r="R160" s="184" t="s">
        <v>880</v>
      </c>
      <c r="S160" s="184" t="e">
        <v>#N/A</v>
      </c>
      <c r="T160" s="216" t="e">
        <v>#N/A</v>
      </c>
    </row>
    <row r="161" spans="1:20" ht="35.15" hidden="1" customHeight="1" x14ac:dyDescent="0.25">
      <c r="A161" s="215">
        <f>SUBTOTAL(3,$B$2:B161)</f>
        <v>3</v>
      </c>
      <c r="B161" s="199">
        <v>19571402020069</v>
      </c>
      <c r="C161" s="184" t="s">
        <v>631</v>
      </c>
      <c r="D161" s="184" t="s">
        <v>632</v>
      </c>
      <c r="E161" s="213">
        <v>37221</v>
      </c>
      <c r="F161" s="184" t="s">
        <v>633</v>
      </c>
      <c r="G161" s="184" t="s">
        <v>82</v>
      </c>
      <c r="H161" s="184" t="s">
        <v>83</v>
      </c>
      <c r="I161" s="184" t="s">
        <v>84</v>
      </c>
      <c r="J161" s="184" t="s">
        <v>160</v>
      </c>
      <c r="K161" s="184">
        <v>126</v>
      </c>
      <c r="L161" s="184" t="s">
        <v>634</v>
      </c>
      <c r="M161" s="184" t="s">
        <v>304</v>
      </c>
      <c r="N161" s="184" t="s">
        <v>2326</v>
      </c>
      <c r="O161" s="184" t="s">
        <v>164</v>
      </c>
      <c r="P161" s="202" t="s">
        <v>2325</v>
      </c>
      <c r="Q161" s="202"/>
      <c r="R161" s="184" t="s">
        <v>880</v>
      </c>
      <c r="S161" s="184" t="e">
        <v>#N/A</v>
      </c>
      <c r="T161" s="216" t="e">
        <v>#N/A</v>
      </c>
    </row>
    <row r="162" spans="1:20" ht="35.15" hidden="1" customHeight="1" x14ac:dyDescent="0.25">
      <c r="A162" s="215">
        <f>SUBTOTAL(3,$B$2:B162)</f>
        <v>3</v>
      </c>
      <c r="B162" s="199">
        <v>19571402020087</v>
      </c>
      <c r="C162" s="184" t="s">
        <v>640</v>
      </c>
      <c r="D162" s="184" t="s">
        <v>336</v>
      </c>
      <c r="E162" s="213">
        <v>37231</v>
      </c>
      <c r="F162" s="184" t="s">
        <v>641</v>
      </c>
      <c r="G162" s="184" t="s">
        <v>82</v>
      </c>
      <c r="H162" s="184" t="s">
        <v>159</v>
      </c>
      <c r="I162" s="184" t="s">
        <v>84</v>
      </c>
      <c r="J162" s="184" t="s">
        <v>160</v>
      </c>
      <c r="K162" s="184">
        <v>126</v>
      </c>
      <c r="L162" s="184" t="s">
        <v>634</v>
      </c>
      <c r="M162" s="184" t="s">
        <v>548</v>
      </c>
      <c r="N162" s="184" t="s">
        <v>2326</v>
      </c>
      <c r="O162" s="184" t="s">
        <v>164</v>
      </c>
      <c r="P162" s="202" t="s">
        <v>2325</v>
      </c>
      <c r="Q162" s="202"/>
      <c r="R162" s="184" t="s">
        <v>880</v>
      </c>
      <c r="S162" s="184" t="e">
        <v>#N/A</v>
      </c>
      <c r="T162" s="216" t="e">
        <v>#N/A</v>
      </c>
    </row>
    <row r="163" spans="1:20" ht="35.15" hidden="1" customHeight="1" x14ac:dyDescent="0.25">
      <c r="A163" s="215">
        <f>SUBTOTAL(3,$B$2:B163)</f>
        <v>3</v>
      </c>
      <c r="B163" s="199">
        <v>19571402020218</v>
      </c>
      <c r="C163" s="184" t="s">
        <v>625</v>
      </c>
      <c r="D163" s="184" t="s">
        <v>626</v>
      </c>
      <c r="E163" s="213">
        <v>37086</v>
      </c>
      <c r="F163" s="184" t="s">
        <v>627</v>
      </c>
      <c r="G163" s="184" t="s">
        <v>98</v>
      </c>
      <c r="H163" s="184" t="s">
        <v>344</v>
      </c>
      <c r="I163" s="184" t="s">
        <v>84</v>
      </c>
      <c r="J163" s="184" t="s">
        <v>160</v>
      </c>
      <c r="K163" s="184">
        <v>126</v>
      </c>
      <c r="L163" s="184" t="s">
        <v>628</v>
      </c>
      <c r="M163" s="184" t="s">
        <v>219</v>
      </c>
      <c r="N163" s="189" t="s">
        <v>163</v>
      </c>
      <c r="O163" s="184" t="s">
        <v>164</v>
      </c>
      <c r="P163" s="202" t="s">
        <v>2325</v>
      </c>
      <c r="Q163" s="202"/>
      <c r="R163" s="184" t="s">
        <v>880</v>
      </c>
      <c r="S163" s="184" t="e">
        <v>#N/A</v>
      </c>
      <c r="T163" s="216" t="e">
        <v>#N/A</v>
      </c>
    </row>
    <row r="164" spans="1:20" ht="35.15" hidden="1" customHeight="1" x14ac:dyDescent="0.25">
      <c r="A164" s="215">
        <f>SUBTOTAL(3,$B$2:B164)</f>
        <v>3</v>
      </c>
      <c r="B164" s="199">
        <v>19571402020003</v>
      </c>
      <c r="C164" s="184" t="s">
        <v>619</v>
      </c>
      <c r="D164" s="184" t="s">
        <v>620</v>
      </c>
      <c r="E164" s="213">
        <v>36933</v>
      </c>
      <c r="F164" s="184" t="s">
        <v>621</v>
      </c>
      <c r="G164" s="184" t="s">
        <v>82</v>
      </c>
      <c r="H164" s="184" t="s">
        <v>83</v>
      </c>
      <c r="I164" s="184" t="s">
        <v>135</v>
      </c>
      <c r="J164" s="184" t="s">
        <v>160</v>
      </c>
      <c r="K164" s="184">
        <v>126</v>
      </c>
      <c r="L164" s="184" t="s">
        <v>622</v>
      </c>
      <c r="M164" s="184" t="s">
        <v>623</v>
      </c>
      <c r="N164" s="184" t="s">
        <v>235</v>
      </c>
      <c r="O164" s="184" t="s">
        <v>164</v>
      </c>
      <c r="P164" s="202" t="s">
        <v>2325</v>
      </c>
      <c r="Q164" s="202"/>
      <c r="R164" s="184" t="s">
        <v>880</v>
      </c>
      <c r="S164" s="184" t="e">
        <v>#N/A</v>
      </c>
      <c r="T164" s="216" t="e">
        <v>#N/A</v>
      </c>
    </row>
    <row r="165" spans="1:20" ht="35.15" hidden="1" customHeight="1" x14ac:dyDescent="0.25">
      <c r="A165" s="215">
        <f>SUBTOTAL(3,$B$2:B165)</f>
        <v>3</v>
      </c>
      <c r="B165" s="199">
        <v>19571402020017</v>
      </c>
      <c r="C165" s="184" t="s">
        <v>857</v>
      </c>
      <c r="D165" s="184" t="s">
        <v>255</v>
      </c>
      <c r="E165" s="213">
        <v>36961</v>
      </c>
      <c r="F165" s="184" t="s">
        <v>858</v>
      </c>
      <c r="G165" s="184" t="s">
        <v>82</v>
      </c>
      <c r="H165" s="184" t="s">
        <v>159</v>
      </c>
      <c r="I165" s="184" t="s">
        <v>84</v>
      </c>
      <c r="J165" s="184" t="s">
        <v>537</v>
      </c>
      <c r="K165" s="184">
        <v>126</v>
      </c>
      <c r="L165" s="184" t="s">
        <v>467</v>
      </c>
      <c r="M165" s="184" t="s">
        <v>286</v>
      </c>
      <c r="N165" s="184" t="s">
        <v>2326</v>
      </c>
      <c r="O165" s="184" t="s">
        <v>164</v>
      </c>
      <c r="P165" s="214" t="s">
        <v>2328</v>
      </c>
      <c r="Q165" s="202"/>
      <c r="R165" s="184" t="s">
        <v>880</v>
      </c>
      <c r="S165" s="184" t="e">
        <v>#N/A</v>
      </c>
      <c r="T165" s="216" t="e">
        <v>#N/A</v>
      </c>
    </row>
    <row r="166" spans="1:20" ht="35.15" hidden="1" customHeight="1" x14ac:dyDescent="0.25">
      <c r="A166" s="215">
        <f>SUBTOTAL(3,$B$2:B166)</f>
        <v>3</v>
      </c>
      <c r="B166" s="199">
        <v>19571402020009</v>
      </c>
      <c r="C166" s="184" t="s">
        <v>225</v>
      </c>
      <c r="D166" s="184" t="s">
        <v>620</v>
      </c>
      <c r="E166" s="213">
        <v>37215</v>
      </c>
      <c r="F166" s="184" t="s">
        <v>853</v>
      </c>
      <c r="G166" s="184" t="s">
        <v>82</v>
      </c>
      <c r="H166" s="184" t="s">
        <v>83</v>
      </c>
      <c r="I166" s="184" t="s">
        <v>84</v>
      </c>
      <c r="J166" s="184" t="s">
        <v>537</v>
      </c>
      <c r="K166" s="184">
        <v>126</v>
      </c>
      <c r="L166" s="184" t="s">
        <v>854</v>
      </c>
      <c r="M166" s="184" t="s">
        <v>700</v>
      </c>
      <c r="N166" s="184" t="s">
        <v>2327</v>
      </c>
      <c r="O166" s="184" t="s">
        <v>164</v>
      </c>
      <c r="P166" s="214" t="s">
        <v>2328</v>
      </c>
      <c r="Q166" s="202"/>
      <c r="R166" s="184" t="s">
        <v>880</v>
      </c>
      <c r="S166" s="184" t="e">
        <v>#N/A</v>
      </c>
      <c r="T166" s="216" t="e">
        <v>#N/A</v>
      </c>
    </row>
    <row r="167" spans="1:20" ht="35.15" hidden="1" customHeight="1" x14ac:dyDescent="0.25">
      <c r="A167" s="215">
        <f>SUBTOTAL(3,$B$2:B167)</f>
        <v>3</v>
      </c>
      <c r="B167" s="199">
        <v>19571402020127</v>
      </c>
      <c r="C167" s="184" t="s">
        <v>863</v>
      </c>
      <c r="D167" s="184" t="s">
        <v>463</v>
      </c>
      <c r="E167" s="213">
        <v>37215</v>
      </c>
      <c r="F167" s="184" t="s">
        <v>641</v>
      </c>
      <c r="G167" s="184" t="s">
        <v>82</v>
      </c>
      <c r="H167" s="184" t="s">
        <v>159</v>
      </c>
      <c r="I167" s="184" t="s">
        <v>84</v>
      </c>
      <c r="J167" s="184" t="s">
        <v>537</v>
      </c>
      <c r="K167" s="184">
        <v>126</v>
      </c>
      <c r="L167" s="184" t="s">
        <v>406</v>
      </c>
      <c r="M167" s="184" t="s">
        <v>443</v>
      </c>
      <c r="N167" s="184" t="s">
        <v>2326</v>
      </c>
      <c r="O167" s="184" t="s">
        <v>164</v>
      </c>
      <c r="P167" s="214" t="s">
        <v>2328</v>
      </c>
      <c r="Q167" s="202"/>
      <c r="R167" s="184" t="s">
        <v>880</v>
      </c>
      <c r="S167" s="184" t="e">
        <v>#N/A</v>
      </c>
      <c r="T167" s="216" t="e">
        <v>#N/A</v>
      </c>
    </row>
    <row r="168" spans="1:20" ht="35.15" hidden="1" customHeight="1" x14ac:dyDescent="0.25">
      <c r="A168" s="215">
        <f>SUBTOTAL(3,$B$2:B168)</f>
        <v>3</v>
      </c>
      <c r="B168" s="199">
        <v>19571402020065</v>
      </c>
      <c r="C168" s="184" t="s">
        <v>859</v>
      </c>
      <c r="D168" s="184" t="s">
        <v>726</v>
      </c>
      <c r="E168" s="213">
        <v>37118</v>
      </c>
      <c r="F168" s="184" t="s">
        <v>860</v>
      </c>
      <c r="G168" s="184" t="s">
        <v>82</v>
      </c>
      <c r="H168" s="184" t="s">
        <v>83</v>
      </c>
      <c r="I168" s="184" t="s">
        <v>84</v>
      </c>
      <c r="J168" s="184" t="s">
        <v>537</v>
      </c>
      <c r="K168" s="184">
        <v>126</v>
      </c>
      <c r="L168" s="184" t="s">
        <v>414</v>
      </c>
      <c r="M168" s="184" t="s">
        <v>334</v>
      </c>
      <c r="N168" s="184" t="s">
        <v>2327</v>
      </c>
      <c r="O168" s="184" t="s">
        <v>164</v>
      </c>
      <c r="P168" s="214" t="s">
        <v>2328</v>
      </c>
      <c r="Q168" s="202"/>
      <c r="R168" s="184" t="s">
        <v>880</v>
      </c>
      <c r="S168" s="184" t="e">
        <v>#N/A</v>
      </c>
      <c r="T168" s="216" t="e">
        <v>#N/A</v>
      </c>
    </row>
    <row r="169" spans="1:20" ht="35.15" hidden="1" customHeight="1" x14ac:dyDescent="0.25">
      <c r="A169" s="215">
        <f>SUBTOTAL(3,$B$2:B169)</f>
        <v>3</v>
      </c>
      <c r="B169" s="199">
        <v>19571402020205</v>
      </c>
      <c r="C169" s="184" t="s">
        <v>861</v>
      </c>
      <c r="D169" s="184" t="s">
        <v>463</v>
      </c>
      <c r="E169" s="213">
        <v>37098</v>
      </c>
      <c r="F169" s="184" t="s">
        <v>862</v>
      </c>
      <c r="G169" s="184" t="s">
        <v>82</v>
      </c>
      <c r="H169" s="184" t="s">
        <v>83</v>
      </c>
      <c r="I169" s="184" t="s">
        <v>84</v>
      </c>
      <c r="J169" s="184" t="s">
        <v>537</v>
      </c>
      <c r="K169" s="184">
        <v>126</v>
      </c>
      <c r="L169" s="184" t="s">
        <v>553</v>
      </c>
      <c r="M169" s="184" t="s">
        <v>427</v>
      </c>
      <c r="N169" s="184" t="s">
        <v>2326</v>
      </c>
      <c r="O169" s="184" t="s">
        <v>164</v>
      </c>
      <c r="P169" s="214" t="s">
        <v>2328</v>
      </c>
      <c r="Q169" s="202"/>
      <c r="R169" s="184" t="s">
        <v>880</v>
      </c>
      <c r="S169" s="184" t="e">
        <v>#N/A</v>
      </c>
      <c r="T169" s="216" t="e">
        <v>#N/A</v>
      </c>
    </row>
    <row r="170" spans="1:20" ht="35.15" hidden="1" customHeight="1" x14ac:dyDescent="0.25">
      <c r="A170" s="215">
        <f>SUBTOTAL(3,$B$2:B170)</f>
        <v>3</v>
      </c>
      <c r="B170" s="199">
        <v>19571402020062</v>
      </c>
      <c r="C170" s="184" t="s">
        <v>220</v>
      </c>
      <c r="D170" s="184" t="s">
        <v>350</v>
      </c>
      <c r="E170" s="213">
        <v>37058</v>
      </c>
      <c r="F170" s="184" t="s">
        <v>855</v>
      </c>
      <c r="G170" s="184" t="s">
        <v>82</v>
      </c>
      <c r="H170" s="184" t="s">
        <v>83</v>
      </c>
      <c r="I170" s="184" t="s">
        <v>84</v>
      </c>
      <c r="J170" s="184" t="s">
        <v>537</v>
      </c>
      <c r="K170" s="184">
        <v>126</v>
      </c>
      <c r="L170" s="184" t="s">
        <v>323</v>
      </c>
      <c r="M170" s="184" t="s">
        <v>856</v>
      </c>
      <c r="N170" s="184" t="s">
        <v>2326</v>
      </c>
      <c r="O170" s="184" t="s">
        <v>164</v>
      </c>
      <c r="P170" s="214" t="s">
        <v>2328</v>
      </c>
      <c r="Q170" s="202"/>
      <c r="R170" s="184" t="s">
        <v>880</v>
      </c>
      <c r="S170" s="184" t="e">
        <v>#N/A</v>
      </c>
      <c r="T170" s="216" t="e">
        <v>#N/A</v>
      </c>
    </row>
    <row r="171" spans="1:20" ht="35.15" hidden="1" customHeight="1" x14ac:dyDescent="0.25">
      <c r="A171" s="215">
        <f>SUBTOTAL(3,$B$2:B171)</f>
        <v>3</v>
      </c>
      <c r="B171" s="199">
        <v>19571402020028</v>
      </c>
      <c r="C171" s="184" t="s">
        <v>381</v>
      </c>
      <c r="D171" s="184" t="s">
        <v>288</v>
      </c>
      <c r="E171" s="213">
        <v>36579</v>
      </c>
      <c r="F171" s="184" t="s">
        <v>864</v>
      </c>
      <c r="G171" s="184" t="s">
        <v>82</v>
      </c>
      <c r="H171" s="184" t="s">
        <v>83</v>
      </c>
      <c r="I171" s="184" t="s">
        <v>84</v>
      </c>
      <c r="J171" s="184" t="s">
        <v>160</v>
      </c>
      <c r="K171" s="184">
        <v>126</v>
      </c>
      <c r="L171" s="184" t="s">
        <v>865</v>
      </c>
      <c r="M171" s="184" t="s">
        <v>107</v>
      </c>
      <c r="N171" s="184" t="s">
        <v>2326</v>
      </c>
      <c r="O171" s="184" t="s">
        <v>164</v>
      </c>
      <c r="P171" s="214" t="s">
        <v>2328</v>
      </c>
      <c r="Q171" s="202"/>
      <c r="R171" s="184" t="s">
        <v>880</v>
      </c>
      <c r="S171" s="184" t="e">
        <v>#N/A</v>
      </c>
      <c r="T171" s="216" t="e">
        <v>#N/A</v>
      </c>
    </row>
    <row r="172" spans="1:20" ht="35.15" hidden="1" customHeight="1" x14ac:dyDescent="0.25">
      <c r="A172" s="215">
        <f>SUBTOTAL(3,$B$2:B172)</f>
        <v>3</v>
      </c>
      <c r="B172" s="199">
        <v>19571402020012</v>
      </c>
      <c r="C172" s="184" t="s">
        <v>866</v>
      </c>
      <c r="D172" s="184" t="s">
        <v>392</v>
      </c>
      <c r="E172" s="213">
        <v>36901</v>
      </c>
      <c r="F172" s="184" t="s">
        <v>867</v>
      </c>
      <c r="G172" s="184" t="s">
        <v>82</v>
      </c>
      <c r="H172" s="184" t="s">
        <v>159</v>
      </c>
      <c r="I172" s="184" t="s">
        <v>84</v>
      </c>
      <c r="J172" s="184" t="s">
        <v>160</v>
      </c>
      <c r="K172" s="184">
        <v>126</v>
      </c>
      <c r="L172" s="184" t="s">
        <v>507</v>
      </c>
      <c r="M172" s="184" t="s">
        <v>868</v>
      </c>
      <c r="N172" s="184" t="s">
        <v>2326</v>
      </c>
      <c r="O172" s="184" t="s">
        <v>164</v>
      </c>
      <c r="P172" s="214" t="s">
        <v>2328</v>
      </c>
      <c r="Q172" s="202"/>
      <c r="R172" s="184" t="s">
        <v>880</v>
      </c>
      <c r="S172" s="184" t="e">
        <v>#N/A</v>
      </c>
      <c r="T172" s="216" t="e">
        <v>#N/A</v>
      </c>
    </row>
    <row r="173" spans="1:20" ht="35.15" hidden="1" customHeight="1" x14ac:dyDescent="0.25">
      <c r="A173" s="215">
        <f>SUBTOTAL(3,$B$2:B173)</f>
        <v>3</v>
      </c>
      <c r="B173" s="199">
        <v>19571402020219</v>
      </c>
      <c r="C173" s="184" t="s">
        <v>546</v>
      </c>
      <c r="D173" s="184" t="s">
        <v>459</v>
      </c>
      <c r="E173" s="213">
        <v>37218</v>
      </c>
      <c r="F173" s="184" t="s">
        <v>871</v>
      </c>
      <c r="G173" s="184" t="s">
        <v>82</v>
      </c>
      <c r="H173" s="184" t="s">
        <v>83</v>
      </c>
      <c r="I173" s="184" t="s">
        <v>84</v>
      </c>
      <c r="J173" s="184" t="s">
        <v>160</v>
      </c>
      <c r="K173" s="184">
        <v>126</v>
      </c>
      <c r="L173" s="184" t="s">
        <v>300</v>
      </c>
      <c r="M173" s="184" t="s">
        <v>542</v>
      </c>
      <c r="N173" s="184" t="s">
        <v>2326</v>
      </c>
      <c r="O173" s="184" t="s">
        <v>164</v>
      </c>
      <c r="P173" s="214" t="s">
        <v>2328</v>
      </c>
      <c r="Q173" s="202"/>
      <c r="R173" s="184" t="s">
        <v>880</v>
      </c>
      <c r="S173" s="184" t="e">
        <v>#N/A</v>
      </c>
      <c r="T173" s="216" t="e">
        <v>#N/A</v>
      </c>
    </row>
    <row r="174" spans="1:20" ht="35.15" hidden="1" customHeight="1" x14ac:dyDescent="0.25">
      <c r="A174" s="215">
        <f>SUBTOTAL(3,$B$2:B174)</f>
        <v>3</v>
      </c>
      <c r="B174" s="199">
        <v>19571402020135</v>
      </c>
      <c r="C174" s="184" t="s">
        <v>546</v>
      </c>
      <c r="D174" s="184" t="s">
        <v>317</v>
      </c>
      <c r="E174" s="213">
        <v>36925</v>
      </c>
      <c r="F174" s="184" t="s">
        <v>870</v>
      </c>
      <c r="G174" s="184" t="s">
        <v>82</v>
      </c>
      <c r="H174" s="184" t="s">
        <v>83</v>
      </c>
      <c r="I174" s="184" t="s">
        <v>84</v>
      </c>
      <c r="J174" s="184" t="s">
        <v>160</v>
      </c>
      <c r="K174" s="184">
        <v>126</v>
      </c>
      <c r="L174" s="184" t="s">
        <v>540</v>
      </c>
      <c r="M174" s="184" t="s">
        <v>548</v>
      </c>
      <c r="N174" s="184" t="s">
        <v>2326</v>
      </c>
      <c r="O174" s="184" t="s">
        <v>164</v>
      </c>
      <c r="P174" s="214" t="s">
        <v>2328</v>
      </c>
      <c r="Q174" s="202"/>
      <c r="R174" s="184" t="s">
        <v>880</v>
      </c>
      <c r="S174" s="184" t="e">
        <v>#N/A</v>
      </c>
      <c r="T174" s="216" t="e">
        <v>#N/A</v>
      </c>
    </row>
    <row r="175" spans="1:20" ht="35.15" hidden="1" customHeight="1" x14ac:dyDescent="0.25">
      <c r="A175" s="215">
        <f>SUBTOTAL(3,$B$2:B175)</f>
        <v>3</v>
      </c>
      <c r="B175" s="199">
        <v>19571402020215</v>
      </c>
      <c r="C175" s="184" t="s">
        <v>208</v>
      </c>
      <c r="D175" s="184" t="s">
        <v>502</v>
      </c>
      <c r="E175" s="213">
        <v>36938</v>
      </c>
      <c r="F175" s="184" t="s">
        <v>869</v>
      </c>
      <c r="G175" s="184" t="s">
        <v>82</v>
      </c>
      <c r="H175" s="184" t="s">
        <v>83</v>
      </c>
      <c r="I175" s="184" t="s">
        <v>84</v>
      </c>
      <c r="J175" s="184" t="s">
        <v>160</v>
      </c>
      <c r="K175" s="184">
        <v>126</v>
      </c>
      <c r="L175" s="184" t="s">
        <v>497</v>
      </c>
      <c r="M175" s="184" t="s">
        <v>845</v>
      </c>
      <c r="N175" s="184" t="s">
        <v>2326</v>
      </c>
      <c r="O175" s="184" t="s">
        <v>164</v>
      </c>
      <c r="P175" s="214" t="s">
        <v>2328</v>
      </c>
      <c r="Q175" s="202"/>
      <c r="R175" s="184" t="s">
        <v>880</v>
      </c>
      <c r="S175" s="184" t="e">
        <v>#N/A</v>
      </c>
      <c r="T175" s="216" t="e">
        <v>#N/A</v>
      </c>
    </row>
    <row r="176" spans="1:20" ht="35.15" hidden="1" customHeight="1" x14ac:dyDescent="0.25">
      <c r="A176" s="215">
        <f>SUBTOTAL(3,$B$2:B176)</f>
        <v>3</v>
      </c>
      <c r="B176" s="199">
        <v>19571402020120</v>
      </c>
      <c r="C176" s="184" t="s">
        <v>876</v>
      </c>
      <c r="D176" s="184" t="s">
        <v>657</v>
      </c>
      <c r="E176" s="213">
        <v>37275</v>
      </c>
      <c r="F176" s="184" t="s">
        <v>877</v>
      </c>
      <c r="G176" s="184" t="s">
        <v>82</v>
      </c>
      <c r="H176" s="184" t="s">
        <v>83</v>
      </c>
      <c r="I176" s="184" t="s">
        <v>84</v>
      </c>
      <c r="J176" s="184" t="s">
        <v>693</v>
      </c>
      <c r="K176" s="184">
        <v>126</v>
      </c>
      <c r="L176" s="184" t="s">
        <v>410</v>
      </c>
      <c r="M176" s="184" t="s">
        <v>868</v>
      </c>
      <c r="N176" s="184" t="s">
        <v>2326</v>
      </c>
      <c r="O176" s="184" t="s">
        <v>164</v>
      </c>
      <c r="P176" s="214" t="s">
        <v>2328</v>
      </c>
      <c r="Q176" s="202"/>
      <c r="R176" s="184" t="s">
        <v>880</v>
      </c>
      <c r="S176" s="184" t="e">
        <v>#N/A</v>
      </c>
      <c r="T176" s="216" t="e">
        <v>#N/A</v>
      </c>
    </row>
    <row r="177" spans="1:20" ht="35.15" hidden="1" customHeight="1" x14ac:dyDescent="0.25">
      <c r="A177" s="215">
        <f>SUBTOTAL(3,$B$2:B177)</f>
        <v>3</v>
      </c>
      <c r="B177" s="199">
        <v>19571402020124</v>
      </c>
      <c r="C177" s="184" t="s">
        <v>874</v>
      </c>
      <c r="D177" s="184" t="s">
        <v>255</v>
      </c>
      <c r="E177" s="213">
        <v>36993</v>
      </c>
      <c r="F177" s="184" t="s">
        <v>875</v>
      </c>
      <c r="G177" s="184" t="s">
        <v>82</v>
      </c>
      <c r="H177" s="184" t="s">
        <v>159</v>
      </c>
      <c r="I177" s="184" t="s">
        <v>84</v>
      </c>
      <c r="J177" s="184" t="s">
        <v>693</v>
      </c>
      <c r="K177" s="184">
        <v>126</v>
      </c>
      <c r="L177" s="184" t="s">
        <v>497</v>
      </c>
      <c r="M177" s="184" t="s">
        <v>277</v>
      </c>
      <c r="N177" s="184" t="s">
        <v>2326</v>
      </c>
      <c r="O177" s="184" t="s">
        <v>164</v>
      </c>
      <c r="P177" s="214" t="s">
        <v>2328</v>
      </c>
      <c r="Q177" s="202"/>
      <c r="R177" s="184" t="s">
        <v>880</v>
      </c>
      <c r="S177" s="184" t="e">
        <v>#N/A</v>
      </c>
      <c r="T177" s="216" t="e">
        <v>#N/A</v>
      </c>
    </row>
    <row r="178" spans="1:20" ht="35.15" hidden="1" customHeight="1" x14ac:dyDescent="0.25">
      <c r="A178" s="215">
        <f>SUBTOTAL(3,$B$2:B178)</f>
        <v>3</v>
      </c>
      <c r="B178" s="199">
        <v>19571402020230</v>
      </c>
      <c r="C178" s="184" t="s">
        <v>872</v>
      </c>
      <c r="D178" s="184" t="s">
        <v>513</v>
      </c>
      <c r="E178" s="213">
        <v>37089</v>
      </c>
      <c r="F178" s="184" t="s">
        <v>873</v>
      </c>
      <c r="G178" s="184" t="s">
        <v>82</v>
      </c>
      <c r="H178" s="184" t="s">
        <v>159</v>
      </c>
      <c r="I178" s="184" t="s">
        <v>84</v>
      </c>
      <c r="J178" s="184" t="s">
        <v>693</v>
      </c>
      <c r="K178" s="184">
        <v>126</v>
      </c>
      <c r="L178" s="184" t="s">
        <v>553</v>
      </c>
      <c r="M178" s="184" t="s">
        <v>418</v>
      </c>
      <c r="N178" s="184" t="s">
        <v>2326</v>
      </c>
      <c r="O178" s="184" t="s">
        <v>164</v>
      </c>
      <c r="P178" s="214" t="s">
        <v>2328</v>
      </c>
      <c r="Q178" s="202"/>
      <c r="R178" s="184" t="s">
        <v>880</v>
      </c>
      <c r="S178" s="184" t="e">
        <v>#N/A</v>
      </c>
      <c r="T178" s="216" t="e">
        <v>#N/A</v>
      </c>
    </row>
    <row r="179" spans="1:20" ht="35.15" hidden="1" customHeight="1" x14ac:dyDescent="0.25">
      <c r="A179" s="215">
        <f>SUBTOTAL(3,$B$2:B179)</f>
        <v>3</v>
      </c>
      <c r="B179" s="199">
        <v>19571402020160</v>
      </c>
      <c r="C179" s="184" t="s">
        <v>879</v>
      </c>
      <c r="D179" s="184" t="s">
        <v>880</v>
      </c>
      <c r="E179" s="213">
        <v>37165</v>
      </c>
      <c r="F179" s="184" t="s">
        <v>881</v>
      </c>
      <c r="G179" s="184" t="s">
        <v>98</v>
      </c>
      <c r="H179" s="184" t="s">
        <v>83</v>
      </c>
      <c r="I179" s="184" t="s">
        <v>84</v>
      </c>
      <c r="J179" s="184" t="s">
        <v>735</v>
      </c>
      <c r="K179" s="184">
        <v>126</v>
      </c>
      <c r="L179" s="184" t="s">
        <v>366</v>
      </c>
      <c r="M179" s="184" t="s">
        <v>491</v>
      </c>
      <c r="N179" s="184" t="s">
        <v>2327</v>
      </c>
      <c r="O179" s="184" t="s">
        <v>164</v>
      </c>
      <c r="P179" s="214" t="s">
        <v>2328</v>
      </c>
      <c r="Q179" s="202"/>
      <c r="R179" s="184" t="s">
        <v>880</v>
      </c>
      <c r="S179" s="184" t="e">
        <v>#N/A</v>
      </c>
      <c r="T179" s="216" t="e">
        <v>#N/A</v>
      </c>
    </row>
    <row r="180" spans="1:20" ht="35.15" hidden="1" customHeight="1" x14ac:dyDescent="0.25">
      <c r="A180" s="215">
        <f>SUBTOTAL(3,$B$2:B180)</f>
        <v>3</v>
      </c>
      <c r="B180" s="199">
        <v>19571402020240</v>
      </c>
      <c r="C180" s="184" t="s">
        <v>242</v>
      </c>
      <c r="D180" s="184" t="s">
        <v>80</v>
      </c>
      <c r="E180" s="213">
        <v>37070</v>
      </c>
      <c r="F180" s="184" t="s">
        <v>878</v>
      </c>
      <c r="G180" s="184" t="s">
        <v>82</v>
      </c>
      <c r="H180" s="184" t="s">
        <v>159</v>
      </c>
      <c r="I180" s="184" t="s">
        <v>84</v>
      </c>
      <c r="J180" s="184" t="s">
        <v>735</v>
      </c>
      <c r="K180" s="184">
        <v>126</v>
      </c>
      <c r="L180" s="184" t="s">
        <v>865</v>
      </c>
      <c r="M180" s="184" t="s">
        <v>107</v>
      </c>
      <c r="N180" s="184" t="s">
        <v>2326</v>
      </c>
      <c r="O180" s="184" t="s">
        <v>164</v>
      </c>
      <c r="P180" s="214" t="s">
        <v>2328</v>
      </c>
      <c r="Q180" s="202"/>
      <c r="R180" s="184" t="s">
        <v>880</v>
      </c>
      <c r="S180" s="184" t="e">
        <v>#N/A</v>
      </c>
      <c r="T180" s="216" t="e">
        <v>#N/A</v>
      </c>
    </row>
    <row r="181" spans="1:20" ht="35.15" hidden="1" customHeight="1" x14ac:dyDescent="0.25">
      <c r="A181" s="215">
        <f>SUBTOTAL(3,$B$2:B181)</f>
        <v>3</v>
      </c>
      <c r="B181" s="199">
        <v>19571402020167</v>
      </c>
      <c r="C181" s="184" t="s">
        <v>882</v>
      </c>
      <c r="D181" s="184" t="s">
        <v>513</v>
      </c>
      <c r="E181" s="213">
        <v>36892</v>
      </c>
      <c r="F181" s="184" t="s">
        <v>883</v>
      </c>
      <c r="G181" s="184" t="s">
        <v>82</v>
      </c>
      <c r="H181" s="184" t="s">
        <v>159</v>
      </c>
      <c r="I181" s="184" t="s">
        <v>84</v>
      </c>
      <c r="J181" s="184" t="s">
        <v>735</v>
      </c>
      <c r="K181" s="184">
        <v>126</v>
      </c>
      <c r="L181" s="184" t="s">
        <v>228</v>
      </c>
      <c r="M181" s="184" t="s">
        <v>491</v>
      </c>
      <c r="N181" s="184" t="s">
        <v>2327</v>
      </c>
      <c r="O181" s="184" t="s">
        <v>164</v>
      </c>
      <c r="P181" s="214" t="s">
        <v>2328</v>
      </c>
      <c r="Q181" s="202"/>
      <c r="R181" s="184" t="s">
        <v>880</v>
      </c>
      <c r="S181" s="184" t="e">
        <v>#N/A</v>
      </c>
      <c r="T181" s="216" t="e">
        <v>#N/A</v>
      </c>
    </row>
    <row r="182" spans="1:20" ht="35.15" hidden="1" customHeight="1" x14ac:dyDescent="0.25">
      <c r="A182" s="215">
        <f>SUBTOTAL(3,$B$2:B182)</f>
        <v>3</v>
      </c>
      <c r="B182" s="199">
        <v>18571402021171</v>
      </c>
      <c r="C182" s="184" t="s">
        <v>781</v>
      </c>
      <c r="D182" s="184" t="s">
        <v>890</v>
      </c>
      <c r="E182" s="213">
        <v>36763</v>
      </c>
      <c r="F182" s="184" t="s">
        <v>891</v>
      </c>
      <c r="G182" s="184" t="s">
        <v>82</v>
      </c>
      <c r="H182" s="184" t="s">
        <v>159</v>
      </c>
      <c r="I182" s="184" t="s">
        <v>84</v>
      </c>
      <c r="J182" s="184" t="s">
        <v>800</v>
      </c>
      <c r="K182" s="184">
        <v>125</v>
      </c>
      <c r="L182" s="184" t="s">
        <v>467</v>
      </c>
      <c r="M182" s="184" t="s">
        <v>856</v>
      </c>
      <c r="N182" s="184" t="s">
        <v>2326</v>
      </c>
      <c r="O182" s="184" t="s">
        <v>164</v>
      </c>
      <c r="P182" s="214" t="s">
        <v>2329</v>
      </c>
      <c r="Q182" s="202"/>
      <c r="R182" s="184" t="s">
        <v>880</v>
      </c>
      <c r="S182" s="184" t="e">
        <v>#N/A</v>
      </c>
      <c r="T182" s="216" t="e">
        <v>#N/A</v>
      </c>
    </row>
    <row r="183" spans="1:20" ht="35.15" hidden="1" customHeight="1" x14ac:dyDescent="0.25">
      <c r="A183" s="226">
        <f>SUBTOTAL(3,$B$2:B183)</f>
        <v>3</v>
      </c>
      <c r="B183" s="227" t="s">
        <v>892</v>
      </c>
      <c r="C183" s="228" t="s">
        <v>893</v>
      </c>
      <c r="D183" s="228" t="s">
        <v>104</v>
      </c>
      <c r="E183" s="228" t="s">
        <v>2330</v>
      </c>
      <c r="F183" s="228" t="s">
        <v>894</v>
      </c>
      <c r="G183" s="228" t="s">
        <v>82</v>
      </c>
      <c r="H183" s="228" t="s">
        <v>83</v>
      </c>
      <c r="I183" s="228" t="s">
        <v>84</v>
      </c>
      <c r="J183" s="228" t="s">
        <v>895</v>
      </c>
      <c r="K183" s="228">
        <v>132</v>
      </c>
      <c r="L183" s="228">
        <v>2.02</v>
      </c>
      <c r="M183" s="228">
        <v>5.9</v>
      </c>
      <c r="N183" s="228" t="s">
        <v>204</v>
      </c>
      <c r="O183" s="228" t="s">
        <v>164</v>
      </c>
      <c r="P183" s="229" t="s">
        <v>2331</v>
      </c>
      <c r="Q183" s="229" t="s">
        <v>2332</v>
      </c>
      <c r="R183" s="228"/>
      <c r="S183" s="228"/>
      <c r="T183" s="230"/>
    </row>
    <row r="185" spans="1:20" ht="25" customHeight="1" x14ac:dyDescent="0.25">
      <c r="H185" s="232" t="s">
        <v>34</v>
      </c>
      <c r="I185" s="261" t="s">
        <v>2340</v>
      </c>
      <c r="J185" s="261"/>
      <c r="K185" s="261"/>
      <c r="L185" s="232" t="s">
        <v>2333</v>
      </c>
      <c r="M185" s="232" t="s">
        <v>2334</v>
      </c>
    </row>
    <row r="186" spans="1:20" ht="25" customHeight="1" x14ac:dyDescent="0.25">
      <c r="H186" s="231">
        <v>1</v>
      </c>
      <c r="I186" s="261" t="s">
        <v>2338</v>
      </c>
      <c r="J186" s="261"/>
      <c r="K186" s="261"/>
      <c r="L186" s="232">
        <v>182</v>
      </c>
      <c r="M186" s="232"/>
    </row>
    <row r="187" spans="1:20" ht="25" customHeight="1" x14ac:dyDescent="0.25">
      <c r="H187" s="231">
        <v>2</v>
      </c>
      <c r="I187" s="261" t="s">
        <v>2341</v>
      </c>
      <c r="J187" s="262"/>
      <c r="K187" s="262"/>
      <c r="L187" s="231">
        <v>165</v>
      </c>
      <c r="M187" s="232" t="s">
        <v>2345</v>
      </c>
    </row>
    <row r="188" spans="1:20" ht="25" customHeight="1" x14ac:dyDescent="0.25">
      <c r="H188" s="231">
        <v>3</v>
      </c>
      <c r="I188" s="261" t="s">
        <v>2337</v>
      </c>
      <c r="J188" s="261"/>
      <c r="K188" s="261"/>
      <c r="L188" s="231">
        <v>22</v>
      </c>
      <c r="M188" s="232" t="s">
        <v>2342</v>
      </c>
    </row>
    <row r="189" spans="1:20" ht="25" customHeight="1" x14ac:dyDescent="0.25">
      <c r="H189" s="231">
        <v>4</v>
      </c>
      <c r="I189" s="261" t="s">
        <v>2339</v>
      </c>
      <c r="J189" s="262"/>
      <c r="K189" s="262"/>
      <c r="L189" s="231">
        <v>72</v>
      </c>
      <c r="M189" s="232" t="s">
        <v>2343</v>
      </c>
    </row>
    <row r="190" spans="1:20" ht="25" customHeight="1" x14ac:dyDescent="0.25">
      <c r="H190" s="231">
        <v>5</v>
      </c>
      <c r="I190" s="261" t="s">
        <v>2335</v>
      </c>
      <c r="J190" s="262"/>
      <c r="K190" s="262"/>
      <c r="L190" s="231">
        <v>71</v>
      </c>
      <c r="M190" s="232" t="s">
        <v>2344</v>
      </c>
    </row>
    <row r="191" spans="1:20" ht="25" customHeight="1" x14ac:dyDescent="0.25">
      <c r="H191" s="231">
        <v>6</v>
      </c>
      <c r="I191" s="261" t="s">
        <v>2336</v>
      </c>
      <c r="J191" s="262"/>
      <c r="K191" s="262"/>
      <c r="L191" s="231">
        <v>0</v>
      </c>
      <c r="M191" s="233">
        <v>0</v>
      </c>
    </row>
  </sheetData>
  <mergeCells count="7">
    <mergeCell ref="I191:K191"/>
    <mergeCell ref="I186:K186"/>
    <mergeCell ref="I185:K185"/>
    <mergeCell ref="I187:K187"/>
    <mergeCell ref="I188:K188"/>
    <mergeCell ref="I189:K189"/>
    <mergeCell ref="I190:K190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5046-2C2B-9D4E-B605-ADABCFEFB125}">
  <dimension ref="A1:R308"/>
  <sheetViews>
    <sheetView workbookViewId="0">
      <pane xSplit="4" ySplit="7" topLeftCell="E31" activePane="bottomRight" state="frozen"/>
      <selection pane="topRight" activeCell="H69" sqref="H69"/>
      <selection pane="bottomLeft" activeCell="H69" sqref="H69"/>
      <selection pane="bottomRight" activeCell="A31" sqref="A31"/>
    </sheetView>
  </sheetViews>
  <sheetFormatPr defaultColWidth="11.453125" defaultRowHeight="12.5" x14ac:dyDescent="0.25"/>
  <cols>
    <col min="1" max="1" width="7.7265625" style="8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86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hidden="1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17"/>
      <c r="M5" s="17"/>
      <c r="N5" s="17"/>
      <c r="O5" s="17"/>
      <c r="P5" s="60"/>
      <c r="Q5" s="60"/>
      <c r="R5" s="60"/>
    </row>
    <row r="6" spans="1:18" ht="26" x14ac:dyDescent="0.25">
      <c r="A6" s="22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54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/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 t="s">
        <v>55</v>
      </c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 t="s">
        <v>56</v>
      </c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 t="s">
        <v>57</v>
      </c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 t="s">
        <v>58</v>
      </c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 t="s">
        <v>59</v>
      </c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8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  <c r="R65" s="60"/>
    </row>
    <row r="66" spans="1:18" x14ac:dyDescent="0.25">
      <c r="A66" s="24" t="s">
        <v>60</v>
      </c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  <c r="R66" s="60"/>
    </row>
    <row r="67" spans="1:18" x14ac:dyDescent="0.25">
      <c r="A67" s="25" t="s">
        <v>61</v>
      </c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  <c r="R67" s="60"/>
    </row>
    <row r="68" spans="1:18" x14ac:dyDescent="0.25">
      <c r="A68" s="65" t="s">
        <v>62</v>
      </c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  <c r="R68" s="60"/>
    </row>
    <row r="69" spans="1:18" x14ac:dyDescent="0.25">
      <c r="A69" s="66" t="s">
        <v>63</v>
      </c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  <c r="R69" s="60"/>
    </row>
    <row r="70" spans="1:18" x14ac:dyDescent="0.25">
      <c r="A70" s="56" t="s">
        <v>64</v>
      </c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  <c r="R70" s="60"/>
    </row>
    <row r="71" spans="1:18" x14ac:dyDescent="0.25">
      <c r="A71" s="56" t="s">
        <v>65</v>
      </c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  <c r="R71" s="60"/>
    </row>
    <row r="72" spans="1:18" x14ac:dyDescent="0.25">
      <c r="A72" s="87" t="s">
        <v>66</v>
      </c>
      <c r="B72" s="23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  <c r="R72" s="60"/>
    </row>
    <row r="73" spans="1:18" x14ac:dyDescent="0.25">
      <c r="A73" s="87" t="s">
        <v>67</v>
      </c>
      <c r="B73" s="23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  <c r="R73" s="60"/>
    </row>
    <row r="74" spans="1:18" x14ac:dyDescent="0.25">
      <c r="A74" s="87" t="s">
        <v>68</v>
      </c>
      <c r="B74" s="23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  <c r="R74" s="60"/>
    </row>
    <row r="75" spans="1:18" x14ac:dyDescent="0.25">
      <c r="A75" s="87" t="s">
        <v>69</v>
      </c>
      <c r="B75" s="23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  <c r="R75" s="60"/>
    </row>
    <row r="76" spans="1:18" x14ac:dyDescent="0.25">
      <c r="A76" s="87" t="s">
        <v>70</v>
      </c>
      <c r="B76" s="23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  <c r="R76" s="60"/>
    </row>
    <row r="77" spans="1:18" x14ac:dyDescent="0.25">
      <c r="A77" s="87" t="s">
        <v>71</v>
      </c>
      <c r="B77" s="23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  <c r="R77" s="60"/>
    </row>
    <row r="78" spans="1:18" x14ac:dyDescent="0.25">
      <c r="A78" s="87" t="s">
        <v>72</v>
      </c>
      <c r="B78" s="23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  <c r="R78" s="60"/>
    </row>
    <row r="79" spans="1:18" x14ac:dyDescent="0.25">
      <c r="A79" s="87" t="s">
        <v>73</v>
      </c>
      <c r="B79" s="23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  <c r="R79" s="60"/>
    </row>
    <row r="80" spans="1:18" x14ac:dyDescent="0.25">
      <c r="A80" s="118" t="s">
        <v>74</v>
      </c>
      <c r="B80" s="23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  <c r="R80" s="60"/>
    </row>
    <row r="81" spans="1:18" x14ac:dyDescent="0.25">
      <c r="A81" s="66" t="s">
        <v>75</v>
      </c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  <c r="R81" s="60"/>
    </row>
    <row r="82" spans="1:18" x14ac:dyDescent="0.25">
      <c r="A82" s="66" t="s">
        <v>76</v>
      </c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  <c r="R82" s="60"/>
    </row>
    <row r="83" spans="1:18" x14ac:dyDescent="0.25">
      <c r="A83" s="114"/>
      <c r="B83" s="23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  <c r="R83" s="60"/>
    </row>
    <row r="84" spans="1:18" x14ac:dyDescent="0.25">
      <c r="A84" s="114"/>
      <c r="B84" s="23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  <c r="R84" s="60"/>
    </row>
    <row r="85" spans="1:18" x14ac:dyDescent="0.25">
      <c r="A85" s="114"/>
      <c r="B85" s="115"/>
      <c r="C85" s="116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62"/>
      <c r="Q85" s="62"/>
      <c r="R85" s="60"/>
    </row>
    <row r="86" spans="1:18" x14ac:dyDescent="0.25">
      <c r="A86" s="114"/>
      <c r="B86" s="115"/>
      <c r="C86" s="116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62"/>
      <c r="Q86" s="62"/>
      <c r="R86" s="60"/>
    </row>
    <row r="87" spans="1:18" x14ac:dyDescent="0.25">
      <c r="A87" s="235" t="s">
        <v>77</v>
      </c>
      <c r="B87" s="236"/>
      <c r="C87" s="237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91"/>
      <c r="Q87" s="91"/>
      <c r="R87" s="94"/>
    </row>
    <row r="88" spans="1:18" ht="37.5" x14ac:dyDescent="0.25">
      <c r="A88" s="119" t="s">
        <v>78</v>
      </c>
      <c r="B88" s="121">
        <v>19571402090061</v>
      </c>
      <c r="C88" s="121" t="s">
        <v>79</v>
      </c>
      <c r="D88" s="121" t="s">
        <v>80</v>
      </c>
      <c r="E88" s="122">
        <v>37088</v>
      </c>
      <c r="F88" s="123" t="s">
        <v>81</v>
      </c>
      <c r="G88" s="121" t="s">
        <v>82</v>
      </c>
      <c r="H88" s="121" t="s">
        <v>83</v>
      </c>
      <c r="I88" s="121" t="s">
        <v>84</v>
      </c>
      <c r="J88" s="123" t="s">
        <v>85</v>
      </c>
      <c r="K88" s="121">
        <v>126</v>
      </c>
      <c r="L88" s="121" t="s">
        <v>86</v>
      </c>
      <c r="M88" s="121" t="s">
        <v>87</v>
      </c>
      <c r="N88" s="130"/>
      <c r="O88" s="102" t="s">
        <v>88</v>
      </c>
      <c r="P88" s="108" t="s">
        <v>89</v>
      </c>
      <c r="Q88" s="91"/>
      <c r="R88" s="94"/>
    </row>
    <row r="89" spans="1:18" ht="37.5" x14ac:dyDescent="0.25">
      <c r="A89" s="120" t="s">
        <v>90</v>
      </c>
      <c r="B89" s="97">
        <v>19571402090067</v>
      </c>
      <c r="C89" s="98" t="s">
        <v>91</v>
      </c>
      <c r="D89" s="97" t="s">
        <v>92</v>
      </c>
      <c r="E89" s="99">
        <v>37104</v>
      </c>
      <c r="F89" s="100" t="s">
        <v>93</v>
      </c>
      <c r="G89" s="101" t="s">
        <v>82</v>
      </c>
      <c r="H89" s="101" t="s">
        <v>83</v>
      </c>
      <c r="I89" s="101" t="s">
        <v>84</v>
      </c>
      <c r="J89" s="100" t="s">
        <v>85</v>
      </c>
      <c r="K89" s="101">
        <v>126</v>
      </c>
      <c r="L89" s="101" t="s">
        <v>94</v>
      </c>
      <c r="M89" s="101" t="s">
        <v>95</v>
      </c>
      <c r="N89" s="107"/>
      <c r="O89" s="97" t="s">
        <v>88</v>
      </c>
      <c r="P89" s="108" t="s">
        <v>89</v>
      </c>
      <c r="Q89" s="91"/>
      <c r="R89" s="94"/>
    </row>
    <row r="90" spans="1:18" ht="37.5" x14ac:dyDescent="0.25">
      <c r="A90" s="89" t="s">
        <v>96</v>
      </c>
      <c r="B90" s="97">
        <v>19571402090037</v>
      </c>
      <c r="C90" s="98" t="s">
        <v>97</v>
      </c>
      <c r="D90" s="97" t="s">
        <v>98</v>
      </c>
      <c r="E90" s="99">
        <v>36946</v>
      </c>
      <c r="F90" s="100" t="s">
        <v>99</v>
      </c>
      <c r="G90" s="101" t="s">
        <v>98</v>
      </c>
      <c r="H90" s="101" t="s">
        <v>83</v>
      </c>
      <c r="I90" s="101" t="s">
        <v>84</v>
      </c>
      <c r="J90" s="100" t="s">
        <v>85</v>
      </c>
      <c r="K90" s="101">
        <v>126</v>
      </c>
      <c r="L90" s="101" t="s">
        <v>100</v>
      </c>
      <c r="M90" s="101" t="s">
        <v>101</v>
      </c>
      <c r="N90" s="109"/>
      <c r="O90" s="102" t="s">
        <v>88</v>
      </c>
      <c r="P90" s="108" t="s">
        <v>89</v>
      </c>
      <c r="Q90" s="91"/>
      <c r="R90" s="94"/>
    </row>
    <row r="91" spans="1:18" ht="37.5" x14ac:dyDescent="0.25">
      <c r="A91" s="89" t="s">
        <v>102</v>
      </c>
      <c r="B91" s="102">
        <v>19571402090066</v>
      </c>
      <c r="C91" s="102" t="s">
        <v>103</v>
      </c>
      <c r="D91" s="102" t="s">
        <v>104</v>
      </c>
      <c r="E91" s="103">
        <v>37138</v>
      </c>
      <c r="F91" s="104" t="s">
        <v>105</v>
      </c>
      <c r="G91" s="102" t="s">
        <v>82</v>
      </c>
      <c r="H91" s="102" t="s">
        <v>83</v>
      </c>
      <c r="I91" s="102" t="s">
        <v>84</v>
      </c>
      <c r="J91" s="104" t="s">
        <v>85</v>
      </c>
      <c r="K91" s="102">
        <v>126</v>
      </c>
      <c r="L91" s="102" t="s">
        <v>106</v>
      </c>
      <c r="M91" s="102" t="s">
        <v>107</v>
      </c>
      <c r="N91" s="105"/>
      <c r="O91" s="102" t="s">
        <v>88</v>
      </c>
      <c r="P91" s="108" t="s">
        <v>89</v>
      </c>
      <c r="Q91" s="91"/>
      <c r="R91" s="94"/>
    </row>
    <row r="92" spans="1:18" ht="37.5" x14ac:dyDescent="0.25">
      <c r="A92" s="89" t="s">
        <v>108</v>
      </c>
      <c r="B92" s="124">
        <v>19571402090013</v>
      </c>
      <c r="C92" s="125" t="s">
        <v>109</v>
      </c>
      <c r="D92" s="124" t="s">
        <v>110</v>
      </c>
      <c r="E92" s="126">
        <v>37223</v>
      </c>
      <c r="F92" s="127" t="s">
        <v>111</v>
      </c>
      <c r="G92" s="128" t="s">
        <v>82</v>
      </c>
      <c r="H92" s="128" t="s">
        <v>83</v>
      </c>
      <c r="I92" s="128" t="s">
        <v>84</v>
      </c>
      <c r="J92" s="128" t="s">
        <v>85</v>
      </c>
      <c r="K92" s="128">
        <v>126</v>
      </c>
      <c r="L92" s="128" t="s">
        <v>112</v>
      </c>
      <c r="M92" s="128" t="s">
        <v>113</v>
      </c>
      <c r="N92" s="129"/>
      <c r="O92" s="102" t="s">
        <v>88</v>
      </c>
      <c r="P92" s="108" t="s">
        <v>89</v>
      </c>
      <c r="Q92" s="91"/>
      <c r="R92" s="94"/>
    </row>
    <row r="93" spans="1:18" x14ac:dyDescent="0.25">
      <c r="A93" s="89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90"/>
      <c r="O93" s="90"/>
      <c r="P93" s="91"/>
      <c r="Q93" s="91"/>
      <c r="R93" s="94"/>
    </row>
    <row r="94" spans="1:18" x14ac:dyDescent="0.25">
      <c r="A94" s="89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1"/>
      <c r="Q94" s="91"/>
      <c r="R94" s="94"/>
    </row>
    <row r="95" spans="1:18" x14ac:dyDescent="0.25">
      <c r="A95" s="89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1"/>
      <c r="Q95" s="91"/>
      <c r="R95" s="94"/>
    </row>
    <row r="96" spans="1:18" x14ac:dyDescent="0.25">
      <c r="A96" s="92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1"/>
      <c r="Q96" s="91"/>
      <c r="R96" s="94"/>
    </row>
    <row r="97" spans="1:18" x14ac:dyDescent="0.25">
      <c r="A97" s="92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1"/>
      <c r="Q97" s="91"/>
      <c r="R97" s="94"/>
    </row>
    <row r="98" spans="1:18" x14ac:dyDescent="0.25">
      <c r="A98" s="92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1"/>
      <c r="Q98" s="91"/>
      <c r="R98" s="94"/>
    </row>
    <row r="99" spans="1:18" x14ac:dyDescent="0.25">
      <c r="A99" s="92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1"/>
      <c r="Q99" s="91"/>
      <c r="R99" s="94"/>
    </row>
    <row r="100" spans="1:18" x14ac:dyDescent="0.25">
      <c r="A100" s="92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1"/>
      <c r="Q100" s="91"/>
      <c r="R100" s="94"/>
    </row>
    <row r="101" spans="1:18" x14ac:dyDescent="0.25">
      <c r="A101" s="92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1"/>
      <c r="Q101" s="91"/>
      <c r="R101" s="94"/>
    </row>
    <row r="102" spans="1:18" x14ac:dyDescent="0.25">
      <c r="A102" s="92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1"/>
      <c r="Q102" s="91"/>
      <c r="R102" s="94"/>
    </row>
    <row r="103" spans="1:18" x14ac:dyDescent="0.25">
      <c r="A103" s="92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1"/>
      <c r="Q103" s="91"/>
      <c r="R103" s="94"/>
    </row>
    <row r="104" spans="1:18" x14ac:dyDescent="0.25">
      <c r="A104" s="92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1"/>
      <c r="Q104" s="91"/>
      <c r="R104" s="94"/>
    </row>
    <row r="105" spans="1:18" x14ac:dyDescent="0.25">
      <c r="A105" s="92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1"/>
      <c r="Q105" s="91"/>
      <c r="R105" s="94"/>
    </row>
    <row r="106" spans="1:18" x14ac:dyDescent="0.25">
      <c r="A106" s="92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1"/>
      <c r="Q106" s="91"/>
      <c r="R106" s="94"/>
    </row>
    <row r="107" spans="1:18" x14ac:dyDescent="0.25">
      <c r="A107" s="92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1"/>
      <c r="Q107" s="91"/>
      <c r="R107" s="94"/>
    </row>
    <row r="108" spans="1:18" x14ac:dyDescent="0.25">
      <c r="A108" s="92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1"/>
      <c r="Q108" s="91"/>
      <c r="R108" s="94"/>
    </row>
    <row r="109" spans="1:18" x14ac:dyDescent="0.25">
      <c r="A109" s="92"/>
      <c r="B109" s="93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1"/>
      <c r="Q109" s="91"/>
      <c r="R109" s="94"/>
    </row>
    <row r="110" spans="1:18" x14ac:dyDescent="0.25">
      <c r="A110" s="92"/>
      <c r="B110" s="93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  <c r="Q110" s="91"/>
      <c r="R110" s="94"/>
    </row>
    <row r="111" spans="1:18" x14ac:dyDescent="0.25">
      <c r="A111" s="92"/>
      <c r="B111" s="93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1"/>
      <c r="Q111" s="91"/>
      <c r="R111" s="94"/>
    </row>
    <row r="112" spans="1:18" x14ac:dyDescent="0.25">
      <c r="A112" s="92"/>
      <c r="B112" s="93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1"/>
      <c r="Q112" s="91"/>
      <c r="R112" s="94"/>
    </row>
    <row r="113" spans="1:18" x14ac:dyDescent="0.25">
      <c r="A113" s="92"/>
      <c r="B113" s="93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1"/>
      <c r="Q113" s="91"/>
      <c r="R113" s="94"/>
    </row>
    <row r="114" spans="1:18" x14ac:dyDescent="0.25">
      <c r="A114" s="92"/>
      <c r="B114" s="93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1"/>
      <c r="Q114" s="91"/>
      <c r="R114" s="94"/>
    </row>
    <row r="115" spans="1:18" x14ac:dyDescent="0.25">
      <c r="A115" s="92"/>
      <c r="B115" s="93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1"/>
      <c r="Q115" s="91"/>
      <c r="R115" s="94"/>
    </row>
    <row r="116" spans="1:18" x14ac:dyDescent="0.25">
      <c r="A116" s="92"/>
      <c r="B116" s="93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1"/>
      <c r="Q116" s="91"/>
      <c r="R116" s="94"/>
    </row>
    <row r="117" spans="1:18" x14ac:dyDescent="0.25">
      <c r="A117" s="92"/>
      <c r="B117" s="93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1"/>
      <c r="Q117" s="91"/>
      <c r="R117" s="94"/>
    </row>
    <row r="118" spans="1:18" x14ac:dyDescent="0.25">
      <c r="A118" s="92"/>
      <c r="B118" s="93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1"/>
      <c r="Q118" s="91"/>
      <c r="R118" s="94"/>
    </row>
    <row r="119" spans="1:18" x14ac:dyDescent="0.25">
      <c r="A119" s="92"/>
      <c r="B119" s="93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1"/>
      <c r="Q119" s="91"/>
      <c r="R119" s="94"/>
    </row>
    <row r="120" spans="1:18" x14ac:dyDescent="0.25">
      <c r="A120" s="92"/>
      <c r="B120" s="93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1"/>
      <c r="Q120" s="91"/>
      <c r="R120" s="94"/>
    </row>
    <row r="121" spans="1:18" x14ac:dyDescent="0.25">
      <c r="A121" s="92"/>
      <c r="B121" s="93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1"/>
      <c r="Q121" s="91"/>
      <c r="R121" s="94"/>
    </row>
    <row r="122" spans="1:18" x14ac:dyDescent="0.25">
      <c r="A122" s="92"/>
      <c r="B122" s="93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1"/>
      <c r="Q122" s="91"/>
      <c r="R122" s="94"/>
    </row>
    <row r="123" spans="1:18" x14ac:dyDescent="0.25">
      <c r="A123" s="92"/>
      <c r="B123" s="93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1"/>
      <c r="Q123" s="91"/>
      <c r="R123" s="94"/>
    </row>
    <row r="124" spans="1:18" x14ac:dyDescent="0.25">
      <c r="A124" s="92"/>
      <c r="B124" s="93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1"/>
      <c r="Q124" s="91"/>
      <c r="R124" s="94"/>
    </row>
    <row r="125" spans="1:18" x14ac:dyDescent="0.25">
      <c r="A125" s="92"/>
      <c r="B125" s="93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1"/>
      <c r="Q125" s="91"/>
      <c r="R125" s="94"/>
    </row>
    <row r="126" spans="1:18" x14ac:dyDescent="0.25">
      <c r="A126" s="92"/>
      <c r="B126" s="93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1"/>
      <c r="Q126" s="91"/>
      <c r="R126" s="94"/>
    </row>
    <row r="127" spans="1:18" x14ac:dyDescent="0.25">
      <c r="A127" s="92"/>
      <c r="B127" s="93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1"/>
      <c r="Q127" s="91"/>
      <c r="R127" s="94"/>
    </row>
    <row r="128" spans="1:18" x14ac:dyDescent="0.25">
      <c r="A128" s="92"/>
      <c r="B128" s="93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1"/>
      <c r="Q128" s="91"/>
      <c r="R128" s="94"/>
    </row>
    <row r="129" spans="1:18" x14ac:dyDescent="0.25">
      <c r="A129" s="92"/>
      <c r="B129" s="93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1"/>
      <c r="Q129" s="91"/>
      <c r="R129" s="94"/>
    </row>
    <row r="130" spans="1:18" x14ac:dyDescent="0.25">
      <c r="A130" s="92"/>
      <c r="B130" s="93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1"/>
      <c r="Q130" s="91"/>
      <c r="R130" s="94"/>
    </row>
    <row r="131" spans="1:18" x14ac:dyDescent="0.25">
      <c r="A131" s="92"/>
      <c r="B131" s="93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1"/>
      <c r="Q131" s="91"/>
      <c r="R131" s="94"/>
    </row>
    <row r="132" spans="1:18" x14ac:dyDescent="0.25">
      <c r="A132" s="92"/>
      <c r="B132" s="93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1"/>
      <c r="Q132" s="91"/>
      <c r="R132" s="94"/>
    </row>
    <row r="133" spans="1:18" x14ac:dyDescent="0.25">
      <c r="A133" s="92"/>
      <c r="B133" s="93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1"/>
      <c r="Q133" s="91"/>
      <c r="R133" s="94"/>
    </row>
    <row r="134" spans="1:18" x14ac:dyDescent="0.25">
      <c r="A134" s="92"/>
      <c r="B134" s="93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1"/>
      <c r="Q134" s="91"/>
      <c r="R134" s="94"/>
    </row>
    <row r="135" spans="1:18" x14ac:dyDescent="0.25">
      <c r="A135" s="92"/>
      <c r="B135" s="93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1"/>
      <c r="Q135" s="91"/>
      <c r="R135" s="94"/>
    </row>
    <row r="136" spans="1:18" x14ac:dyDescent="0.25">
      <c r="A136" s="92"/>
      <c r="B136" s="93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1"/>
      <c r="Q136" s="91"/>
      <c r="R136" s="94"/>
    </row>
    <row r="137" spans="1:18" x14ac:dyDescent="0.25">
      <c r="A137" s="92"/>
      <c r="B137" s="93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1"/>
      <c r="Q137" s="91"/>
      <c r="R137" s="94"/>
    </row>
    <row r="138" spans="1:18" x14ac:dyDescent="0.25">
      <c r="A138" s="92"/>
      <c r="B138" s="93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1"/>
      <c r="Q138" s="91"/>
      <c r="R138" s="94"/>
    </row>
    <row r="139" spans="1:18" x14ac:dyDescent="0.25">
      <c r="A139" s="92"/>
      <c r="B139" s="93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1"/>
      <c r="Q139" s="91"/>
      <c r="R139" s="94"/>
    </row>
    <row r="140" spans="1:18" x14ac:dyDescent="0.25">
      <c r="A140" s="92"/>
      <c r="B140" s="93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1"/>
      <c r="Q140" s="91"/>
      <c r="R140" s="94"/>
    </row>
    <row r="141" spans="1:18" x14ac:dyDescent="0.25">
      <c r="A141" s="92"/>
      <c r="B141" s="93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1"/>
      <c r="Q141" s="91"/>
      <c r="R141" s="94"/>
    </row>
    <row r="142" spans="1:18" x14ac:dyDescent="0.25">
      <c r="A142" s="92"/>
      <c r="B142" s="93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1"/>
      <c r="Q142" s="91"/>
      <c r="R142" s="94"/>
    </row>
    <row r="143" spans="1:18" x14ac:dyDescent="0.25">
      <c r="A143" s="92"/>
      <c r="B143" s="93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1"/>
      <c r="Q143" s="91"/>
      <c r="R143" s="94"/>
    </row>
    <row r="144" spans="1:18" x14ac:dyDescent="0.25">
      <c r="A144" s="92"/>
      <c r="B144" s="93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1"/>
      <c r="Q144" s="91"/>
      <c r="R144" s="94"/>
    </row>
    <row r="145" spans="1:18" x14ac:dyDescent="0.25">
      <c r="A145" s="92"/>
      <c r="B145" s="93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4"/>
      <c r="Q145" s="94"/>
      <c r="R145" s="94"/>
    </row>
    <row r="146" spans="1:18" x14ac:dyDescent="0.25">
      <c r="A146" s="92"/>
      <c r="B146" s="93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4"/>
      <c r="Q146" s="94"/>
      <c r="R146" s="94"/>
    </row>
    <row r="147" spans="1:18" x14ac:dyDescent="0.25">
      <c r="A147" s="92"/>
      <c r="B147" s="93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4"/>
      <c r="Q147" s="94"/>
      <c r="R147" s="94"/>
    </row>
    <row r="148" spans="1:18" x14ac:dyDescent="0.25">
      <c r="A148" s="92"/>
      <c r="B148" s="93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4"/>
      <c r="Q148" s="94"/>
      <c r="R148" s="94"/>
    </row>
    <row r="149" spans="1:18" x14ac:dyDescent="0.25">
      <c r="A149" s="92"/>
      <c r="B149" s="93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4"/>
      <c r="Q149" s="94"/>
      <c r="R149" s="94"/>
    </row>
    <row r="150" spans="1:18" x14ac:dyDescent="0.25">
      <c r="A150" s="92"/>
      <c r="B150" s="93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4"/>
      <c r="Q150" s="94"/>
      <c r="R150" s="94"/>
    </row>
    <row r="151" spans="1:18" x14ac:dyDescent="0.25">
      <c r="A151" s="92"/>
      <c r="B151" s="93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4"/>
      <c r="Q151" s="94"/>
      <c r="R151" s="94"/>
    </row>
    <row r="152" spans="1:18" x14ac:dyDescent="0.25">
      <c r="A152" s="92"/>
      <c r="B152" s="93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4"/>
      <c r="Q152" s="94"/>
      <c r="R152" s="94"/>
    </row>
    <row r="153" spans="1:18" x14ac:dyDescent="0.25">
      <c r="A153" s="92"/>
      <c r="B153" s="93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4"/>
      <c r="Q153" s="94"/>
      <c r="R153" s="94"/>
    </row>
    <row r="154" spans="1:18" x14ac:dyDescent="0.25">
      <c r="A154" s="92"/>
      <c r="B154" s="93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4"/>
      <c r="Q154" s="94"/>
      <c r="R154" s="94"/>
    </row>
    <row r="155" spans="1:18" x14ac:dyDescent="0.25">
      <c r="A155" s="92"/>
      <c r="B155" s="93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4"/>
      <c r="Q155" s="94"/>
      <c r="R155" s="94"/>
    </row>
    <row r="156" spans="1:18" x14ac:dyDescent="0.25">
      <c r="A156" s="92"/>
      <c r="B156" s="93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4"/>
      <c r="Q156" s="94"/>
      <c r="R156" s="94"/>
    </row>
    <row r="157" spans="1:18" x14ac:dyDescent="0.25">
      <c r="A157" s="92"/>
      <c r="B157" s="93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4"/>
      <c r="Q157" s="94"/>
      <c r="R157" s="94"/>
    </row>
    <row r="158" spans="1:18" x14ac:dyDescent="0.25">
      <c r="A158" s="92"/>
      <c r="B158" s="93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4"/>
      <c r="Q158" s="94"/>
      <c r="R158" s="94"/>
    </row>
    <row r="159" spans="1:18" x14ac:dyDescent="0.25">
      <c r="A159" s="92"/>
      <c r="B159" s="93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4"/>
      <c r="Q159" s="94"/>
      <c r="R159" s="94"/>
    </row>
    <row r="160" spans="1:18" x14ac:dyDescent="0.25">
      <c r="A160" s="92"/>
      <c r="B160" s="93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4"/>
      <c r="Q160" s="94"/>
      <c r="R160" s="94"/>
    </row>
    <row r="161" spans="1:18" x14ac:dyDescent="0.25">
      <c r="A161" s="92"/>
      <c r="B161" s="93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4"/>
      <c r="Q161" s="94"/>
      <c r="R161" s="94"/>
    </row>
    <row r="162" spans="1:18" x14ac:dyDescent="0.25">
      <c r="A162" s="92"/>
      <c r="B162" s="93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4"/>
      <c r="Q162" s="94"/>
      <c r="R162" s="94"/>
    </row>
    <row r="163" spans="1:18" x14ac:dyDescent="0.25">
      <c r="A163" s="92"/>
      <c r="B163" s="93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4"/>
      <c r="Q163" s="94"/>
      <c r="R163" s="94"/>
    </row>
    <row r="164" spans="1:18" x14ac:dyDescent="0.25">
      <c r="A164" s="92"/>
      <c r="B164" s="93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4"/>
      <c r="Q164" s="94"/>
      <c r="R164" s="94"/>
    </row>
    <row r="165" spans="1:18" x14ac:dyDescent="0.25">
      <c r="A165" s="92"/>
      <c r="B165" s="93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4"/>
      <c r="Q165" s="94"/>
      <c r="R165" s="94"/>
    </row>
    <row r="166" spans="1:18" x14ac:dyDescent="0.25">
      <c r="A166" s="92"/>
      <c r="B166" s="93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4"/>
      <c r="Q166" s="94"/>
      <c r="R166" s="94"/>
    </row>
    <row r="167" spans="1:18" x14ac:dyDescent="0.25">
      <c r="A167" s="92"/>
      <c r="B167" s="93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4"/>
      <c r="Q167" s="94"/>
      <c r="R167" s="94"/>
    </row>
    <row r="168" spans="1:18" x14ac:dyDescent="0.25">
      <c r="A168" s="92"/>
      <c r="B168" s="93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4"/>
      <c r="Q168" s="94"/>
      <c r="R168" s="94"/>
    </row>
    <row r="169" spans="1:18" x14ac:dyDescent="0.25">
      <c r="A169" s="92"/>
      <c r="B169" s="93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4"/>
      <c r="Q169" s="94"/>
      <c r="R169" s="94"/>
    </row>
    <row r="170" spans="1:18" x14ac:dyDescent="0.25">
      <c r="A170" s="92"/>
      <c r="B170" s="93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4"/>
      <c r="Q170" s="94"/>
      <c r="R170" s="94"/>
    </row>
    <row r="171" spans="1:18" x14ac:dyDescent="0.25">
      <c r="A171" s="92"/>
      <c r="B171" s="93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4"/>
      <c r="Q171" s="94"/>
      <c r="R171" s="94"/>
    </row>
    <row r="172" spans="1:18" x14ac:dyDescent="0.25">
      <c r="A172" s="92"/>
      <c r="B172" s="93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4"/>
      <c r="Q172" s="94"/>
      <c r="R172" s="94"/>
    </row>
    <row r="173" spans="1:18" x14ac:dyDescent="0.25">
      <c r="A173" s="92"/>
      <c r="B173" s="93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4"/>
      <c r="Q173" s="94"/>
      <c r="R173" s="94"/>
    </row>
    <row r="174" spans="1:18" x14ac:dyDescent="0.25">
      <c r="A174" s="92"/>
      <c r="B174" s="93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4"/>
      <c r="Q174" s="94"/>
      <c r="R174" s="94"/>
    </row>
    <row r="175" spans="1:18" x14ac:dyDescent="0.25">
      <c r="A175" s="92"/>
      <c r="B175" s="93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4"/>
      <c r="Q175" s="94"/>
      <c r="R175" s="94"/>
    </row>
    <row r="176" spans="1:18" x14ac:dyDescent="0.25">
      <c r="A176" s="92"/>
      <c r="B176" s="93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4"/>
      <c r="Q176" s="94"/>
      <c r="R176" s="94"/>
    </row>
    <row r="177" spans="1:18" x14ac:dyDescent="0.25">
      <c r="A177" s="92"/>
      <c r="B177" s="93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4"/>
      <c r="Q177" s="94"/>
      <c r="R177" s="94"/>
    </row>
    <row r="178" spans="1:18" x14ac:dyDescent="0.25">
      <c r="A178" s="92"/>
      <c r="B178" s="93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4"/>
      <c r="Q178" s="94"/>
      <c r="R178" s="94"/>
    </row>
    <row r="179" spans="1:18" x14ac:dyDescent="0.25">
      <c r="A179" s="92"/>
      <c r="B179" s="93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4"/>
      <c r="Q179" s="94"/>
      <c r="R179" s="94"/>
    </row>
    <row r="180" spans="1:18" x14ac:dyDescent="0.25">
      <c r="A180" s="92"/>
      <c r="B180" s="93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4"/>
      <c r="Q180" s="94"/>
      <c r="R180" s="94"/>
    </row>
    <row r="181" spans="1:18" x14ac:dyDescent="0.25">
      <c r="A181" s="92"/>
      <c r="B181" s="93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4"/>
      <c r="Q181" s="94"/>
      <c r="R181" s="94"/>
    </row>
    <row r="182" spans="1:18" x14ac:dyDescent="0.25">
      <c r="A182" s="92"/>
      <c r="B182" s="93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4"/>
      <c r="Q182" s="94"/>
      <c r="R182" s="94"/>
    </row>
    <row r="183" spans="1:18" x14ac:dyDescent="0.25">
      <c r="A183" s="92"/>
      <c r="B183" s="93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4"/>
      <c r="Q183" s="94"/>
      <c r="R183" s="94"/>
    </row>
    <row r="184" spans="1:18" x14ac:dyDescent="0.25">
      <c r="A184" s="92"/>
      <c r="B184" s="93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4"/>
      <c r="Q184" s="94"/>
      <c r="R184" s="94"/>
    </row>
    <row r="185" spans="1:18" x14ac:dyDescent="0.25">
      <c r="A185" s="92"/>
      <c r="B185" s="93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4"/>
      <c r="Q185" s="94"/>
      <c r="R185" s="94"/>
    </row>
    <row r="186" spans="1:18" x14ac:dyDescent="0.25">
      <c r="A186" s="92"/>
      <c r="B186" s="93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4"/>
      <c r="Q186" s="94"/>
      <c r="R186" s="94"/>
    </row>
    <row r="187" spans="1:18" x14ac:dyDescent="0.25">
      <c r="A187" s="92"/>
      <c r="B187" s="93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4"/>
      <c r="Q187" s="94"/>
      <c r="R187" s="94"/>
    </row>
    <row r="188" spans="1:18" x14ac:dyDescent="0.25">
      <c r="A188" s="92"/>
      <c r="B188" s="93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4"/>
      <c r="Q188" s="94"/>
      <c r="R188" s="94"/>
    </row>
    <row r="189" spans="1:18" x14ac:dyDescent="0.25">
      <c r="A189" s="92"/>
      <c r="B189" s="93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4"/>
      <c r="Q189" s="94"/>
      <c r="R189" s="94"/>
    </row>
    <row r="190" spans="1:18" x14ac:dyDescent="0.25">
      <c r="A190" s="92"/>
      <c r="B190" s="93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4"/>
      <c r="Q190" s="94"/>
      <c r="R190" s="94"/>
    </row>
    <row r="191" spans="1:18" x14ac:dyDescent="0.25">
      <c r="A191" s="92"/>
      <c r="B191" s="93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4"/>
      <c r="Q191" s="94"/>
      <c r="R191" s="94"/>
    </row>
    <row r="192" spans="1:18" x14ac:dyDescent="0.25">
      <c r="A192" s="92"/>
      <c r="B192" s="93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4"/>
      <c r="Q192" s="94"/>
      <c r="R192" s="94"/>
    </row>
    <row r="193" spans="1:18" x14ac:dyDescent="0.25">
      <c r="A193" s="92"/>
      <c r="B193" s="93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4"/>
      <c r="Q193" s="94"/>
      <c r="R193" s="94"/>
    </row>
    <row r="194" spans="1:18" x14ac:dyDescent="0.25">
      <c r="A194" s="92"/>
      <c r="B194" s="93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4"/>
      <c r="Q194" s="94"/>
      <c r="R194" s="94"/>
    </row>
    <row r="195" spans="1:18" x14ac:dyDescent="0.25">
      <c r="A195" s="92"/>
      <c r="B195" s="93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4"/>
      <c r="Q195" s="94"/>
      <c r="R195" s="94"/>
    </row>
    <row r="196" spans="1:18" x14ac:dyDescent="0.25">
      <c r="A196" s="92"/>
      <c r="B196" s="93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4"/>
      <c r="Q196" s="94"/>
      <c r="R196" s="94"/>
    </row>
    <row r="197" spans="1:18" x14ac:dyDescent="0.25">
      <c r="A197" s="92"/>
      <c r="B197" s="93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4"/>
      <c r="Q197" s="94"/>
      <c r="R197" s="94"/>
    </row>
    <row r="198" spans="1:18" x14ac:dyDescent="0.25">
      <c r="A198" s="92"/>
      <c r="B198" s="93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4"/>
      <c r="Q198" s="94"/>
      <c r="R198" s="94"/>
    </row>
    <row r="199" spans="1:18" x14ac:dyDescent="0.25">
      <c r="A199" s="92"/>
      <c r="B199" s="93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4"/>
      <c r="Q199" s="94"/>
      <c r="R199" s="94"/>
    </row>
    <row r="200" spans="1:18" x14ac:dyDescent="0.25">
      <c r="A200" s="92"/>
      <c r="B200" s="93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4"/>
      <c r="Q200" s="94"/>
      <c r="R200" s="94"/>
    </row>
    <row r="201" spans="1:18" x14ac:dyDescent="0.25">
      <c r="A201" s="92"/>
      <c r="B201" s="93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4"/>
      <c r="Q201" s="94"/>
      <c r="R201" s="94"/>
    </row>
    <row r="202" spans="1:18" x14ac:dyDescent="0.25">
      <c r="A202" s="92"/>
      <c r="B202" s="93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4"/>
      <c r="Q202" s="94"/>
      <c r="R202" s="94"/>
    </row>
    <row r="203" spans="1:18" x14ac:dyDescent="0.25">
      <c r="A203" s="92"/>
      <c r="B203" s="93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4"/>
      <c r="Q203" s="94"/>
      <c r="R203" s="94"/>
    </row>
    <row r="204" spans="1:18" x14ac:dyDescent="0.25">
      <c r="A204" s="92"/>
      <c r="B204" s="93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4"/>
      <c r="Q204" s="94"/>
      <c r="R204" s="94"/>
    </row>
    <row r="205" spans="1:18" x14ac:dyDescent="0.25">
      <c r="A205" s="92"/>
      <c r="B205" s="93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4"/>
      <c r="Q205" s="94"/>
      <c r="R205" s="94"/>
    </row>
    <row r="206" spans="1:18" x14ac:dyDescent="0.25">
      <c r="A206" s="92"/>
      <c r="B206" s="93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4"/>
      <c r="Q206" s="94"/>
      <c r="R206" s="94"/>
    </row>
    <row r="207" spans="1:18" x14ac:dyDescent="0.25">
      <c r="A207" s="92"/>
      <c r="B207" s="93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4"/>
      <c r="Q207" s="94"/>
      <c r="R207" s="94"/>
    </row>
    <row r="208" spans="1:18" x14ac:dyDescent="0.25">
      <c r="A208" s="92"/>
      <c r="B208" s="93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4"/>
      <c r="Q208" s="94"/>
      <c r="R208" s="94"/>
    </row>
    <row r="209" spans="1:18" x14ac:dyDescent="0.25">
      <c r="A209" s="92"/>
      <c r="B209" s="93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4"/>
      <c r="Q209" s="94"/>
      <c r="R209" s="94"/>
    </row>
    <row r="210" spans="1:18" x14ac:dyDescent="0.25">
      <c r="A210" s="92"/>
      <c r="B210" s="93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4"/>
      <c r="Q210" s="94"/>
      <c r="R210" s="94"/>
    </row>
    <row r="211" spans="1:18" x14ac:dyDescent="0.25">
      <c r="A211" s="92"/>
      <c r="B211" s="93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4"/>
      <c r="Q211" s="94"/>
      <c r="R211" s="94"/>
    </row>
    <row r="212" spans="1:18" x14ac:dyDescent="0.25">
      <c r="A212" s="92"/>
      <c r="B212" s="93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4"/>
      <c r="Q212" s="94"/>
      <c r="R212" s="94"/>
    </row>
    <row r="213" spans="1:18" x14ac:dyDescent="0.25">
      <c r="A213" s="92"/>
      <c r="B213" s="93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4"/>
      <c r="Q213" s="94"/>
      <c r="R213" s="94"/>
    </row>
    <row r="214" spans="1:18" x14ac:dyDescent="0.25">
      <c r="A214" s="92"/>
      <c r="B214" s="93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4"/>
      <c r="Q214" s="94"/>
      <c r="R214" s="94"/>
    </row>
    <row r="215" spans="1:18" x14ac:dyDescent="0.25">
      <c r="A215" s="92"/>
      <c r="B215" s="93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4"/>
      <c r="Q215" s="94"/>
      <c r="R215" s="94"/>
    </row>
    <row r="216" spans="1:18" x14ac:dyDescent="0.25">
      <c r="A216" s="92"/>
      <c r="B216" s="93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4"/>
      <c r="Q216" s="94"/>
      <c r="R216" s="94"/>
    </row>
    <row r="217" spans="1:18" x14ac:dyDescent="0.25">
      <c r="A217" s="92"/>
      <c r="B217" s="93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4"/>
      <c r="Q217" s="94"/>
      <c r="R217" s="94"/>
    </row>
    <row r="218" spans="1:18" x14ac:dyDescent="0.25">
      <c r="A218" s="92"/>
      <c r="B218" s="93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4"/>
      <c r="Q218" s="94"/>
      <c r="R218" s="94"/>
    </row>
    <row r="219" spans="1:18" x14ac:dyDescent="0.25">
      <c r="A219" s="92"/>
      <c r="B219" s="93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4"/>
      <c r="Q219" s="94"/>
      <c r="R219" s="94"/>
    </row>
    <row r="220" spans="1:18" x14ac:dyDescent="0.25">
      <c r="A220" s="92"/>
      <c r="B220" s="93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4"/>
      <c r="Q220" s="94"/>
      <c r="R220" s="94"/>
    </row>
    <row r="221" spans="1:18" x14ac:dyDescent="0.25">
      <c r="A221" s="92"/>
      <c r="B221" s="93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4"/>
      <c r="Q221" s="94"/>
      <c r="R221" s="94"/>
    </row>
    <row r="222" spans="1:18" x14ac:dyDescent="0.25">
      <c r="A222" s="92"/>
      <c r="B222" s="93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4"/>
      <c r="Q222" s="94"/>
      <c r="R222" s="94"/>
    </row>
    <row r="223" spans="1:18" x14ac:dyDescent="0.25">
      <c r="A223" s="92"/>
      <c r="B223" s="93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4"/>
      <c r="Q223" s="94"/>
      <c r="R223" s="94"/>
    </row>
    <row r="224" spans="1:18" x14ac:dyDescent="0.25">
      <c r="A224" s="92"/>
      <c r="B224" s="93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4"/>
      <c r="Q224" s="94"/>
      <c r="R224" s="94"/>
    </row>
    <row r="225" spans="1:18" x14ac:dyDescent="0.25">
      <c r="A225" s="92"/>
      <c r="B225" s="93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4"/>
      <c r="Q225" s="94"/>
      <c r="R225" s="94"/>
    </row>
    <row r="226" spans="1:18" x14ac:dyDescent="0.25">
      <c r="A226" s="92"/>
      <c r="B226" s="93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4"/>
      <c r="Q226" s="94"/>
      <c r="R226" s="94"/>
    </row>
    <row r="227" spans="1:18" x14ac:dyDescent="0.25">
      <c r="A227" s="92"/>
      <c r="B227" s="93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4"/>
      <c r="Q227" s="94"/>
      <c r="R227" s="94"/>
    </row>
    <row r="228" spans="1:18" x14ac:dyDescent="0.25">
      <c r="A228" s="92"/>
      <c r="B228" s="93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4"/>
      <c r="Q228" s="94"/>
      <c r="R228" s="94"/>
    </row>
    <row r="229" spans="1:18" x14ac:dyDescent="0.25">
      <c r="A229" s="92"/>
      <c r="B229" s="93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4"/>
      <c r="Q229" s="94"/>
      <c r="R229" s="94"/>
    </row>
    <row r="230" spans="1:18" x14ac:dyDescent="0.25">
      <c r="A230" s="92"/>
      <c r="B230" s="93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4"/>
      <c r="Q230" s="94"/>
      <c r="R230" s="94"/>
    </row>
    <row r="231" spans="1:18" x14ac:dyDescent="0.25">
      <c r="A231" s="92"/>
      <c r="B231" s="93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4"/>
      <c r="Q231" s="94"/>
      <c r="R231" s="94"/>
    </row>
    <row r="232" spans="1:18" x14ac:dyDescent="0.25">
      <c r="A232" s="92"/>
      <c r="B232" s="93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4"/>
      <c r="Q232" s="94"/>
      <c r="R232" s="94"/>
    </row>
    <row r="233" spans="1:18" x14ac:dyDescent="0.25">
      <c r="A233" s="92"/>
      <c r="B233" s="93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4"/>
      <c r="Q233" s="94"/>
      <c r="R233" s="94"/>
    </row>
    <row r="234" spans="1:18" x14ac:dyDescent="0.25">
      <c r="A234" s="92"/>
      <c r="B234" s="93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4"/>
      <c r="Q234" s="94"/>
      <c r="R234" s="94"/>
    </row>
    <row r="235" spans="1:18" x14ac:dyDescent="0.25">
      <c r="A235" s="92"/>
      <c r="B235" s="93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4"/>
      <c r="Q235" s="94"/>
      <c r="R235" s="94"/>
    </row>
    <row r="236" spans="1:18" x14ac:dyDescent="0.25">
      <c r="A236" s="92"/>
      <c r="B236" s="93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4"/>
      <c r="Q236" s="94"/>
      <c r="R236" s="94"/>
    </row>
    <row r="237" spans="1:18" x14ac:dyDescent="0.25">
      <c r="A237" s="92"/>
      <c r="B237" s="93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4"/>
      <c r="Q237" s="94"/>
      <c r="R237" s="94"/>
    </row>
    <row r="238" spans="1:18" x14ac:dyDescent="0.25">
      <c r="A238" s="92"/>
      <c r="B238" s="93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4"/>
      <c r="Q238" s="94"/>
      <c r="R238" s="94"/>
    </row>
    <row r="239" spans="1:18" x14ac:dyDescent="0.25">
      <c r="A239" s="92"/>
      <c r="B239" s="93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4"/>
      <c r="Q239" s="94"/>
      <c r="R239" s="94"/>
    </row>
    <row r="240" spans="1:18" x14ac:dyDescent="0.25">
      <c r="A240" s="92"/>
      <c r="B240" s="93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4"/>
      <c r="Q240" s="94"/>
      <c r="R240" s="94"/>
    </row>
    <row r="241" spans="1:18" x14ac:dyDescent="0.25">
      <c r="A241" s="92"/>
      <c r="B241" s="93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4"/>
      <c r="Q241" s="94"/>
      <c r="R241" s="94"/>
    </row>
    <row r="242" spans="1:18" x14ac:dyDescent="0.25">
      <c r="A242" s="92"/>
      <c r="B242" s="93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4"/>
      <c r="Q242" s="94"/>
      <c r="R242" s="94"/>
    </row>
    <row r="243" spans="1:18" x14ac:dyDescent="0.25">
      <c r="A243" s="92"/>
      <c r="B243" s="93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4"/>
      <c r="Q243" s="94"/>
      <c r="R243" s="94"/>
    </row>
    <row r="244" spans="1:18" x14ac:dyDescent="0.25">
      <c r="A244" s="92"/>
      <c r="B244" s="93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4"/>
      <c r="Q244" s="94"/>
      <c r="R244" s="94"/>
    </row>
    <row r="245" spans="1:18" x14ac:dyDescent="0.25">
      <c r="A245" s="92"/>
      <c r="B245" s="93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4"/>
      <c r="Q245" s="94"/>
      <c r="R245" s="94"/>
    </row>
    <row r="246" spans="1:18" x14ac:dyDescent="0.25">
      <c r="A246" s="92"/>
      <c r="B246" s="93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4"/>
      <c r="Q246" s="94"/>
      <c r="R246" s="94"/>
    </row>
    <row r="247" spans="1:18" x14ac:dyDescent="0.25">
      <c r="A247" s="92"/>
      <c r="B247" s="93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4"/>
      <c r="Q247" s="94"/>
      <c r="R247" s="94"/>
    </row>
    <row r="248" spans="1:18" x14ac:dyDescent="0.25">
      <c r="A248" s="92"/>
      <c r="B248" s="93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4"/>
      <c r="Q248" s="94"/>
      <c r="R248" s="94"/>
    </row>
    <row r="249" spans="1:18" x14ac:dyDescent="0.25">
      <c r="A249" s="92"/>
      <c r="B249" s="93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4"/>
      <c r="Q249" s="94"/>
      <c r="R249" s="94"/>
    </row>
    <row r="250" spans="1:18" x14ac:dyDescent="0.25">
      <c r="A250" s="92"/>
      <c r="B250" s="93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4"/>
      <c r="Q250" s="94"/>
      <c r="R250" s="94"/>
    </row>
    <row r="251" spans="1:18" x14ac:dyDescent="0.25">
      <c r="A251" s="92"/>
      <c r="B251" s="93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4"/>
      <c r="Q251" s="94"/>
      <c r="R251" s="94"/>
    </row>
    <row r="252" spans="1:18" x14ac:dyDescent="0.25">
      <c r="A252" s="92"/>
      <c r="B252" s="93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4"/>
      <c r="Q252" s="94"/>
      <c r="R252" s="94"/>
    </row>
    <row r="253" spans="1:18" x14ac:dyDescent="0.25">
      <c r="A253" s="92"/>
      <c r="B253" s="93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4"/>
      <c r="Q253" s="94"/>
      <c r="R253" s="94"/>
    </row>
    <row r="254" spans="1:18" x14ac:dyDescent="0.25">
      <c r="A254" s="92"/>
      <c r="B254" s="93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4"/>
      <c r="Q254" s="94"/>
      <c r="R254" s="94"/>
    </row>
    <row r="255" spans="1:18" x14ac:dyDescent="0.25">
      <c r="A255" s="92"/>
      <c r="B255" s="93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4"/>
      <c r="Q255" s="94"/>
      <c r="R255" s="94"/>
    </row>
    <row r="256" spans="1:18" x14ac:dyDescent="0.25">
      <c r="A256" s="92"/>
      <c r="B256" s="93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4"/>
      <c r="Q256" s="94"/>
      <c r="R256" s="94"/>
    </row>
    <row r="257" spans="1:18" x14ac:dyDescent="0.25">
      <c r="A257" s="92"/>
      <c r="B257" s="93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4"/>
      <c r="Q257" s="94"/>
      <c r="R257" s="94"/>
    </row>
    <row r="258" spans="1:18" x14ac:dyDescent="0.25">
      <c r="A258" s="92"/>
      <c r="B258" s="93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4"/>
      <c r="Q258" s="94"/>
      <c r="R258" s="94"/>
    </row>
    <row r="259" spans="1:18" x14ac:dyDescent="0.25">
      <c r="A259" s="92"/>
      <c r="B259" s="93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4"/>
      <c r="Q259" s="94"/>
      <c r="R259" s="94"/>
    </row>
    <row r="260" spans="1:18" x14ac:dyDescent="0.25">
      <c r="A260" s="92"/>
      <c r="B260" s="93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4"/>
      <c r="Q260" s="94"/>
      <c r="R260" s="94"/>
    </row>
    <row r="261" spans="1:18" x14ac:dyDescent="0.25">
      <c r="A261" s="92"/>
      <c r="B261" s="93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4"/>
      <c r="Q261" s="94"/>
      <c r="R261" s="94"/>
    </row>
    <row r="262" spans="1:18" x14ac:dyDescent="0.25">
      <c r="A262" s="92"/>
      <c r="B262" s="93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4"/>
      <c r="Q262" s="94"/>
      <c r="R262" s="94"/>
    </row>
    <row r="263" spans="1:18" x14ac:dyDescent="0.25">
      <c r="A263" s="92"/>
      <c r="B263" s="93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4"/>
      <c r="Q263" s="94"/>
      <c r="R263" s="94"/>
    </row>
    <row r="264" spans="1:18" x14ac:dyDescent="0.25">
      <c r="A264" s="92"/>
      <c r="B264" s="93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4"/>
      <c r="Q264" s="94"/>
      <c r="R264" s="94"/>
    </row>
    <row r="265" spans="1:18" x14ac:dyDescent="0.25">
      <c r="A265" s="92"/>
      <c r="B265" s="93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4"/>
      <c r="Q265" s="94"/>
      <c r="R265" s="94"/>
    </row>
    <row r="266" spans="1:18" x14ac:dyDescent="0.25">
      <c r="A266" s="92"/>
      <c r="B266" s="93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4"/>
      <c r="Q266" s="94"/>
      <c r="R266" s="94"/>
    </row>
    <row r="267" spans="1:18" x14ac:dyDescent="0.25">
      <c r="A267" s="92"/>
      <c r="B267" s="93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4"/>
      <c r="Q267" s="94"/>
      <c r="R267" s="94"/>
    </row>
    <row r="268" spans="1:18" x14ac:dyDescent="0.25">
      <c r="A268" s="92"/>
      <c r="B268" s="93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4"/>
      <c r="Q268" s="94"/>
      <c r="R268" s="94"/>
    </row>
    <row r="269" spans="1:18" x14ac:dyDescent="0.25">
      <c r="A269" s="92"/>
      <c r="B269" s="93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4"/>
      <c r="Q269" s="94"/>
      <c r="R269" s="94"/>
    </row>
    <row r="270" spans="1:18" x14ac:dyDescent="0.25">
      <c r="A270" s="92"/>
      <c r="B270" s="93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4"/>
      <c r="Q270" s="94"/>
      <c r="R270" s="94"/>
    </row>
    <row r="271" spans="1:18" x14ac:dyDescent="0.25">
      <c r="A271" s="92"/>
      <c r="B271" s="93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4"/>
      <c r="Q271" s="94"/>
      <c r="R271" s="94"/>
    </row>
    <row r="272" spans="1:18" x14ac:dyDescent="0.25">
      <c r="A272" s="92"/>
      <c r="B272" s="93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4"/>
      <c r="Q272" s="94"/>
      <c r="R272" s="94"/>
    </row>
    <row r="273" spans="1:18" x14ac:dyDescent="0.25">
      <c r="A273" s="92"/>
      <c r="B273" s="93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4"/>
      <c r="Q273" s="94"/>
      <c r="R273" s="94"/>
    </row>
    <row r="274" spans="1:18" x14ac:dyDescent="0.25">
      <c r="A274" s="92"/>
      <c r="B274" s="93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4"/>
      <c r="Q274" s="94"/>
      <c r="R274" s="94"/>
    </row>
    <row r="275" spans="1:18" x14ac:dyDescent="0.25">
      <c r="A275" s="92"/>
      <c r="B275" s="93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4"/>
      <c r="Q275" s="94"/>
      <c r="R275" s="94"/>
    </row>
    <row r="276" spans="1:18" x14ac:dyDescent="0.25">
      <c r="A276" s="92"/>
      <c r="B276" s="93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4"/>
      <c r="Q276" s="94"/>
      <c r="R276" s="94"/>
    </row>
    <row r="277" spans="1:18" x14ac:dyDescent="0.25">
      <c r="A277" s="92"/>
      <c r="B277" s="93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4"/>
      <c r="Q277" s="94"/>
      <c r="R277" s="94"/>
    </row>
    <row r="278" spans="1:18" x14ac:dyDescent="0.25">
      <c r="A278" s="92"/>
      <c r="B278" s="93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4"/>
      <c r="Q278" s="94"/>
      <c r="R278" s="94"/>
    </row>
    <row r="279" spans="1:18" x14ac:dyDescent="0.25">
      <c r="A279" s="92"/>
      <c r="B279" s="93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4"/>
      <c r="Q279" s="94"/>
      <c r="R279" s="94"/>
    </row>
    <row r="280" spans="1:18" x14ac:dyDescent="0.25">
      <c r="A280" s="92"/>
      <c r="B280" s="93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4"/>
      <c r="Q280" s="94"/>
      <c r="R280" s="94"/>
    </row>
    <row r="281" spans="1:18" x14ac:dyDescent="0.25">
      <c r="A281" s="92"/>
      <c r="B281" s="93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4"/>
      <c r="Q281" s="94"/>
      <c r="R281" s="94"/>
    </row>
    <row r="282" spans="1:18" x14ac:dyDescent="0.25">
      <c r="A282" s="92"/>
      <c r="B282" s="93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4"/>
      <c r="Q282" s="94"/>
      <c r="R282" s="94"/>
    </row>
    <row r="283" spans="1:18" x14ac:dyDescent="0.25">
      <c r="A283" s="92"/>
      <c r="B283" s="93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4"/>
      <c r="Q283" s="94"/>
      <c r="R283" s="94"/>
    </row>
    <row r="284" spans="1:18" x14ac:dyDescent="0.25">
      <c r="A284" s="92"/>
      <c r="B284" s="93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4"/>
      <c r="Q284" s="94"/>
      <c r="R284" s="94"/>
    </row>
    <row r="285" spans="1:18" x14ac:dyDescent="0.25">
      <c r="A285" s="92"/>
      <c r="B285" s="93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4"/>
      <c r="Q285" s="94"/>
      <c r="R285" s="94"/>
    </row>
    <row r="286" spans="1:18" x14ac:dyDescent="0.25">
      <c r="A286" s="92"/>
      <c r="B286" s="93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4"/>
      <c r="Q286" s="94"/>
      <c r="R286" s="94"/>
    </row>
    <row r="287" spans="1:18" x14ac:dyDescent="0.25">
      <c r="A287" s="95"/>
      <c r="B287" s="96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</row>
    <row r="288" spans="1:18" x14ac:dyDescent="0.25">
      <c r="A288" s="95"/>
      <c r="B288" s="96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</row>
    <row r="289" spans="1:18" x14ac:dyDescent="0.25">
      <c r="A289" s="95"/>
      <c r="B289" s="96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</row>
    <row r="290" spans="1:18" x14ac:dyDescent="0.25">
      <c r="A290" s="95"/>
      <c r="B290" s="96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</row>
    <row r="291" spans="1:18" x14ac:dyDescent="0.25">
      <c r="A291" s="95"/>
      <c r="B291" s="96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</row>
    <row r="292" spans="1:18" x14ac:dyDescent="0.25">
      <c r="A292" s="95"/>
      <c r="B292" s="96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</row>
    <row r="293" spans="1:18" x14ac:dyDescent="0.25">
      <c r="A293" s="95"/>
      <c r="B293" s="96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</row>
    <row r="294" spans="1:18" x14ac:dyDescent="0.25">
      <c r="A294" s="95"/>
      <c r="B294" s="96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</row>
    <row r="295" spans="1:18" x14ac:dyDescent="0.25">
      <c r="A295" s="95"/>
      <c r="B295" s="96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</row>
    <row r="296" spans="1:18" x14ac:dyDescent="0.25">
      <c r="A296" s="95"/>
      <c r="B296" s="96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</row>
    <row r="297" spans="1:18" x14ac:dyDescent="0.25">
      <c r="A297" s="95"/>
      <c r="B297" s="96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</row>
    <row r="298" spans="1:18" x14ac:dyDescent="0.25">
      <c r="A298" s="95"/>
      <c r="B298" s="96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</row>
    <row r="299" spans="1:18" x14ac:dyDescent="0.25">
      <c r="A299" s="95"/>
      <c r="B299" s="96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</row>
    <row r="300" spans="1:18" x14ac:dyDescent="0.25">
      <c r="A300" s="95"/>
      <c r="B300" s="96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</row>
    <row r="301" spans="1:18" x14ac:dyDescent="0.25">
      <c r="A301" s="95"/>
      <c r="B301" s="96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</row>
    <row r="302" spans="1:18" x14ac:dyDescent="0.25">
      <c r="A302" s="95"/>
      <c r="B302" s="96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</row>
    <row r="303" spans="1:18" x14ac:dyDescent="0.25">
      <c r="A303" s="95"/>
      <c r="B303" s="96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</row>
    <row r="304" spans="1:18" x14ac:dyDescent="0.25">
      <c r="A304" s="95"/>
      <c r="B304" s="96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</row>
    <row r="305" spans="1:18" x14ac:dyDescent="0.25">
      <c r="A305" s="95"/>
      <c r="B305" s="96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</row>
    <row r="306" spans="1:18" x14ac:dyDescent="0.25">
      <c r="A306" s="95"/>
      <c r="B306" s="96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</row>
    <row r="307" spans="1:18" x14ac:dyDescent="0.25">
      <c r="A307" s="95"/>
      <c r="B307" s="96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</row>
    <row r="308" spans="1:18" x14ac:dyDescent="0.25">
      <c r="A308" s="86"/>
      <c r="B308" s="42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</row>
  </sheetData>
  <autoFilter ref="A6:Q6" xr:uid="{00000000-0001-0000-0000-000000000000}"/>
  <mergeCells count="9">
    <mergeCell ref="A87:C87"/>
    <mergeCell ref="A28:D28"/>
    <mergeCell ref="F28:K28"/>
    <mergeCell ref="A1:C1"/>
    <mergeCell ref="H1:M1"/>
    <mergeCell ref="H2:M2"/>
    <mergeCell ref="A3:O3"/>
    <mergeCell ref="A4:M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B82E-5D91-F648-BC7E-A1C69FB1ECD8}">
  <dimension ref="A1:R300"/>
  <sheetViews>
    <sheetView workbookViewId="0">
      <pane xSplit="4" ySplit="7" topLeftCell="E18" activePane="bottomRight" state="frozen"/>
      <selection pane="topRight" activeCell="H69" sqref="H69"/>
      <selection pane="bottomLeft" activeCell="H69" sqref="H69"/>
      <selection pane="bottomRight" activeCell="B18" sqref="B15:B18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22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12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13" x14ac:dyDescent="0.3">
      <c r="A7" s="50"/>
      <c r="B7" s="82"/>
      <c r="C7" s="49" t="e">
        <f>VLOOKUP(B7, 'DS chưa đủ ĐK TN T3 SP23'!$B$10:$C$321, 2, 0)</f>
        <v>#N/A</v>
      </c>
      <c r="D7" s="49" t="e">
        <f>VLOOKUP(B7, 'DS chưa đủ ĐK TN T3 SP23'!$B$10:$D$321, 3, 0)</f>
        <v>#N/A</v>
      </c>
      <c r="E7" s="49" t="e">
        <f>VLOOKUP(B7, 'DS chưa đủ ĐK TN T3 SP23'!$B$10:$E$321, 4, 0)</f>
        <v>#N/A</v>
      </c>
      <c r="F7" s="49" t="e">
        <f>VLOOKUP(B7, 'DS chưa đủ ĐK TN T3 SP23'!$B$10:$F$321, 5, 0)</f>
        <v>#N/A</v>
      </c>
      <c r="G7" s="49" t="e">
        <f>VLOOKUP(B7, 'DS chưa đủ ĐK TN T3 SP23'!$B$10:$G$321, 6, 0)</f>
        <v>#N/A</v>
      </c>
      <c r="H7" s="49" t="e">
        <f>VLOOKUP(B7, 'DS chưa đủ ĐK TN T3 SP23'!$B$10:$H$321, 7, 0)</f>
        <v>#N/A</v>
      </c>
      <c r="I7" s="49" t="e">
        <f>VLOOKUP(B7, 'DS chưa đủ ĐK TN T3 SP23'!$B$10:$I$321, 8, 0)</f>
        <v>#N/A</v>
      </c>
      <c r="J7" s="52" t="e">
        <f>VLOOKUP(B7, 'DS chưa đủ ĐK TN T3 SP23'!$B$10:$J$321, 9, 0)</f>
        <v>#N/A</v>
      </c>
      <c r="K7" s="53" t="e">
        <f>VLOOKUP(B7, 'DS chưa đủ ĐK TN T3 SP23'!$B$10:$K$321, 10, 0)</f>
        <v>#N/A</v>
      </c>
      <c r="L7" s="53" t="e">
        <f>VLOOKUP(B7, 'DS chưa đủ ĐK TN T3 SP23'!$B$10:$L$321, 11, 0)</f>
        <v>#N/A</v>
      </c>
      <c r="M7" s="53" t="e">
        <f>VLOOKUP(B7, 'DS chưa đủ ĐK TN T3 SP23'!$B$10:$M$321, 12, 0)</f>
        <v>#N/A</v>
      </c>
      <c r="N7" s="53"/>
      <c r="O7" s="54" t="e">
        <f>VLOOKUP(B7, 'DS chưa đủ ĐK TN T3 SP23'!$B$10:$O$321, 14, 0)</f>
        <v>#N/A</v>
      </c>
      <c r="P7" s="31"/>
      <c r="Q7" s="31"/>
      <c r="R7" s="32" t="s">
        <v>52</v>
      </c>
    </row>
    <row r="8" spans="1:18" x14ac:dyDescent="0.25">
      <c r="A8" s="24"/>
      <c r="B8" s="44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s="41" customFormat="1" ht="60.75" customHeight="1" x14ac:dyDescent="0.25">
      <c r="A9" s="238" t="s">
        <v>53</v>
      </c>
      <c r="B9" s="239"/>
      <c r="C9" s="239"/>
      <c r="D9" s="239"/>
      <c r="E9" s="57"/>
      <c r="F9" s="240" t="s">
        <v>54</v>
      </c>
      <c r="G9" s="241"/>
      <c r="H9" s="241"/>
      <c r="I9" s="241"/>
      <c r="J9" s="241"/>
      <c r="K9" s="242"/>
      <c r="L9" s="38"/>
      <c r="M9" s="38"/>
      <c r="N9" s="39"/>
      <c r="O9" s="40"/>
      <c r="P9" s="64"/>
      <c r="Q9" s="64"/>
      <c r="R9" s="110"/>
    </row>
    <row r="10" spans="1:18" x14ac:dyDescent="0.25">
      <c r="A10" s="24" t="s">
        <v>114</v>
      </c>
      <c r="B10" s="140" t="e">
        <f>VLOOKUP(A10,#REF!, 2, 0)</f>
        <v>#REF!</v>
      </c>
      <c r="C10" s="49" t="e">
        <f>VLOOKUP(B10,#REF!, 2, 0)</f>
        <v>#REF!</v>
      </c>
      <c r="D10" s="49" t="e">
        <f>VLOOKUP(B10,#REF!, 3, 0)</f>
        <v>#REF!</v>
      </c>
      <c r="E10" s="81">
        <v>37225</v>
      </c>
      <c r="F10" s="49" t="e">
        <f>VLOOKUP(B10,#REF!, 5, 0)</f>
        <v>#REF!</v>
      </c>
      <c r="G10" s="49" t="e">
        <f>VLOOKUP(B10,#REF!, 6, 0)</f>
        <v>#REF!</v>
      </c>
      <c r="H10" s="49" t="e">
        <f>VLOOKUP(B10,#REF!, 7, 0)</f>
        <v>#REF!</v>
      </c>
      <c r="I10" s="49" t="e">
        <f>VLOOKUP(B10,#REF!, 8, 0)</f>
        <v>#REF!</v>
      </c>
      <c r="J10" s="49" t="e">
        <f>VLOOKUP(B10,#REF!, 9, 0)</f>
        <v>#REF!</v>
      </c>
      <c r="K10" s="49" t="e">
        <f>VLOOKUP(B10,#REF!, 10, 0)</f>
        <v>#REF!</v>
      </c>
      <c r="L10" s="49" t="e">
        <f>VLOOKUP(B10,#REF!, 11, 0)</f>
        <v>#REF!</v>
      </c>
      <c r="M10" s="49" t="e">
        <f>VLOOKUP(B10,#REF!, 12, 0)</f>
        <v>#REF!</v>
      </c>
      <c r="N10" s="49" t="e">
        <f>VLOOKUP(B10,#REF!, 13, 0)</f>
        <v>#REF!</v>
      </c>
      <c r="O10" s="49" t="e">
        <f>VLOOKUP(B10,#REF!, 14, 0)</f>
        <v>#REF!</v>
      </c>
      <c r="P10" s="62"/>
      <c r="Q10" s="62"/>
      <c r="R10" s="60"/>
    </row>
    <row r="11" spans="1:18" x14ac:dyDescent="0.25">
      <c r="A11" s="24" t="s">
        <v>115</v>
      </c>
      <c r="B11" s="138" t="e">
        <f>VLOOKUP(A11,#REF!, 2, 0)</f>
        <v>#REF!</v>
      </c>
      <c r="C11" s="23" t="e">
        <f>VLOOKUP(B11,#REF!, 2, 0)</f>
        <v>#REF!</v>
      </c>
      <c r="D11" s="23" t="e">
        <f>VLOOKUP(B11,#REF!, 3, 0)</f>
        <v>#REF!</v>
      </c>
      <c r="E11" s="81">
        <v>36895</v>
      </c>
      <c r="F11" s="23" t="e">
        <f>VLOOKUP(B11,#REF!, 5, 0)</f>
        <v>#REF!</v>
      </c>
      <c r="G11" s="23" t="e">
        <f>VLOOKUP(B11,#REF!, 6, 0)</f>
        <v>#REF!</v>
      </c>
      <c r="H11" s="23" t="e">
        <f>VLOOKUP(B11,#REF!, 7, 0)</f>
        <v>#REF!</v>
      </c>
      <c r="I11" s="23" t="e">
        <f>VLOOKUP(B11,#REF!, 8, 0)</f>
        <v>#REF!</v>
      </c>
      <c r="J11" s="23" t="e">
        <f>VLOOKUP(B11,#REF!, 9, 0)</f>
        <v>#REF!</v>
      </c>
      <c r="K11" s="23" t="e">
        <f>VLOOKUP(B11,#REF!, 10, 0)</f>
        <v>#REF!</v>
      </c>
      <c r="L11" s="23" t="e">
        <f>VLOOKUP(B11,#REF!, 11, 0)</f>
        <v>#REF!</v>
      </c>
      <c r="M11" s="23" t="e">
        <f>VLOOKUP(B11,#REF!, 12, 0)</f>
        <v>#REF!</v>
      </c>
      <c r="N11" s="23" t="e">
        <f>VLOOKUP(B11,#REF!, 13, 0)</f>
        <v>#REF!</v>
      </c>
      <c r="O11" s="23" t="e">
        <f>VLOOKUP(B11,#REF!, 14, 0)</f>
        <v>#REF!</v>
      </c>
      <c r="P11" s="62"/>
      <c r="Q11" s="62"/>
      <c r="R11" s="60"/>
    </row>
    <row r="12" spans="1:18" x14ac:dyDescent="0.25">
      <c r="A12" s="24" t="s">
        <v>116</v>
      </c>
      <c r="B12" s="138" t="e">
        <f>VLOOKUP(A12,#REF!, 2, 0)</f>
        <v>#REF!</v>
      </c>
      <c r="C12" s="23" t="e">
        <f>VLOOKUP(B12,#REF!, 2, 0)</f>
        <v>#REF!</v>
      </c>
      <c r="D12" s="23" t="e">
        <f>VLOOKUP(B12,#REF!, 3, 0)</f>
        <v>#REF!</v>
      </c>
      <c r="E12" s="81">
        <v>37180</v>
      </c>
      <c r="F12" s="23" t="e">
        <f>VLOOKUP(B12,#REF!, 5, 0)</f>
        <v>#REF!</v>
      </c>
      <c r="G12" s="23" t="e">
        <f>VLOOKUP(B12,#REF!, 6, 0)</f>
        <v>#REF!</v>
      </c>
      <c r="H12" s="23" t="e">
        <f>VLOOKUP(B12,#REF!, 7, 0)</f>
        <v>#REF!</v>
      </c>
      <c r="I12" s="23" t="e">
        <f>VLOOKUP(B12,#REF!, 8, 0)</f>
        <v>#REF!</v>
      </c>
      <c r="J12" s="23" t="e">
        <f>VLOOKUP(B12,#REF!, 9, 0)</f>
        <v>#REF!</v>
      </c>
      <c r="K12" s="23" t="e">
        <f>VLOOKUP(B12,#REF!, 10, 0)</f>
        <v>#REF!</v>
      </c>
      <c r="L12" s="23" t="e">
        <f>VLOOKUP(B12,#REF!, 11, 0)</f>
        <v>#REF!</v>
      </c>
      <c r="M12" s="23" t="e">
        <f>VLOOKUP(B12,#REF!, 12, 0)</f>
        <v>#REF!</v>
      </c>
      <c r="N12" s="23" t="e">
        <f>VLOOKUP(B12,#REF!, 13, 0)</f>
        <v>#REF!</v>
      </c>
      <c r="O12" s="23" t="e">
        <f>VLOOKUP(B12,#REF!, 14, 0)</f>
        <v>#REF!</v>
      </c>
      <c r="P12" s="62"/>
      <c r="Q12" s="62"/>
      <c r="R12" s="60"/>
    </row>
    <row r="13" spans="1:18" x14ac:dyDescent="0.25">
      <c r="A13" s="24" t="s">
        <v>117</v>
      </c>
      <c r="B13" s="138" t="e">
        <f>VLOOKUP(A13,#REF!, 2, 0)</f>
        <v>#REF!</v>
      </c>
      <c r="C13" s="23" t="e">
        <f>VLOOKUP(B13,#REF!, 2, 0)</f>
        <v>#REF!</v>
      </c>
      <c r="D13" s="23" t="e">
        <f>VLOOKUP(B13,#REF!, 3, 0)</f>
        <v>#REF!</v>
      </c>
      <c r="E13" s="81">
        <v>37245</v>
      </c>
      <c r="F13" s="23" t="e">
        <f>VLOOKUP(B13,#REF!, 5, 0)</f>
        <v>#REF!</v>
      </c>
      <c r="G13" s="23" t="e">
        <f>VLOOKUP(B13,#REF!, 6, 0)</f>
        <v>#REF!</v>
      </c>
      <c r="H13" s="23" t="e">
        <f>VLOOKUP(B13,#REF!, 7, 0)</f>
        <v>#REF!</v>
      </c>
      <c r="I13" s="23" t="e">
        <f>VLOOKUP(B13,#REF!, 8, 0)</f>
        <v>#REF!</v>
      </c>
      <c r="J13" s="23" t="e">
        <f>VLOOKUP(B13,#REF!, 9, 0)</f>
        <v>#REF!</v>
      </c>
      <c r="K13" s="23" t="e">
        <f>VLOOKUP(B13,#REF!, 10, 0)</f>
        <v>#REF!</v>
      </c>
      <c r="L13" s="23" t="e">
        <f>VLOOKUP(B13,#REF!, 11, 0)</f>
        <v>#REF!</v>
      </c>
      <c r="M13" s="23" t="e">
        <f>VLOOKUP(B13,#REF!, 12, 0)</f>
        <v>#REF!</v>
      </c>
      <c r="N13" s="23" t="e">
        <f>VLOOKUP(B13,#REF!, 13, 0)</f>
        <v>#REF!</v>
      </c>
      <c r="O13" s="23" t="e">
        <f>VLOOKUP(B13,#REF!, 14, 0)</f>
        <v>#REF!</v>
      </c>
      <c r="P13" s="62"/>
      <c r="Q13" s="62"/>
      <c r="R13" s="60"/>
    </row>
    <row r="14" spans="1:18" x14ac:dyDescent="0.25">
      <c r="A14" s="24" t="s">
        <v>118</v>
      </c>
      <c r="B14" s="138" t="e">
        <f>VLOOKUP(A14,#REF!, 2, 0)</f>
        <v>#REF!</v>
      </c>
      <c r="C14" s="23" t="e">
        <f>VLOOKUP(B14,#REF!, 2, 0)</f>
        <v>#REF!</v>
      </c>
      <c r="D14" s="23" t="e">
        <f>VLOOKUP(B14,#REF!, 3, 0)</f>
        <v>#REF!</v>
      </c>
      <c r="E14" s="81">
        <v>37060</v>
      </c>
      <c r="F14" s="23" t="e">
        <f>VLOOKUP(B14,#REF!, 5, 0)</f>
        <v>#REF!</v>
      </c>
      <c r="G14" s="23" t="e">
        <f>VLOOKUP(B14,#REF!, 6, 0)</f>
        <v>#REF!</v>
      </c>
      <c r="H14" s="23" t="e">
        <f>VLOOKUP(B14,#REF!, 7, 0)</f>
        <v>#REF!</v>
      </c>
      <c r="I14" s="23" t="e">
        <f>VLOOKUP(B14,#REF!, 8, 0)</f>
        <v>#REF!</v>
      </c>
      <c r="J14" s="23" t="e">
        <f>VLOOKUP(B14,#REF!, 9, 0)</f>
        <v>#REF!</v>
      </c>
      <c r="K14" s="23" t="e">
        <f>VLOOKUP(B14,#REF!, 10, 0)</f>
        <v>#REF!</v>
      </c>
      <c r="L14" s="23" t="e">
        <f>VLOOKUP(B14,#REF!, 11, 0)</f>
        <v>#REF!</v>
      </c>
      <c r="M14" s="23" t="e">
        <f>VLOOKUP(B14,#REF!, 12, 0)</f>
        <v>#REF!</v>
      </c>
      <c r="N14" s="23" t="e">
        <f>VLOOKUP(B14,#REF!, 13, 0)</f>
        <v>#REF!</v>
      </c>
      <c r="O14" s="23" t="e">
        <f>VLOOKUP(B14,#REF!, 14, 0)</f>
        <v>#REF!</v>
      </c>
      <c r="P14" s="62"/>
      <c r="Q14" s="62"/>
      <c r="R14" s="60"/>
    </row>
    <row r="15" spans="1:18" x14ac:dyDescent="0.25">
      <c r="A15" s="24" t="s">
        <v>119</v>
      </c>
      <c r="B15" s="138" t="e">
        <f>VLOOKUP(A15,#REF!, 2, 0)</f>
        <v>#REF!</v>
      </c>
      <c r="C15" s="23" t="e">
        <f>VLOOKUP(B15,#REF!, 2, 0)</f>
        <v>#REF!</v>
      </c>
      <c r="D15" s="23" t="e">
        <f>VLOOKUP(B15,#REF!, 3, 0)</f>
        <v>#REF!</v>
      </c>
      <c r="E15" s="81">
        <v>37143</v>
      </c>
      <c r="F15" s="23" t="e">
        <f>VLOOKUP(B15,#REF!, 5, 0)</f>
        <v>#REF!</v>
      </c>
      <c r="G15" s="23" t="e">
        <f>VLOOKUP(B15,#REF!, 6, 0)</f>
        <v>#REF!</v>
      </c>
      <c r="H15" s="23" t="e">
        <f>VLOOKUP(B15,#REF!, 7, 0)</f>
        <v>#REF!</v>
      </c>
      <c r="I15" s="23" t="e">
        <f>VLOOKUP(B15,#REF!, 8, 0)</f>
        <v>#REF!</v>
      </c>
      <c r="J15" s="23" t="e">
        <f>VLOOKUP(B15,#REF!, 9, 0)</f>
        <v>#REF!</v>
      </c>
      <c r="K15" s="23" t="e">
        <f>VLOOKUP(B15,#REF!, 10, 0)</f>
        <v>#REF!</v>
      </c>
      <c r="L15" s="23" t="e">
        <f>VLOOKUP(B15,#REF!, 11, 0)</f>
        <v>#REF!</v>
      </c>
      <c r="M15" s="23" t="e">
        <f>VLOOKUP(B15,#REF!, 12, 0)</f>
        <v>#REF!</v>
      </c>
      <c r="N15" s="23" t="e">
        <f>VLOOKUP(B15,#REF!, 13, 0)</f>
        <v>#REF!</v>
      </c>
      <c r="O15" s="23" t="e">
        <f>VLOOKUP(B15,#REF!, 14, 0)</f>
        <v>#REF!</v>
      </c>
      <c r="P15" s="30"/>
      <c r="Q15" s="62"/>
      <c r="R15" s="60"/>
    </row>
    <row r="16" spans="1:18" x14ac:dyDescent="0.25">
      <c r="A16" s="24" t="s">
        <v>120</v>
      </c>
      <c r="B16" s="138" t="e">
        <f>VLOOKUP(A16,#REF!, 2, 0)</f>
        <v>#REF!</v>
      </c>
      <c r="C16" s="23" t="e">
        <f>VLOOKUP(B16,#REF!, 2, 0)</f>
        <v>#REF!</v>
      </c>
      <c r="D16" s="23" t="e">
        <f>VLOOKUP(B16,#REF!, 3, 0)</f>
        <v>#REF!</v>
      </c>
      <c r="E16" s="81">
        <v>36962</v>
      </c>
      <c r="F16" s="23" t="e">
        <f>VLOOKUP(B16,#REF!, 5, 0)</f>
        <v>#REF!</v>
      </c>
      <c r="G16" s="23" t="e">
        <f>VLOOKUP(B16,#REF!, 6, 0)</f>
        <v>#REF!</v>
      </c>
      <c r="H16" s="23" t="e">
        <f>VLOOKUP(B16,#REF!, 7, 0)</f>
        <v>#REF!</v>
      </c>
      <c r="I16" s="23" t="e">
        <f>VLOOKUP(B16,#REF!, 8, 0)</f>
        <v>#REF!</v>
      </c>
      <c r="J16" s="23" t="e">
        <f>VLOOKUP(B16,#REF!, 9, 0)</f>
        <v>#REF!</v>
      </c>
      <c r="K16" s="23" t="e">
        <f>VLOOKUP(B16,#REF!, 10, 0)</f>
        <v>#REF!</v>
      </c>
      <c r="L16" s="23" t="e">
        <f>VLOOKUP(B16,#REF!, 11, 0)</f>
        <v>#REF!</v>
      </c>
      <c r="M16" s="23" t="e">
        <f>VLOOKUP(B16,#REF!, 12, 0)</f>
        <v>#REF!</v>
      </c>
      <c r="N16" s="23" t="e">
        <f>VLOOKUP(B16,#REF!, 13, 0)</f>
        <v>#REF!</v>
      </c>
      <c r="O16" s="23" t="e">
        <f>VLOOKUP(B16,#REF!, 14, 0)</f>
        <v>#REF!</v>
      </c>
      <c r="P16" s="30"/>
      <c r="Q16" s="62"/>
      <c r="R16" s="60"/>
    </row>
    <row r="17" spans="1:18" x14ac:dyDescent="0.25">
      <c r="A17" s="24" t="s">
        <v>121</v>
      </c>
      <c r="B17" s="138" t="e">
        <f>VLOOKUP(A17,#REF!, 2, 0)</f>
        <v>#REF!</v>
      </c>
      <c r="C17" s="23" t="e">
        <f>VLOOKUP(B17,#REF!, 2, 0)</f>
        <v>#REF!</v>
      </c>
      <c r="D17" s="23" t="e">
        <f>VLOOKUP(B17,#REF!, 3, 0)</f>
        <v>#REF!</v>
      </c>
      <c r="E17" s="81">
        <v>37170</v>
      </c>
      <c r="F17" s="23" t="e">
        <f>VLOOKUP(B17,#REF!, 5, 0)</f>
        <v>#REF!</v>
      </c>
      <c r="G17" s="23" t="e">
        <f>VLOOKUP(B17,#REF!, 6, 0)</f>
        <v>#REF!</v>
      </c>
      <c r="H17" s="23" t="e">
        <f>VLOOKUP(B17,#REF!, 7, 0)</f>
        <v>#REF!</v>
      </c>
      <c r="I17" s="23" t="e">
        <f>VLOOKUP(B17,#REF!, 8, 0)</f>
        <v>#REF!</v>
      </c>
      <c r="J17" s="23" t="e">
        <f>VLOOKUP(B17,#REF!, 9, 0)</f>
        <v>#REF!</v>
      </c>
      <c r="K17" s="23" t="e">
        <f>VLOOKUP(B17,#REF!, 10, 0)</f>
        <v>#REF!</v>
      </c>
      <c r="L17" s="23" t="e">
        <f>VLOOKUP(B17,#REF!, 11, 0)</f>
        <v>#REF!</v>
      </c>
      <c r="M17" s="23" t="e">
        <f>VLOOKUP(B17,#REF!, 12, 0)</f>
        <v>#REF!</v>
      </c>
      <c r="N17" s="23" t="e">
        <f>VLOOKUP(B17,#REF!, 13, 0)</f>
        <v>#REF!</v>
      </c>
      <c r="O17" s="23" t="e">
        <f>VLOOKUP(B17,#REF!, 14, 0)</f>
        <v>#REF!</v>
      </c>
      <c r="P17" s="60"/>
      <c r="Q17" s="60"/>
      <c r="R17" s="60"/>
    </row>
    <row r="18" spans="1:18" x14ac:dyDescent="0.25">
      <c r="A18" s="24" t="s">
        <v>122</v>
      </c>
      <c r="B18" s="138" t="e">
        <f>VLOOKUP(A18,#REF!, 2, 0)</f>
        <v>#REF!</v>
      </c>
      <c r="C18" s="23" t="e">
        <f>VLOOKUP(B18,#REF!, 2, 0)</f>
        <v>#REF!</v>
      </c>
      <c r="D18" s="23" t="e">
        <f>VLOOKUP(B18,#REF!, 3, 0)</f>
        <v>#REF!</v>
      </c>
      <c r="E18" s="81">
        <v>37169</v>
      </c>
      <c r="F18" s="23" t="e">
        <f>VLOOKUP(B18,#REF!, 5, 0)</f>
        <v>#REF!</v>
      </c>
      <c r="G18" s="23" t="e">
        <f>VLOOKUP(B18,#REF!, 6, 0)</f>
        <v>#REF!</v>
      </c>
      <c r="H18" s="23" t="e">
        <f>VLOOKUP(B18,#REF!, 7, 0)</f>
        <v>#REF!</v>
      </c>
      <c r="I18" s="23" t="e">
        <f>VLOOKUP(B18,#REF!, 8, 0)</f>
        <v>#REF!</v>
      </c>
      <c r="J18" s="23" t="e">
        <f>VLOOKUP(B18,#REF!, 9, 0)</f>
        <v>#REF!</v>
      </c>
      <c r="K18" s="23" t="e">
        <f>VLOOKUP(B18,#REF!, 10, 0)</f>
        <v>#REF!</v>
      </c>
      <c r="L18" s="23" t="e">
        <f>VLOOKUP(B18,#REF!, 11, 0)</f>
        <v>#REF!</v>
      </c>
      <c r="M18" s="23" t="e">
        <f>VLOOKUP(B18,#REF!, 12, 0)</f>
        <v>#REF!</v>
      </c>
      <c r="N18" s="23" t="e">
        <f>VLOOKUP(B18,#REF!, 13, 0)</f>
        <v>#REF!</v>
      </c>
      <c r="O18" s="23" t="e">
        <f>VLOOKUP(B18,#REF!, 14, 0)</f>
        <v>#REF!</v>
      </c>
      <c r="P18" s="60"/>
      <c r="Q18" s="60"/>
      <c r="R18" s="60"/>
    </row>
    <row r="19" spans="1:18" x14ac:dyDescent="0.25">
      <c r="A19" s="60"/>
      <c r="B19" s="6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1:18" x14ac:dyDescent="0.25">
      <c r="A20" s="60"/>
      <c r="B20" s="6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18" x14ac:dyDescent="0.25">
      <c r="A21" s="60"/>
      <c r="B21" s="6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</row>
    <row r="22" spans="1:18" x14ac:dyDescent="0.25">
      <c r="A22" s="60"/>
      <c r="B22" s="6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18" x14ac:dyDescent="0.25">
      <c r="A23" s="60"/>
      <c r="B23" s="6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x14ac:dyDescent="0.25">
      <c r="A24" s="60"/>
      <c r="B24" s="6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x14ac:dyDescent="0.25">
      <c r="A25" s="60"/>
      <c r="B25" s="6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18" x14ac:dyDescent="0.25">
      <c r="A26" s="60"/>
      <c r="B26" s="6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1:18" x14ac:dyDescent="0.25">
      <c r="A27" s="60"/>
      <c r="B27" s="6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 x14ac:dyDescent="0.25">
      <c r="A28" s="60"/>
      <c r="B28" s="6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18" x14ac:dyDescent="0.25">
      <c r="A29" s="60"/>
      <c r="B29" s="6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18" x14ac:dyDescent="0.25">
      <c r="A30" s="60"/>
      <c r="B30" s="6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18" x14ac:dyDescent="0.25">
      <c r="A31" s="60"/>
      <c r="B31" s="6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x14ac:dyDescent="0.25">
      <c r="A32" s="60"/>
      <c r="B32" s="6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x14ac:dyDescent="0.25">
      <c r="A33" s="60"/>
      <c r="B33" s="6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  <row r="34" spans="1:18" x14ac:dyDescent="0.25">
      <c r="A34" s="60"/>
      <c r="B34" s="6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x14ac:dyDescent="0.25">
      <c r="A35" s="60"/>
      <c r="B35" s="6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x14ac:dyDescent="0.25">
      <c r="A36" s="60"/>
      <c r="B36" s="6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x14ac:dyDescent="0.25">
      <c r="A37" s="60"/>
      <c r="B37" s="6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x14ac:dyDescent="0.25">
      <c r="A38" s="60"/>
      <c r="B38" s="6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 x14ac:dyDescent="0.25">
      <c r="A39" s="60"/>
      <c r="B39" s="6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x14ac:dyDescent="0.25">
      <c r="A40" s="60"/>
      <c r="B40" s="42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x14ac:dyDescent="0.25">
      <c r="A41" s="60"/>
      <c r="B41" s="42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x14ac:dyDescent="0.25">
      <c r="A42" s="60"/>
      <c r="B42" s="42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 x14ac:dyDescent="0.25">
      <c r="A43" s="60"/>
      <c r="B43" s="42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 x14ac:dyDescent="0.25">
      <c r="A44" s="60"/>
      <c r="B44" s="42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x14ac:dyDescent="0.25">
      <c r="A45" s="60"/>
      <c r="B45" s="42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 x14ac:dyDescent="0.25">
      <c r="A46" s="60"/>
      <c r="B46" s="42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 x14ac:dyDescent="0.25">
      <c r="A47" s="60"/>
      <c r="B47" s="42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x14ac:dyDescent="0.25">
      <c r="A48" s="60"/>
      <c r="B48" s="42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49" spans="1:18" x14ac:dyDescent="0.25">
      <c r="A49" s="60"/>
      <c r="B49" s="42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</row>
    <row r="50" spans="1:18" x14ac:dyDescent="0.25">
      <c r="A50" s="60"/>
      <c r="B50" s="42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  <row r="51" spans="1:18" x14ac:dyDescent="0.25">
      <c r="A51" s="60"/>
      <c r="B51" s="42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18" x14ac:dyDescent="0.25">
      <c r="A52" s="60"/>
      <c r="B52" s="42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</row>
    <row r="53" spans="1:18" x14ac:dyDescent="0.25">
      <c r="A53" s="60"/>
      <c r="B53" s="42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1:18" x14ac:dyDescent="0.25">
      <c r="A54" s="60"/>
      <c r="B54" s="42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</row>
    <row r="55" spans="1:18" x14ac:dyDescent="0.25">
      <c r="A55" s="60"/>
      <c r="B55" s="42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1:18" x14ac:dyDescent="0.25">
      <c r="A56" s="60"/>
      <c r="B56" s="42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</row>
    <row r="57" spans="1:18" x14ac:dyDescent="0.25">
      <c r="A57" s="60"/>
      <c r="B57" s="4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</row>
    <row r="58" spans="1:18" x14ac:dyDescent="0.25">
      <c r="A58" s="60"/>
      <c r="B58" s="4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1:18" x14ac:dyDescent="0.25">
      <c r="A59" s="60"/>
      <c r="B59" s="42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x14ac:dyDescent="0.25">
      <c r="A60" s="60"/>
      <c r="B60" s="42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</row>
    <row r="61" spans="1:18" x14ac:dyDescent="0.25">
      <c r="A61" s="60"/>
      <c r="B61" s="4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</row>
    <row r="62" spans="1:18" x14ac:dyDescent="0.25">
      <c r="A62" s="60"/>
      <c r="B62" s="42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</row>
    <row r="63" spans="1:18" x14ac:dyDescent="0.25">
      <c r="A63" s="60"/>
      <c r="B63" s="42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</row>
    <row r="64" spans="1:18" x14ac:dyDescent="0.25">
      <c r="A64" s="60"/>
      <c r="B64" s="42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</row>
    <row r="65" spans="1:18" x14ac:dyDescent="0.25">
      <c r="A65" s="60"/>
      <c r="B65" s="42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</row>
    <row r="66" spans="1:18" x14ac:dyDescent="0.25">
      <c r="A66" s="60"/>
      <c r="B66" s="4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</row>
    <row r="67" spans="1:18" x14ac:dyDescent="0.25">
      <c r="A67" s="60"/>
      <c r="B67" s="4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</row>
    <row r="68" spans="1:18" x14ac:dyDescent="0.25">
      <c r="A68" s="60"/>
      <c r="B68" s="4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</row>
    <row r="69" spans="1:18" x14ac:dyDescent="0.25">
      <c r="A69" s="60"/>
      <c r="B69" s="4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18" x14ac:dyDescent="0.25">
      <c r="A70" s="60"/>
      <c r="B70" s="42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</row>
    <row r="71" spans="1:18" x14ac:dyDescent="0.25">
      <c r="A71" s="60"/>
      <c r="B71" s="42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</row>
    <row r="72" spans="1:18" x14ac:dyDescent="0.25">
      <c r="A72" s="60"/>
      <c r="B72" s="42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1:18" x14ac:dyDescent="0.25">
      <c r="A73" s="60"/>
      <c r="B73" s="42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</row>
    <row r="74" spans="1:18" x14ac:dyDescent="0.25">
      <c r="A74" s="60"/>
      <c r="B74" s="42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</row>
    <row r="75" spans="1:18" x14ac:dyDescent="0.25">
      <c r="A75" s="60"/>
      <c r="B75" s="42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</row>
    <row r="76" spans="1:18" x14ac:dyDescent="0.25">
      <c r="A76" s="60"/>
      <c r="B76" s="42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</row>
    <row r="77" spans="1:18" x14ac:dyDescent="0.25">
      <c r="A77" s="60"/>
      <c r="B77" s="42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x14ac:dyDescent="0.25">
      <c r="A78" s="60"/>
      <c r="B78" s="42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x14ac:dyDescent="0.25">
      <c r="A79" s="60"/>
      <c r="B79" s="42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x14ac:dyDescent="0.25">
      <c r="A80" s="60"/>
      <c r="B80" s="42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x14ac:dyDescent="0.25">
      <c r="A81" s="60"/>
      <c r="B81" s="42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x14ac:dyDescent="0.25">
      <c r="A82" s="60"/>
      <c r="B82" s="42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x14ac:dyDescent="0.25">
      <c r="A83" s="60"/>
      <c r="B83" s="42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x14ac:dyDescent="0.25">
      <c r="A84" s="60"/>
      <c r="B84" s="42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x14ac:dyDescent="0.25">
      <c r="A85" s="60"/>
      <c r="B85" s="42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x14ac:dyDescent="0.25">
      <c r="A86" s="60"/>
      <c r="B86" s="42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x14ac:dyDescent="0.25">
      <c r="A87" s="60"/>
      <c r="B87" s="42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x14ac:dyDescent="0.25">
      <c r="A88" s="60"/>
      <c r="B88" s="42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x14ac:dyDescent="0.25">
      <c r="A89" s="60"/>
      <c r="B89" s="42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x14ac:dyDescent="0.25">
      <c r="A90" s="60"/>
      <c r="B90" s="42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x14ac:dyDescent="0.25">
      <c r="A91" s="60"/>
      <c r="B91" s="42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x14ac:dyDescent="0.25">
      <c r="A92" s="60"/>
      <c r="B92" s="42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x14ac:dyDescent="0.25">
      <c r="A93" s="60"/>
      <c r="B93" s="42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x14ac:dyDescent="0.25">
      <c r="A94" s="60"/>
      <c r="B94" s="42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x14ac:dyDescent="0.25">
      <c r="A95" s="60"/>
      <c r="B95" s="42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x14ac:dyDescent="0.25">
      <c r="A96" s="60"/>
      <c r="B96" s="42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x14ac:dyDescent="0.25">
      <c r="A97" s="60"/>
      <c r="B97" s="42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x14ac:dyDescent="0.25">
      <c r="A98" s="60"/>
      <c r="B98" s="42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x14ac:dyDescent="0.25">
      <c r="A99" s="60"/>
      <c r="B99" s="42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x14ac:dyDescent="0.25">
      <c r="A100" s="60"/>
      <c r="B100" s="4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x14ac:dyDescent="0.25">
      <c r="A101" s="60"/>
      <c r="B101" s="42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x14ac:dyDescent="0.25">
      <c r="A102" s="60"/>
      <c r="B102" s="4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x14ac:dyDescent="0.25">
      <c r="A103" s="60"/>
      <c r="B103" s="4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x14ac:dyDescent="0.25">
      <c r="A104" s="60"/>
      <c r="B104" s="4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x14ac:dyDescent="0.25">
      <c r="A105" s="60"/>
      <c r="B105" s="4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x14ac:dyDescent="0.25">
      <c r="A106" s="60"/>
      <c r="B106" s="4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x14ac:dyDescent="0.25">
      <c r="A107" s="60"/>
      <c r="B107" s="4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x14ac:dyDescent="0.25">
      <c r="A108" s="60"/>
      <c r="B108" s="4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x14ac:dyDescent="0.25">
      <c r="A109" s="60"/>
      <c r="B109" s="42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x14ac:dyDescent="0.25">
      <c r="A110" s="60"/>
      <c r="B110" s="42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x14ac:dyDescent="0.25">
      <c r="A111" s="60"/>
      <c r="B111" s="42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x14ac:dyDescent="0.25">
      <c r="A112" s="60"/>
      <c r="B112" s="42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x14ac:dyDescent="0.25">
      <c r="A113" s="60"/>
      <c r="B113" s="42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x14ac:dyDescent="0.25">
      <c r="A114" s="60"/>
      <c r="B114" s="4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x14ac:dyDescent="0.25">
      <c r="A115" s="60"/>
      <c r="B115" s="42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x14ac:dyDescent="0.25">
      <c r="A116" s="60"/>
      <c r="B116" s="4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x14ac:dyDescent="0.25">
      <c r="A117" s="60"/>
      <c r="B117" s="42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x14ac:dyDescent="0.25">
      <c r="A118" s="60"/>
      <c r="B118" s="42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x14ac:dyDescent="0.25">
      <c r="A119" s="60"/>
      <c r="B119" s="42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x14ac:dyDescent="0.25">
      <c r="A120" s="60"/>
      <c r="B120" s="42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x14ac:dyDescent="0.25">
      <c r="A121" s="60"/>
      <c r="B121" s="42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x14ac:dyDescent="0.25">
      <c r="A122" s="60"/>
      <c r="B122" s="4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x14ac:dyDescent="0.25">
      <c r="A123" s="60"/>
      <c r="B123" s="4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x14ac:dyDescent="0.25">
      <c r="A124" s="60"/>
      <c r="B124" s="42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x14ac:dyDescent="0.25">
      <c r="A125" s="60"/>
      <c r="B125" s="4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x14ac:dyDescent="0.25">
      <c r="A126" s="60"/>
      <c r="B126" s="42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x14ac:dyDescent="0.25">
      <c r="A127" s="60"/>
      <c r="B127" s="42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x14ac:dyDescent="0.25">
      <c r="A128" s="60"/>
      <c r="B128" s="42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x14ac:dyDescent="0.25">
      <c r="A129" s="60"/>
      <c r="B129" s="42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x14ac:dyDescent="0.25">
      <c r="A130" s="60"/>
      <c r="B130" s="42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x14ac:dyDescent="0.25">
      <c r="A131" s="60"/>
      <c r="B131" s="42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18" x14ac:dyDescent="0.25">
      <c r="A132" s="60"/>
      <c r="B132" s="42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</row>
    <row r="133" spans="1:18" x14ac:dyDescent="0.25">
      <c r="A133" s="60"/>
      <c r="B133" s="42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</row>
    <row r="134" spans="1:18" x14ac:dyDescent="0.25">
      <c r="A134" s="60"/>
      <c r="B134" s="42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</row>
    <row r="135" spans="1:18" x14ac:dyDescent="0.25">
      <c r="A135" s="60"/>
      <c r="B135" s="42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</row>
    <row r="136" spans="1:18" x14ac:dyDescent="0.25">
      <c r="A136" s="60"/>
      <c r="B136" s="42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</row>
    <row r="137" spans="1:18" x14ac:dyDescent="0.25">
      <c r="A137" s="60"/>
      <c r="B137" s="42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</row>
    <row r="138" spans="1:18" x14ac:dyDescent="0.25">
      <c r="A138" s="60"/>
      <c r="B138" s="42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</row>
    <row r="139" spans="1:18" x14ac:dyDescent="0.25">
      <c r="A139" s="60"/>
      <c r="B139" s="42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</row>
    <row r="140" spans="1:18" x14ac:dyDescent="0.25">
      <c r="A140" s="60"/>
      <c r="B140" s="42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</row>
    <row r="141" spans="1:18" x14ac:dyDescent="0.25">
      <c r="A141" s="60"/>
      <c r="B141" s="42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</row>
    <row r="142" spans="1:18" x14ac:dyDescent="0.25">
      <c r="A142" s="60"/>
      <c r="B142" s="42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</row>
    <row r="143" spans="1:18" x14ac:dyDescent="0.25">
      <c r="A143" s="60"/>
      <c r="B143" s="42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</row>
    <row r="144" spans="1:18" x14ac:dyDescent="0.25">
      <c r="A144" s="60"/>
      <c r="B144" s="42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</row>
    <row r="145" spans="1:18" x14ac:dyDescent="0.25">
      <c r="A145" s="60"/>
      <c r="B145" s="42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</row>
    <row r="146" spans="1:18" x14ac:dyDescent="0.25">
      <c r="A146" s="60"/>
      <c r="B146" s="42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18" x14ac:dyDescent="0.25">
      <c r="A147" s="60"/>
      <c r="B147" s="42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</row>
    <row r="148" spans="1:18" x14ac:dyDescent="0.25">
      <c r="A148" s="60"/>
      <c r="B148" s="4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</row>
    <row r="149" spans="1:18" x14ac:dyDescent="0.25">
      <c r="A149" s="60"/>
      <c r="B149" s="42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</row>
    <row r="150" spans="1:18" x14ac:dyDescent="0.25">
      <c r="A150" s="60"/>
      <c r="B150" s="42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</row>
    <row r="151" spans="1:18" x14ac:dyDescent="0.25">
      <c r="A151" s="60"/>
      <c r="B151" s="42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 x14ac:dyDescent="0.25">
      <c r="A152" s="60"/>
      <c r="B152" s="42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x14ac:dyDescent="0.25">
      <c r="A153" s="60"/>
      <c r="B153" s="42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1:18" x14ac:dyDescent="0.25">
      <c r="A154" s="60"/>
      <c r="B154" s="42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1:18" x14ac:dyDescent="0.25">
      <c r="A155" s="60"/>
      <c r="B155" s="42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1:18" x14ac:dyDescent="0.25">
      <c r="A156" s="60"/>
      <c r="B156" s="42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1:18" x14ac:dyDescent="0.25">
      <c r="A157" s="60"/>
      <c r="B157" s="42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18" x14ac:dyDescent="0.25">
      <c r="A158" s="60"/>
      <c r="B158" s="42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</row>
    <row r="159" spans="1:18" x14ac:dyDescent="0.25">
      <c r="A159" s="60"/>
      <c r="B159" s="42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</row>
    <row r="160" spans="1:18" x14ac:dyDescent="0.25">
      <c r="A160" s="60"/>
      <c r="B160" s="42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</row>
    <row r="161" spans="1:18" x14ac:dyDescent="0.25">
      <c r="A161" s="60"/>
      <c r="B161" s="42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</row>
    <row r="162" spans="1:18" x14ac:dyDescent="0.25">
      <c r="A162" s="60"/>
      <c r="B162" s="42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</row>
    <row r="163" spans="1:18" x14ac:dyDescent="0.25">
      <c r="A163" s="60"/>
      <c r="B163" s="42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</row>
    <row r="164" spans="1:18" x14ac:dyDescent="0.25">
      <c r="A164" s="60"/>
      <c r="B164" s="42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</row>
    <row r="165" spans="1:18" x14ac:dyDescent="0.25">
      <c r="A165" s="60"/>
      <c r="B165" s="42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x14ac:dyDescent="0.25">
      <c r="A166" s="60"/>
      <c r="B166" s="42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x14ac:dyDescent="0.25">
      <c r="A167" s="60"/>
      <c r="B167" s="42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1:18" x14ac:dyDescent="0.25">
      <c r="A168" s="60"/>
      <c r="B168" s="42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1:18" x14ac:dyDescent="0.25">
      <c r="A169" s="60"/>
      <c r="B169" s="42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x14ac:dyDescent="0.25">
      <c r="A170" s="60"/>
      <c r="B170" s="42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1:18" x14ac:dyDescent="0.25">
      <c r="A171" s="60"/>
      <c r="B171" s="42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1:18" x14ac:dyDescent="0.25">
      <c r="A172" s="60"/>
      <c r="B172" s="42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1:18" x14ac:dyDescent="0.25">
      <c r="A173" s="60"/>
      <c r="B173" s="42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1:18" x14ac:dyDescent="0.25">
      <c r="A174" s="60"/>
      <c r="B174" s="4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1:18" x14ac:dyDescent="0.25">
      <c r="A175" s="60"/>
      <c r="B175" s="42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1:18" x14ac:dyDescent="0.25">
      <c r="A176" s="60"/>
      <c r="B176" s="42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1:18" x14ac:dyDescent="0.25">
      <c r="A177" s="60"/>
      <c r="B177" s="42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1:18" x14ac:dyDescent="0.25">
      <c r="A178" s="60"/>
      <c r="B178" s="42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1:18" x14ac:dyDescent="0.25">
      <c r="A179" s="60"/>
      <c r="B179" s="42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x14ac:dyDescent="0.25">
      <c r="A180" s="60"/>
      <c r="B180" s="42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x14ac:dyDescent="0.25">
      <c r="A181" s="60"/>
      <c r="B181" s="42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x14ac:dyDescent="0.25">
      <c r="A182" s="60"/>
      <c r="B182" s="42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</row>
    <row r="183" spans="1:18" x14ac:dyDescent="0.25">
      <c r="A183" s="60"/>
      <c r="B183" s="42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</row>
    <row r="184" spans="1:18" x14ac:dyDescent="0.25">
      <c r="A184" s="60"/>
      <c r="B184" s="42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</row>
    <row r="185" spans="1:18" x14ac:dyDescent="0.25">
      <c r="A185" s="60"/>
      <c r="B185" s="42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</row>
    <row r="186" spans="1:18" x14ac:dyDescent="0.25">
      <c r="A186" s="60"/>
      <c r="B186" s="42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</row>
    <row r="187" spans="1:18" x14ac:dyDescent="0.25">
      <c r="A187" s="60"/>
      <c r="B187" s="42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</row>
    <row r="188" spans="1:18" x14ac:dyDescent="0.25">
      <c r="A188" s="60"/>
      <c r="B188" s="42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</row>
    <row r="189" spans="1:18" x14ac:dyDescent="0.25">
      <c r="A189" s="60"/>
      <c r="B189" s="42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</row>
    <row r="190" spans="1:18" x14ac:dyDescent="0.25">
      <c r="A190" s="60"/>
      <c r="B190" s="42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</row>
    <row r="191" spans="1:18" x14ac:dyDescent="0.25">
      <c r="A191" s="60"/>
      <c r="B191" s="42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</row>
    <row r="192" spans="1:18" x14ac:dyDescent="0.25">
      <c r="A192" s="60"/>
      <c r="B192" s="42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</row>
    <row r="193" spans="1:18" x14ac:dyDescent="0.25">
      <c r="A193" s="60"/>
      <c r="B193" s="42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</row>
    <row r="194" spans="1:18" x14ac:dyDescent="0.25">
      <c r="A194" s="60"/>
      <c r="B194" s="42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</row>
    <row r="195" spans="1:18" x14ac:dyDescent="0.25">
      <c r="A195" s="60"/>
      <c r="B195" s="42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</row>
    <row r="196" spans="1:18" x14ac:dyDescent="0.25">
      <c r="A196" s="60"/>
      <c r="B196" s="4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</row>
    <row r="197" spans="1:18" x14ac:dyDescent="0.25">
      <c r="A197" s="60"/>
      <c r="B197" s="4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</row>
    <row r="198" spans="1:18" x14ac:dyDescent="0.25">
      <c r="A198" s="60"/>
      <c r="B198" s="42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</row>
    <row r="199" spans="1:18" x14ac:dyDescent="0.25">
      <c r="A199" s="60"/>
      <c r="B199" s="4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x14ac:dyDescent="0.25">
      <c r="A200" s="60"/>
      <c r="B200" s="4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x14ac:dyDescent="0.25">
      <c r="A201" s="60"/>
      <c r="B201" s="42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</row>
    <row r="202" spans="1:18" x14ac:dyDescent="0.25">
      <c r="A202" s="60"/>
      <c r="B202" s="42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</row>
    <row r="203" spans="1:18" x14ac:dyDescent="0.25">
      <c r="A203" s="60"/>
      <c r="B203" s="42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</row>
    <row r="204" spans="1:18" x14ac:dyDescent="0.25">
      <c r="A204" s="60"/>
      <c r="B204" s="42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x14ac:dyDescent="0.25">
      <c r="A205" s="60"/>
      <c r="B205" s="42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 x14ac:dyDescent="0.25">
      <c r="A206" s="60"/>
      <c r="B206" s="42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 x14ac:dyDescent="0.25">
      <c r="A207" s="60"/>
      <c r="B207" s="42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 x14ac:dyDescent="0.25">
      <c r="A208" s="60"/>
      <c r="B208" s="42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 x14ac:dyDescent="0.25">
      <c r="A209" s="60"/>
      <c r="B209" s="42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 x14ac:dyDescent="0.25">
      <c r="A210" s="60"/>
      <c r="B210" s="42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 x14ac:dyDescent="0.25">
      <c r="A211" s="60"/>
      <c r="B211" s="42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 x14ac:dyDescent="0.25">
      <c r="A212" s="60"/>
      <c r="B212" s="42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 x14ac:dyDescent="0.25">
      <c r="A213" s="60"/>
      <c r="B213" s="42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 x14ac:dyDescent="0.25">
      <c r="A214" s="60"/>
      <c r="B214" s="42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 x14ac:dyDescent="0.25">
      <c r="A215" s="60"/>
      <c r="B215" s="42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 x14ac:dyDescent="0.25">
      <c r="A216" s="60"/>
      <c r="B216" s="42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 x14ac:dyDescent="0.25">
      <c r="A217" s="60"/>
      <c r="B217" s="42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 x14ac:dyDescent="0.25">
      <c r="A218" s="60"/>
      <c r="B218" s="42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 x14ac:dyDescent="0.25">
      <c r="A219" s="60"/>
      <c r="B219" s="42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 x14ac:dyDescent="0.25">
      <c r="A220" s="60"/>
      <c r="B220" s="42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 x14ac:dyDescent="0.25">
      <c r="A221" s="60"/>
      <c r="B221" s="42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 x14ac:dyDescent="0.25">
      <c r="A222" s="60"/>
      <c r="B222" s="42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 x14ac:dyDescent="0.25">
      <c r="A223" s="60"/>
      <c r="B223" s="42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 x14ac:dyDescent="0.25">
      <c r="A224" s="60"/>
      <c r="B224" s="42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 x14ac:dyDescent="0.25">
      <c r="A225" s="60"/>
      <c r="B225" s="42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 x14ac:dyDescent="0.25">
      <c r="A226" s="60"/>
      <c r="B226" s="42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 x14ac:dyDescent="0.25">
      <c r="A227" s="60"/>
      <c r="B227" s="42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 x14ac:dyDescent="0.25">
      <c r="A228" s="60"/>
      <c r="B228" s="42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 x14ac:dyDescent="0.25">
      <c r="A229" s="60"/>
      <c r="B229" s="42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 x14ac:dyDescent="0.25">
      <c r="A230" s="60"/>
      <c r="B230" s="42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 x14ac:dyDescent="0.25">
      <c r="A231" s="60"/>
      <c r="B231" s="42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 x14ac:dyDescent="0.25">
      <c r="A232" s="60"/>
      <c r="B232" s="42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 x14ac:dyDescent="0.25">
      <c r="A233" s="60"/>
      <c r="B233" s="42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 x14ac:dyDescent="0.25">
      <c r="A234" s="60"/>
      <c r="B234" s="42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 x14ac:dyDescent="0.25">
      <c r="A235" s="60"/>
      <c r="B235" s="42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 x14ac:dyDescent="0.25">
      <c r="A236" s="60"/>
      <c r="B236" s="42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 x14ac:dyDescent="0.25">
      <c r="A237" s="60"/>
      <c r="B237" s="42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 x14ac:dyDescent="0.25">
      <c r="A238" s="60"/>
      <c r="B238" s="42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  <row r="239" spans="1:18" x14ac:dyDescent="0.25">
      <c r="A239" s="60"/>
      <c r="B239" s="42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</row>
    <row r="240" spans="1:18" x14ac:dyDescent="0.25">
      <c r="A240" s="60"/>
      <c r="B240" s="42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</row>
    <row r="241" spans="1:18" x14ac:dyDescent="0.25">
      <c r="A241" s="60"/>
      <c r="B241" s="42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</row>
    <row r="242" spans="1:18" x14ac:dyDescent="0.25">
      <c r="A242" s="60"/>
      <c r="B242" s="42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</row>
    <row r="243" spans="1:18" x14ac:dyDescent="0.25">
      <c r="A243" s="60"/>
      <c r="B243" s="42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</row>
    <row r="244" spans="1:18" x14ac:dyDescent="0.25">
      <c r="A244" s="60"/>
      <c r="B244" s="42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</row>
    <row r="245" spans="1:18" x14ac:dyDescent="0.25">
      <c r="A245" s="60"/>
      <c r="B245" s="42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</row>
    <row r="246" spans="1:18" x14ac:dyDescent="0.25">
      <c r="A246" s="60"/>
      <c r="B246" s="42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</row>
    <row r="247" spans="1:18" x14ac:dyDescent="0.25">
      <c r="A247" s="60"/>
      <c r="B247" s="42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</row>
    <row r="248" spans="1:18" x14ac:dyDescent="0.25">
      <c r="A248" s="60"/>
      <c r="B248" s="42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</row>
    <row r="249" spans="1:18" x14ac:dyDescent="0.25">
      <c r="A249" s="60"/>
      <c r="B249" s="42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</row>
    <row r="250" spans="1:18" x14ac:dyDescent="0.25">
      <c r="A250" s="60"/>
      <c r="B250" s="42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</row>
    <row r="251" spans="1:18" x14ac:dyDescent="0.25">
      <c r="A251" s="60"/>
      <c r="B251" s="42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</row>
    <row r="252" spans="1:18" x14ac:dyDescent="0.25">
      <c r="A252" s="60"/>
      <c r="B252" s="42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</row>
    <row r="253" spans="1:18" x14ac:dyDescent="0.25">
      <c r="A253" s="60"/>
      <c r="B253" s="42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</row>
    <row r="254" spans="1:18" x14ac:dyDescent="0.25">
      <c r="A254" s="60"/>
      <c r="B254" s="42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</row>
    <row r="255" spans="1:18" x14ac:dyDescent="0.25">
      <c r="A255" s="60"/>
      <c r="B255" s="42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</row>
    <row r="256" spans="1:18" x14ac:dyDescent="0.25">
      <c r="A256" s="60"/>
      <c r="B256" s="42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</row>
    <row r="257" spans="1:18" x14ac:dyDescent="0.25">
      <c r="A257" s="60"/>
      <c r="B257" s="42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x14ac:dyDescent="0.25">
      <c r="A258" s="60"/>
      <c r="B258" s="42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</row>
    <row r="259" spans="1:18" x14ac:dyDescent="0.25">
      <c r="A259" s="60"/>
      <c r="B259" s="42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</row>
    <row r="260" spans="1:18" x14ac:dyDescent="0.25">
      <c r="A260" s="60"/>
      <c r="B260" s="42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</row>
    <row r="261" spans="1:18" x14ac:dyDescent="0.25">
      <c r="A261" s="60"/>
      <c r="B261" s="42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</row>
    <row r="262" spans="1:18" x14ac:dyDescent="0.25">
      <c r="A262" s="60"/>
      <c r="B262" s="42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42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42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42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42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42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42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42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42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42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42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42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42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42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42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42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42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42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42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42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42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8">
    <mergeCell ref="A9:D9"/>
    <mergeCell ref="F9:K9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78BC-14A7-4A4F-BC7B-8A0210955CA0}">
  <dimension ref="A1:R300"/>
  <sheetViews>
    <sheetView workbookViewId="0">
      <pane xSplit="4" ySplit="7" topLeftCell="P8" activePane="bottomRight" state="frozen"/>
      <selection pane="topRight" activeCell="H69" sqref="H69"/>
      <selection pane="bottomLeft" activeCell="H69" sqref="H69"/>
      <selection pane="bottomRight" activeCell="P8" sqref="P8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33" t="s">
        <v>123</v>
      </c>
      <c r="C8" s="23" t="str">
        <f>VLOOKUP(B8, 'DS chưa đủ ĐK TN T3 SP23'!$B$10:$C$321, 2, 0)</f>
        <v>Hoàng Văn</v>
      </c>
      <c r="D8" s="23" t="str">
        <f>VLOOKUP(B8, 'DS chưa đủ ĐK TN T3 SP23'!$B$10:$D$321, 3, 0)</f>
        <v>Thể</v>
      </c>
      <c r="E8" s="23" t="str">
        <f>VLOOKUP(B8, 'DS chưa đủ ĐK TN T3 SP23'!$B$10:$E$321, 4, 0)</f>
        <v>25/09/1996</v>
      </c>
      <c r="F8" s="23" t="str">
        <f>VLOOKUP(B8, 'DS chưa đủ ĐK TN T3 SP23'!$B$10:$F$321, 5, 0)</f>
        <v xml:space="preserve">Hưng Tiến - Hưng Nguyên - Nghệ An </v>
      </c>
      <c r="G8" s="49" t="str">
        <f>VLOOKUP(B8, 'DS chưa đủ ĐK TN T3 SP23'!$B$10:$G$321, 6, 0)</f>
        <v>Nam</v>
      </c>
      <c r="H8" s="49" t="str">
        <f>VLOOKUP(B8, 'DS chưa đủ ĐK TN T3 SP23'!$B$10:$H$321, 7, 0)</f>
        <v>Kinh</v>
      </c>
      <c r="I8" s="49" t="str">
        <f>VLOOKUP(B8, 'DS chưa đủ ĐK TN T3 SP23'!$B$10:$I$321, 8, 0)</f>
        <v xml:space="preserve">Việt Nam                      </v>
      </c>
      <c r="J8" s="52" t="str">
        <f>VLOOKUP(B8, 'DS chưa đủ ĐK TN T3 SP23'!$B$10:$J$321, 9, 0)</f>
        <v>K55A2 - SP Vật lý</v>
      </c>
      <c r="K8" s="53">
        <f>VLOOKUP(B8, 'DS chưa đủ ĐK TN T3 SP23'!$B$10:$K$321, 10, 0)</f>
        <v>132</v>
      </c>
      <c r="L8" s="53">
        <f>VLOOKUP(B8, 'DS chưa đủ ĐK TN T3 SP23'!$B$10:$L$321, 11, 0)</f>
        <v>6.53</v>
      </c>
      <c r="M8" s="53">
        <f>VLOOKUP(B8, 'DS chưa đủ ĐK TN T3 SP23'!$B$10:$M$321, 12, 0)</f>
        <v>2.4</v>
      </c>
      <c r="N8" s="53"/>
      <c r="O8" s="54" t="str">
        <f>VLOOKUP(B8, 'DS chưa đủ ĐK TN T3 SP23'!$B$10:$O$321, 14, 0)</f>
        <v>Sư phạm Vật lý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/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0A65-DB21-DB43-8C42-D46CAA48BEE7}">
  <dimension ref="A1:R300"/>
  <sheetViews>
    <sheetView workbookViewId="0">
      <pane xSplit="4" ySplit="7" topLeftCell="J13" activePane="bottomRight" state="frozen"/>
      <selection pane="topRight" activeCell="H69" sqref="H69"/>
      <selection pane="bottomLeft" activeCell="H69" sqref="H69"/>
      <selection pane="bottomRight" activeCell="J13" sqref="J13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125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126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88.5" customHeight="1" x14ac:dyDescent="0.25">
      <c r="A8" s="70" t="s">
        <v>127</v>
      </c>
      <c r="B8" s="71" t="s">
        <v>128</v>
      </c>
      <c r="C8" s="72" t="str">
        <f>VLOOKUP(B8, 'DS chưa đủ ĐK TN T3 SP23'!$B$10:$C$321, 2, 0)</f>
        <v>Nguyễn Thị</v>
      </c>
      <c r="D8" s="72" t="str">
        <f>VLOOKUP(B8, 'DS chưa đủ ĐK TN T3 SP23'!$B$10:$D$321, 3, 0)</f>
        <v>Hằng</v>
      </c>
      <c r="E8" s="72" t="str">
        <f>VLOOKUP(B8, 'DS chưa đủ ĐK TN T3 SP23'!$B$10:$E$321, 4, 0)</f>
        <v>20/11/1996</v>
      </c>
      <c r="F8" s="72" t="str">
        <f>VLOOKUP(B8, 'DS chưa đủ ĐK TN T3 SP23'!$B$10:$F$321, 5, 0)</f>
        <v>xã tây hiếu, huyện nghĩa đàn, tỉnh nghệ an</v>
      </c>
      <c r="G8" s="49" t="str">
        <f>VLOOKUP(B8, 'DS chưa đủ ĐK TN T3 SP23'!$B$10:$G$321, 6, 0)</f>
        <v>Nữ</v>
      </c>
      <c r="H8" s="49" t="str">
        <f>VLOOKUP(B8, 'DS chưa đủ ĐK TN T3 SP23'!$B$10:$H$321, 7, 0)</f>
        <v>Kinh</v>
      </c>
      <c r="I8" s="49" t="str">
        <f>VLOOKUP(B8, 'DS chưa đủ ĐK TN T3 SP23'!$B$10:$I$321, 8, 0)</f>
        <v xml:space="preserve">Việt Nam                      </v>
      </c>
      <c r="J8" s="52" t="str">
        <f>VLOOKUP(B8, 'DS chưa đủ ĐK TN T3 SP23'!$B$10:$J$321, 9, 0)</f>
        <v>K56A - Sư phạm sinh học</v>
      </c>
      <c r="K8" s="53">
        <f>VLOOKUP(B8, 'DS chưa đủ ĐK TN T3 SP23'!$B$10:$K$321, 10, 0)</f>
        <v>130</v>
      </c>
      <c r="L8" s="53">
        <f>VLOOKUP(B8, 'DS chưa đủ ĐK TN T3 SP23'!$B$10:$L$321, 11, 0)</f>
        <v>6.86</v>
      </c>
      <c r="M8" s="53">
        <f>VLOOKUP(B8, 'DS chưa đủ ĐK TN T3 SP23'!$B$10:$M$321, 12, 0)</f>
        <v>2.59</v>
      </c>
      <c r="N8" s="53"/>
      <c r="O8" s="54" t="str">
        <f>VLOOKUP(B8, 'DS chưa đủ ĐK TN T3 SP23'!$B$10:$O$321, 14, 0)</f>
        <v>Sư phạm Sinh học</v>
      </c>
      <c r="P8" s="62"/>
      <c r="Q8" s="73"/>
      <c r="R8" s="60"/>
    </row>
    <row r="9" spans="1:18" x14ac:dyDescent="0.25">
      <c r="A9" s="24" t="s">
        <v>127</v>
      </c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/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8E0C-1832-6847-9267-929C5D92CC5E}">
  <dimension ref="A1:R300"/>
  <sheetViews>
    <sheetView workbookViewId="0">
      <pane xSplit="4" ySplit="7" topLeftCell="G8" activePane="bottomRight" state="frozen"/>
      <selection pane="topRight" activeCell="H69" sqref="H69"/>
      <selection pane="bottomLeft" activeCell="H69" sqref="H69"/>
      <selection pane="bottomRight" activeCell="G7" sqref="G7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</row>
    <row r="19" spans="1:17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</row>
    <row r="27" spans="1:17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</row>
    <row r="28" spans="1:17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</row>
    <row r="29" spans="1:17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</row>
    <row r="30" spans="1:17" x14ac:dyDescent="0.25">
      <c r="A30" s="24"/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23" t="e">
        <f>VLOOKUP(A31,#REF!, 2, 0)</f>
        <v>#REF!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55" t="e">
        <f>VLOOKUP(A82,#REF!, 2, 0)</f>
        <v>#REF!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E901-B601-E749-B41F-16AA33E908E0}">
  <dimension ref="A1:R300"/>
  <sheetViews>
    <sheetView workbookViewId="0">
      <pane xSplit="4" ySplit="7" topLeftCell="E30" activePane="bottomRight" state="frozen"/>
      <selection pane="topRight" activeCell="H69" sqref="H69"/>
      <selection pane="bottomLeft" activeCell="H69" sqref="H69"/>
      <selection pane="bottomRight" activeCell="B30" sqref="B30"/>
    </sheetView>
  </sheetViews>
  <sheetFormatPr defaultColWidth="11.453125" defaultRowHeight="12.5" x14ac:dyDescent="0.25"/>
  <cols>
    <col min="1" max="1" width="7.7265625" style="18" customWidth="1"/>
    <col min="2" max="2" width="20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9" t="s">
        <v>33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.5" x14ac:dyDescent="0.3">
      <c r="A7" s="50"/>
      <c r="B7" s="51" t="s">
        <v>51</v>
      </c>
      <c r="C7" s="49" t="str">
        <f>VLOOKUP(B7, 'DS chưa đủ ĐK TN T3 SP23'!$B$10:$C$321, 2, 0)</f>
        <v>TRỊNH THỊ</v>
      </c>
      <c r="D7" s="49" t="str">
        <f>VLOOKUP(B7, 'DS chưa đủ ĐK TN T3 SP23'!$B$10:$D$321, 3, 0)</f>
        <v>HỒNG</v>
      </c>
      <c r="E7" s="49" t="str">
        <f>VLOOKUP(B7, 'DS chưa đủ ĐK TN T3 SP23'!$B$10:$E$321, 4, 0)</f>
        <v>14/04/1997</v>
      </c>
      <c r="F7" s="49" t="str">
        <f>VLOOKUP(B7, 'DS chưa đủ ĐK TN T3 SP23'!$B$10:$F$321, 5, 0)</f>
        <v>Quỳnh châu quỳnh lưu 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K56A - Giáo dục chính trị</v>
      </c>
      <c r="K7" s="53">
        <f>VLOOKUP(B7, 'DS chưa đủ ĐK TN T3 SP23'!$B$10:$K$321, 10, 0)</f>
        <v>120</v>
      </c>
      <c r="L7" s="53">
        <f>VLOOKUP(B7, 'DS chưa đủ ĐK TN T3 SP23'!$B$10:$L$321, 11, 0)</f>
        <v>6.04</v>
      </c>
      <c r="M7" s="53">
        <f>VLOOKUP(B7, 'DS chưa đủ ĐK TN T3 SP23'!$B$10:$M$321, 12, 0)</f>
        <v>2.09</v>
      </c>
      <c r="N7" s="53"/>
      <c r="O7" s="54" t="str">
        <f>VLOOKUP(B7, 'DS chưa đủ ĐK TN T3 SP23'!$B$10:$O$321, 14, 0)</f>
        <v>Giáo dục chính trị</v>
      </c>
      <c r="P7" s="31"/>
      <c r="Q7" s="31"/>
      <c r="R7" s="32" t="s">
        <v>52</v>
      </c>
    </row>
    <row r="8" spans="1:18" ht="28" customHeight="1" x14ac:dyDescent="0.25">
      <c r="A8" s="24"/>
      <c r="B8" s="46"/>
      <c r="C8" s="23" t="e">
        <f>VLOOKUP(B8, 'DS chưa đủ ĐK TN T3 SP23'!$B$10:$C$321, 2, 0)</f>
        <v>#N/A</v>
      </c>
      <c r="D8" s="23" t="e">
        <f>VLOOKUP(B8, 'DS chưa đủ ĐK TN T3 SP23'!$B$10:$D$321, 3, 0)</f>
        <v>#N/A</v>
      </c>
      <c r="E8" s="23" t="e">
        <f>VLOOKUP(B8, 'DS chưa đủ ĐK TN T3 SP23'!$B$10:$E$321, 4, 0)</f>
        <v>#N/A</v>
      </c>
      <c r="F8" s="23" t="e">
        <f>VLOOKUP(B8, 'DS chưa đủ ĐK TN T3 SP23'!$B$10:$F$321, 5, 0)</f>
        <v>#N/A</v>
      </c>
      <c r="G8" s="49" t="e">
        <f>VLOOKUP(B8, 'DS chưa đủ ĐK TN T3 SP23'!$B$10:$G$321, 6, 0)</f>
        <v>#N/A</v>
      </c>
      <c r="H8" s="49" t="e">
        <f>VLOOKUP(B8, 'DS chưa đủ ĐK TN T3 SP23'!$B$10:$H$321, 7, 0)</f>
        <v>#N/A</v>
      </c>
      <c r="I8" s="49" t="e">
        <f>VLOOKUP(B8, 'DS chưa đủ ĐK TN T3 SP23'!$B$10:$I$321, 8, 0)</f>
        <v>#N/A</v>
      </c>
      <c r="J8" s="52" t="e">
        <f>VLOOKUP(B8, 'DS chưa đủ ĐK TN T3 SP23'!$B$10:$J$321, 9, 0)</f>
        <v>#N/A</v>
      </c>
      <c r="K8" s="53" t="e">
        <f>VLOOKUP(B8, 'DS chưa đủ ĐK TN T3 SP23'!$B$10:$K$321, 10, 0)</f>
        <v>#N/A</v>
      </c>
      <c r="L8" s="53" t="e">
        <f>VLOOKUP(B8, 'DS chưa đủ ĐK TN T3 SP23'!$B$10:$L$321, 11, 0)</f>
        <v>#N/A</v>
      </c>
      <c r="M8" s="53" t="e">
        <f>VLOOKUP(B8, 'DS chưa đủ ĐK TN T3 SP23'!$B$10:$M$321, 12, 0)</f>
        <v>#N/A</v>
      </c>
      <c r="N8" s="53"/>
      <c r="O8" s="54" t="e">
        <f>VLOOKUP(B8, 'DS chưa đủ ĐK TN T3 SP23'!$B$10:$O$321, 14, 0)</f>
        <v>#N/A</v>
      </c>
      <c r="P8" s="62"/>
      <c r="Q8" s="62"/>
      <c r="R8" s="60"/>
    </row>
    <row r="9" spans="1:18" x14ac:dyDescent="0.25">
      <c r="A9" s="24"/>
      <c r="B9" s="44"/>
      <c r="C9" s="23" t="e">
        <f>VLOOKUP(B9, 'DS chưa đủ ĐK TN T3 SP23'!$B$10:$C$321, 2, 0)</f>
        <v>#N/A</v>
      </c>
      <c r="D9" s="23" t="e">
        <f>VLOOKUP(B9, 'DS chưa đủ ĐK TN T3 SP23'!$B$10:$D$321, 3, 0)</f>
        <v>#N/A</v>
      </c>
      <c r="E9" s="23" t="e">
        <f>VLOOKUP(B9, 'DS chưa đủ ĐK TN T3 SP23'!$B$10:$E$321, 4, 0)</f>
        <v>#N/A</v>
      </c>
      <c r="F9" s="23" t="e">
        <f>VLOOKUP(B9, 'DS chưa đủ ĐK TN T3 SP23'!$B$10:$F$321, 5, 0)</f>
        <v>#N/A</v>
      </c>
      <c r="G9" s="49" t="e">
        <f>VLOOKUP(B9, 'DS chưa đủ ĐK TN T3 SP23'!$B$10:$G$321, 6, 0)</f>
        <v>#N/A</v>
      </c>
      <c r="H9" s="49" t="e">
        <f>VLOOKUP(B9, 'DS chưa đủ ĐK TN T3 SP23'!$B$10:$H$321, 7, 0)</f>
        <v>#N/A</v>
      </c>
      <c r="I9" s="49" t="e">
        <f>VLOOKUP(B9, 'DS chưa đủ ĐK TN T3 SP23'!$B$10:$I$321, 8, 0)</f>
        <v>#N/A</v>
      </c>
      <c r="J9" s="52" t="e">
        <f>VLOOKUP(B9, 'DS chưa đủ ĐK TN T3 SP23'!$B$10:$J$321, 9, 0)</f>
        <v>#N/A</v>
      </c>
      <c r="K9" s="53" t="e">
        <f>VLOOKUP(B9, 'DS chưa đủ ĐK TN T3 SP23'!$B$10:$K$321, 10, 0)</f>
        <v>#N/A</v>
      </c>
      <c r="L9" s="53" t="e">
        <f>VLOOKUP(B9, 'DS chưa đủ ĐK TN T3 SP23'!$B$10:$L$321, 11, 0)</f>
        <v>#N/A</v>
      </c>
      <c r="M9" s="53" t="e">
        <f>VLOOKUP(B9, 'DS chưa đủ ĐK TN T3 SP23'!$B$10:$M$321, 12, 0)</f>
        <v>#N/A</v>
      </c>
      <c r="N9" s="53"/>
      <c r="O9" s="54" t="e">
        <f>VLOOKUP(B9, 'DS chưa đủ ĐK TN T3 SP23'!$B$10:$O$321, 14, 0)</f>
        <v>#N/A</v>
      </c>
      <c r="P9" s="62"/>
      <c r="Q9" s="62"/>
      <c r="R9" s="60"/>
    </row>
    <row r="10" spans="1:18" x14ac:dyDescent="0.25">
      <c r="A10" s="24"/>
      <c r="B10" s="44"/>
      <c r="C10" s="23" t="e">
        <f>VLOOKUP(B10, 'DS chưa đủ ĐK TN T3 SP23'!$B$10:$C$321, 2, 0)</f>
        <v>#N/A</v>
      </c>
      <c r="D10" s="23" t="e">
        <f>VLOOKUP(B10, 'DS chưa đủ ĐK TN T3 SP23'!$B$10:$D$321, 3, 0)</f>
        <v>#N/A</v>
      </c>
      <c r="E10" s="23" t="e">
        <f>VLOOKUP(B10, 'DS chưa đủ ĐK TN T3 SP23'!$B$10:$E$321, 4, 0)</f>
        <v>#N/A</v>
      </c>
      <c r="F10" s="23" t="e">
        <f>VLOOKUP(B10, 'DS chưa đủ ĐK TN T3 SP23'!$B$10:$F$321, 5, 0)</f>
        <v>#N/A</v>
      </c>
      <c r="G10" s="49" t="e">
        <f>VLOOKUP(B10, 'DS chưa đủ ĐK TN T3 SP23'!$B$10:$G$321, 6, 0)</f>
        <v>#N/A</v>
      </c>
      <c r="H10" s="49" t="e">
        <f>VLOOKUP(B10, 'DS chưa đủ ĐK TN T3 SP23'!$B$10:$H$321, 7, 0)</f>
        <v>#N/A</v>
      </c>
      <c r="I10" s="49" t="e">
        <f>VLOOKUP(B10, 'DS chưa đủ ĐK TN T3 SP23'!$B$10:$I$321, 8, 0)</f>
        <v>#N/A</v>
      </c>
      <c r="J10" s="52" t="e">
        <f>VLOOKUP(B10, 'DS chưa đủ ĐK TN T3 SP23'!$B$10:$J$321, 9, 0)</f>
        <v>#N/A</v>
      </c>
      <c r="K10" s="53" t="e">
        <f>VLOOKUP(B10, 'DS chưa đủ ĐK TN T3 SP23'!$B$10:$K$321, 10, 0)</f>
        <v>#N/A</v>
      </c>
      <c r="L10" s="53" t="e">
        <f>VLOOKUP(B10, 'DS chưa đủ ĐK TN T3 SP23'!$B$10:$L$321, 11, 0)</f>
        <v>#N/A</v>
      </c>
      <c r="M10" s="53" t="e">
        <f>VLOOKUP(B10, 'DS chưa đủ ĐK TN T3 SP23'!$B$10:$M$321, 12, 0)</f>
        <v>#N/A</v>
      </c>
      <c r="N10" s="53"/>
      <c r="O10" s="54" t="e">
        <f>VLOOKUP(B10, 'DS chưa đủ ĐK TN T3 SP23'!$B$10:$O$321, 14, 0)</f>
        <v>#N/A</v>
      </c>
      <c r="P10" s="62"/>
      <c r="Q10" s="62"/>
      <c r="R10" s="60"/>
    </row>
    <row r="11" spans="1:18" x14ac:dyDescent="0.25">
      <c r="A11" s="24"/>
      <c r="B11" s="44"/>
      <c r="C11" s="23" t="e">
        <f>VLOOKUP(B11, 'DS chưa đủ ĐK TN T3 SP23'!$B$10:$C$321, 2, 0)</f>
        <v>#N/A</v>
      </c>
      <c r="D11" s="23" t="e">
        <f>VLOOKUP(B11, 'DS chưa đủ ĐK TN T3 SP23'!$B$10:$D$321, 3, 0)</f>
        <v>#N/A</v>
      </c>
      <c r="E11" s="23" t="e">
        <f>VLOOKUP(B11, 'DS chưa đủ ĐK TN T3 SP23'!$B$10:$E$321, 4, 0)</f>
        <v>#N/A</v>
      </c>
      <c r="F11" s="23" t="e">
        <f>VLOOKUP(B11, 'DS chưa đủ ĐK TN T3 SP23'!$B$10:$F$321, 5, 0)</f>
        <v>#N/A</v>
      </c>
      <c r="G11" s="49" t="e">
        <f>VLOOKUP(B11, 'DS chưa đủ ĐK TN T3 SP23'!$B$10:$G$321, 6, 0)</f>
        <v>#N/A</v>
      </c>
      <c r="H11" s="49" t="e">
        <f>VLOOKUP(B11, 'DS chưa đủ ĐK TN T3 SP23'!$B$10:$H$321, 7, 0)</f>
        <v>#N/A</v>
      </c>
      <c r="I11" s="49" t="e">
        <f>VLOOKUP(B11, 'DS chưa đủ ĐK TN T3 SP23'!$B$10:$I$321, 8, 0)</f>
        <v>#N/A</v>
      </c>
      <c r="J11" s="52" t="e">
        <f>VLOOKUP(B11, 'DS chưa đủ ĐK TN T3 SP23'!$B$10:$J$321, 9, 0)</f>
        <v>#N/A</v>
      </c>
      <c r="K11" s="53" t="e">
        <f>VLOOKUP(B11, 'DS chưa đủ ĐK TN T3 SP23'!$B$10:$K$321, 10, 0)</f>
        <v>#N/A</v>
      </c>
      <c r="L11" s="53" t="e">
        <f>VLOOKUP(B11, 'DS chưa đủ ĐK TN T3 SP23'!$B$10:$L$321, 11, 0)</f>
        <v>#N/A</v>
      </c>
      <c r="M11" s="53" t="e">
        <f>VLOOKUP(B11, 'DS chưa đủ ĐK TN T3 SP23'!$B$10:$M$321, 12, 0)</f>
        <v>#N/A</v>
      </c>
      <c r="N11" s="53"/>
      <c r="O11" s="54" t="e">
        <f>VLOOKUP(B11, 'DS chưa đủ ĐK TN T3 SP23'!$B$10:$O$321, 14, 0)</f>
        <v>#N/A</v>
      </c>
      <c r="P11" s="62"/>
      <c r="Q11" s="62"/>
      <c r="R11" s="60"/>
    </row>
    <row r="12" spans="1:18" x14ac:dyDescent="0.25">
      <c r="A12" s="24"/>
      <c r="B12" s="44"/>
      <c r="C12" s="23" t="e">
        <f>VLOOKUP(B12, 'DS chưa đủ ĐK TN T3 SP23'!$B$10:$C$321, 2, 0)</f>
        <v>#N/A</v>
      </c>
      <c r="D12" s="23" t="e">
        <f>VLOOKUP(B12, 'DS chưa đủ ĐK TN T3 SP23'!$B$10:$D$321, 3, 0)</f>
        <v>#N/A</v>
      </c>
      <c r="E12" s="23" t="e">
        <f>VLOOKUP(B12, 'DS chưa đủ ĐK TN T3 SP23'!$B$10:$E$321, 4, 0)</f>
        <v>#N/A</v>
      </c>
      <c r="F12" s="23" t="e">
        <f>VLOOKUP(B12, 'DS chưa đủ ĐK TN T3 SP23'!$B$10:$F$321, 5, 0)</f>
        <v>#N/A</v>
      </c>
      <c r="G12" s="49" t="e">
        <f>VLOOKUP(B12, 'DS chưa đủ ĐK TN T3 SP23'!$B$10:$G$321, 6, 0)</f>
        <v>#N/A</v>
      </c>
      <c r="H12" s="49" t="e">
        <f>VLOOKUP(B12, 'DS chưa đủ ĐK TN T3 SP23'!$B$10:$H$321, 7, 0)</f>
        <v>#N/A</v>
      </c>
      <c r="I12" s="49" t="e">
        <f>VLOOKUP(B12, 'DS chưa đủ ĐK TN T3 SP23'!$B$10:$I$321, 8, 0)</f>
        <v>#N/A</v>
      </c>
      <c r="J12" s="52" t="e">
        <f>VLOOKUP(B12, 'DS chưa đủ ĐK TN T3 SP23'!$B$10:$J$321, 9, 0)</f>
        <v>#N/A</v>
      </c>
      <c r="K12" s="53" t="e">
        <f>VLOOKUP(B12, 'DS chưa đủ ĐK TN T3 SP23'!$B$10:$K$321, 10, 0)</f>
        <v>#N/A</v>
      </c>
      <c r="L12" s="53" t="e">
        <f>VLOOKUP(B12, 'DS chưa đủ ĐK TN T3 SP23'!$B$10:$L$321, 11, 0)</f>
        <v>#N/A</v>
      </c>
      <c r="M12" s="53" t="e">
        <f>VLOOKUP(B12, 'DS chưa đủ ĐK TN T3 SP23'!$B$10:$M$321, 12, 0)</f>
        <v>#N/A</v>
      </c>
      <c r="N12" s="53"/>
      <c r="O12" s="54" t="e">
        <f>VLOOKUP(B12, 'DS chưa đủ ĐK TN T3 SP23'!$B$10:$O$321, 14, 0)</f>
        <v>#N/A</v>
      </c>
      <c r="P12" s="62"/>
      <c r="Q12" s="62"/>
      <c r="R12" s="60"/>
    </row>
    <row r="13" spans="1:18" x14ac:dyDescent="0.25">
      <c r="A13" s="24"/>
      <c r="B13" s="44"/>
      <c r="C13" s="23" t="e">
        <f>VLOOKUP(B13, 'DS chưa đủ ĐK TN T3 SP23'!$B$10:$C$321, 2, 0)</f>
        <v>#N/A</v>
      </c>
      <c r="D13" s="23" t="e">
        <f>VLOOKUP(B13, 'DS chưa đủ ĐK TN T3 SP23'!$B$10:$D$321, 3, 0)</f>
        <v>#N/A</v>
      </c>
      <c r="E13" s="23" t="e">
        <f>VLOOKUP(B13, 'DS chưa đủ ĐK TN T3 SP23'!$B$10:$E$321, 4, 0)</f>
        <v>#N/A</v>
      </c>
      <c r="F13" s="23" t="e">
        <f>VLOOKUP(B13, 'DS chưa đủ ĐK TN T3 SP23'!$B$10:$F$321, 5, 0)</f>
        <v>#N/A</v>
      </c>
      <c r="G13" s="49" t="e">
        <f>VLOOKUP(B13, 'DS chưa đủ ĐK TN T3 SP23'!$B$10:$G$321, 6, 0)</f>
        <v>#N/A</v>
      </c>
      <c r="H13" s="49" t="e">
        <f>VLOOKUP(B13, 'DS chưa đủ ĐK TN T3 SP23'!$B$10:$H$321, 7, 0)</f>
        <v>#N/A</v>
      </c>
      <c r="I13" s="49" t="e">
        <f>VLOOKUP(B13, 'DS chưa đủ ĐK TN T3 SP23'!$B$10:$I$321, 8, 0)</f>
        <v>#N/A</v>
      </c>
      <c r="J13" s="52" t="e">
        <f>VLOOKUP(B13, 'DS chưa đủ ĐK TN T3 SP23'!$B$10:$J$321, 9, 0)</f>
        <v>#N/A</v>
      </c>
      <c r="K13" s="53" t="e">
        <f>VLOOKUP(B13, 'DS chưa đủ ĐK TN T3 SP23'!$B$10:$K$321, 10, 0)</f>
        <v>#N/A</v>
      </c>
      <c r="L13" s="53" t="e">
        <f>VLOOKUP(B13, 'DS chưa đủ ĐK TN T3 SP23'!$B$10:$L$321, 11, 0)</f>
        <v>#N/A</v>
      </c>
      <c r="M13" s="53" t="e">
        <f>VLOOKUP(B13, 'DS chưa đủ ĐK TN T3 SP23'!$B$10:$M$321, 12, 0)</f>
        <v>#N/A</v>
      </c>
      <c r="N13" s="53"/>
      <c r="O13" s="54" t="e">
        <f>VLOOKUP(B13, 'DS chưa đủ ĐK TN T3 SP23'!$B$10:$O$321, 14, 0)</f>
        <v>#N/A</v>
      </c>
      <c r="P13" s="62"/>
      <c r="Q13" s="62"/>
      <c r="R13" s="60"/>
    </row>
    <row r="14" spans="1:18" x14ac:dyDescent="0.25">
      <c r="A14" s="24"/>
      <c r="B14" s="44"/>
      <c r="C14" s="23" t="e">
        <f>VLOOKUP(B14, 'DS chưa đủ ĐK TN T3 SP23'!$B$10:$C$321, 2, 0)</f>
        <v>#N/A</v>
      </c>
      <c r="D14" s="23" t="e">
        <f>VLOOKUP(B14, 'DS chưa đủ ĐK TN T3 SP23'!$B$10:$D$321, 3, 0)</f>
        <v>#N/A</v>
      </c>
      <c r="E14" s="23" t="e">
        <f>VLOOKUP(B14, 'DS chưa đủ ĐK TN T3 SP23'!$B$10:$E$321, 4, 0)</f>
        <v>#N/A</v>
      </c>
      <c r="F14" s="23" t="e">
        <f>VLOOKUP(B14, 'DS chưa đủ ĐK TN T3 SP23'!$B$10:$F$321, 5, 0)</f>
        <v>#N/A</v>
      </c>
      <c r="G14" s="49" t="e">
        <f>VLOOKUP(B14, 'DS chưa đủ ĐK TN T3 SP23'!$B$10:$G$321, 6, 0)</f>
        <v>#N/A</v>
      </c>
      <c r="H14" s="49" t="e">
        <f>VLOOKUP(B14, 'DS chưa đủ ĐK TN T3 SP23'!$B$10:$H$321, 7, 0)</f>
        <v>#N/A</v>
      </c>
      <c r="I14" s="49" t="e">
        <f>VLOOKUP(B14, 'DS chưa đủ ĐK TN T3 SP23'!$B$10:$I$321, 8, 0)</f>
        <v>#N/A</v>
      </c>
      <c r="J14" s="52" t="e">
        <f>VLOOKUP(B14, 'DS chưa đủ ĐK TN T3 SP23'!$B$10:$J$321, 9, 0)</f>
        <v>#N/A</v>
      </c>
      <c r="K14" s="53" t="e">
        <f>VLOOKUP(B14, 'DS chưa đủ ĐK TN T3 SP23'!$B$10:$K$321, 10, 0)</f>
        <v>#N/A</v>
      </c>
      <c r="L14" s="53" t="e">
        <f>VLOOKUP(B14, 'DS chưa đủ ĐK TN T3 SP23'!$B$10:$L$321, 11, 0)</f>
        <v>#N/A</v>
      </c>
      <c r="M14" s="53" t="e">
        <f>VLOOKUP(B14, 'DS chưa đủ ĐK TN T3 SP23'!$B$10:$M$321, 12, 0)</f>
        <v>#N/A</v>
      </c>
      <c r="N14" s="53"/>
      <c r="O14" s="54" t="e">
        <f>VLOOKUP(B14, 'DS chưa đủ ĐK TN T3 SP23'!$B$10:$O$321, 14, 0)</f>
        <v>#N/A</v>
      </c>
      <c r="P14" s="62"/>
      <c r="Q14" s="62"/>
      <c r="R14" s="60"/>
    </row>
    <row r="15" spans="1:18" x14ac:dyDescent="0.25">
      <c r="A15" s="24"/>
      <c r="B15" s="44"/>
      <c r="C15" s="23" t="e">
        <f>VLOOKUP(B15, 'DS chưa đủ ĐK TN T3 SP23'!$B$10:$C$321, 2, 0)</f>
        <v>#N/A</v>
      </c>
      <c r="D15" s="23" t="e">
        <f>VLOOKUP(B15, 'DS chưa đủ ĐK TN T3 SP23'!$B$10:$D$321, 3, 0)</f>
        <v>#N/A</v>
      </c>
      <c r="E15" s="23" t="e">
        <f>VLOOKUP(B15, 'DS chưa đủ ĐK TN T3 SP23'!$B$10:$E$321, 4, 0)</f>
        <v>#N/A</v>
      </c>
      <c r="F15" s="23" t="e">
        <f>VLOOKUP(B15, 'DS chưa đủ ĐK TN T3 SP23'!$B$10:$F$321, 5, 0)</f>
        <v>#N/A</v>
      </c>
      <c r="G15" s="49" t="e">
        <f>VLOOKUP(B15, 'DS chưa đủ ĐK TN T3 SP23'!$B$10:$G$321, 6, 0)</f>
        <v>#N/A</v>
      </c>
      <c r="H15" s="49" t="e">
        <f>VLOOKUP(B15, 'DS chưa đủ ĐK TN T3 SP23'!$B$10:$H$321, 7, 0)</f>
        <v>#N/A</v>
      </c>
      <c r="I15" s="49" t="e">
        <f>VLOOKUP(B15, 'DS chưa đủ ĐK TN T3 SP23'!$B$10:$I$321, 8, 0)</f>
        <v>#N/A</v>
      </c>
      <c r="J15" s="52" t="e">
        <f>VLOOKUP(B15, 'DS chưa đủ ĐK TN T3 SP23'!$B$10:$J$321, 9, 0)</f>
        <v>#N/A</v>
      </c>
      <c r="K15" s="53" t="e">
        <f>VLOOKUP(B15, 'DS chưa đủ ĐK TN T3 SP23'!$B$10:$K$321, 10, 0)</f>
        <v>#N/A</v>
      </c>
      <c r="L15" s="53" t="e">
        <f>VLOOKUP(B15, 'DS chưa đủ ĐK TN T3 SP23'!$B$10:$L$321, 11, 0)</f>
        <v>#N/A</v>
      </c>
      <c r="M15" s="53" t="e">
        <f>VLOOKUP(B15, 'DS chưa đủ ĐK TN T3 SP23'!$B$10:$M$321, 12, 0)</f>
        <v>#N/A</v>
      </c>
      <c r="N15" s="53"/>
      <c r="O15" s="54" t="e">
        <f>VLOOKUP(B15, 'DS chưa đủ ĐK TN T3 SP23'!$B$10:$O$321, 14, 0)</f>
        <v>#N/A</v>
      </c>
      <c r="P15" s="63"/>
      <c r="Q15" s="62"/>
      <c r="R15" s="60"/>
    </row>
    <row r="16" spans="1:18" x14ac:dyDescent="0.25">
      <c r="A16" s="24"/>
      <c r="B16" s="44"/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8" x14ac:dyDescent="0.25">
      <c r="A17" s="24"/>
      <c r="B17" s="44"/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  <c r="R17" s="60"/>
    </row>
    <row r="18" spans="1:18" x14ac:dyDescent="0.25">
      <c r="A18" s="24"/>
      <c r="B18" s="44"/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3"/>
      <c r="Q18" s="62"/>
      <c r="R18" s="60"/>
    </row>
    <row r="19" spans="1:18" x14ac:dyDescent="0.25">
      <c r="A19" s="24"/>
      <c r="B19" s="44"/>
      <c r="C19" s="23" t="e">
        <f>VLOOKUP(B19, 'DS chưa đủ ĐK TN T3 SP23'!$B$10:$C$321, 2, 0)</f>
        <v>#N/A</v>
      </c>
      <c r="D19" s="23" t="e">
        <f>VLOOKUP(B19, 'DS chưa đủ ĐK TN T3 SP23'!$B$10:$D$321, 3, 0)</f>
        <v>#N/A</v>
      </c>
      <c r="E19" s="23" t="e">
        <f>VLOOKUP(B19, 'DS chưa đủ ĐK TN T3 SP23'!$B$10:$E$321, 4, 0)</f>
        <v>#N/A</v>
      </c>
      <c r="F19" s="23" t="e">
        <f>VLOOKUP(B19, 'DS chưa đủ ĐK TN T3 SP23'!$B$10:$F$321, 5, 0)</f>
        <v>#N/A</v>
      </c>
      <c r="G19" s="49" t="e">
        <f>VLOOKUP(B19, 'DS chưa đủ ĐK TN T3 SP23'!$B$10:$G$321, 6, 0)</f>
        <v>#N/A</v>
      </c>
      <c r="H19" s="49" t="e">
        <f>VLOOKUP(B19, 'DS chưa đủ ĐK TN T3 SP23'!$B$10:$H$321, 7, 0)</f>
        <v>#N/A</v>
      </c>
      <c r="I19" s="49" t="e">
        <f>VLOOKUP(B19, 'DS chưa đủ ĐK TN T3 SP23'!$B$10:$I$321, 8, 0)</f>
        <v>#N/A</v>
      </c>
      <c r="J19" s="52" t="e">
        <f>VLOOKUP(B19, 'DS chưa đủ ĐK TN T3 SP23'!$B$10:$J$321, 9, 0)</f>
        <v>#N/A</v>
      </c>
      <c r="K19" s="53" t="e">
        <f>VLOOKUP(B19, 'DS chưa đủ ĐK TN T3 SP23'!$B$10:$K$321, 10, 0)</f>
        <v>#N/A</v>
      </c>
      <c r="L19" s="53" t="e">
        <f>VLOOKUP(B19, 'DS chưa đủ ĐK TN T3 SP23'!$B$10:$L$321, 11, 0)</f>
        <v>#N/A</v>
      </c>
      <c r="M19" s="53" t="e">
        <f>VLOOKUP(B19, 'DS chưa đủ ĐK TN T3 SP23'!$B$10:$M$321, 12, 0)</f>
        <v>#N/A</v>
      </c>
      <c r="N19" s="53"/>
      <c r="O19" s="54" t="e">
        <f>VLOOKUP(B19, 'DS chưa đủ ĐK TN T3 SP23'!$B$10:$O$321, 14, 0)</f>
        <v>#N/A</v>
      </c>
      <c r="P19" s="63"/>
      <c r="Q19" s="62"/>
      <c r="R19" s="60"/>
    </row>
    <row r="20" spans="1:18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  <c r="R20" s="60"/>
    </row>
    <row r="21" spans="1:18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  <c r="R21" s="60"/>
    </row>
    <row r="22" spans="1:18" x14ac:dyDescent="0.25">
      <c r="A22" s="24"/>
      <c r="B22" s="44"/>
      <c r="C22" s="23" t="e">
        <f>VLOOKUP(B22, 'DS chưa đủ ĐK TN T3 SP23'!$B$10:$C$321, 2, 0)</f>
        <v>#N/A</v>
      </c>
      <c r="D22" s="23" t="e">
        <f>VLOOKUP(B22, 'DS chưa đủ ĐK TN T3 SP23'!$B$10:$D$321, 3, 0)</f>
        <v>#N/A</v>
      </c>
      <c r="E22" s="23" t="e">
        <f>VLOOKUP(B22, 'DS chưa đủ ĐK TN T3 SP23'!$B$10:$E$321, 4, 0)</f>
        <v>#N/A</v>
      </c>
      <c r="F22" s="23" t="e">
        <f>VLOOKUP(B22, 'DS chưa đủ ĐK TN T3 SP23'!$B$10:$F$321, 5, 0)</f>
        <v>#N/A</v>
      </c>
      <c r="G22" s="49" t="e">
        <f>VLOOKUP(B22, 'DS chưa đủ ĐK TN T3 SP23'!$B$10:$G$321, 6, 0)</f>
        <v>#N/A</v>
      </c>
      <c r="H22" s="49" t="e">
        <f>VLOOKUP(B22, 'DS chưa đủ ĐK TN T3 SP23'!$B$10:$H$321, 7, 0)</f>
        <v>#N/A</v>
      </c>
      <c r="I22" s="49" t="e">
        <f>VLOOKUP(B22, 'DS chưa đủ ĐK TN T3 SP23'!$B$10:$I$321, 8, 0)</f>
        <v>#N/A</v>
      </c>
      <c r="J22" s="52" t="e">
        <f>VLOOKUP(B22, 'DS chưa đủ ĐK TN T3 SP23'!$B$10:$J$321, 9, 0)</f>
        <v>#N/A</v>
      </c>
      <c r="K22" s="53" t="e">
        <f>VLOOKUP(B22, 'DS chưa đủ ĐK TN T3 SP23'!$B$10:$K$321, 10, 0)</f>
        <v>#N/A</v>
      </c>
      <c r="L22" s="53" t="e">
        <f>VLOOKUP(B22, 'DS chưa đủ ĐK TN T3 SP23'!$B$10:$L$321, 11, 0)</f>
        <v>#N/A</v>
      </c>
      <c r="M22" s="53" t="e">
        <f>VLOOKUP(B22, 'DS chưa đủ ĐK TN T3 SP23'!$B$10:$M$321, 12, 0)</f>
        <v>#N/A</v>
      </c>
      <c r="N22" s="53"/>
      <c r="O22" s="54" t="e">
        <f>VLOOKUP(B22, 'DS chưa đủ ĐK TN T3 SP23'!$B$10:$O$321, 14, 0)</f>
        <v>#N/A</v>
      </c>
      <c r="P22" s="62"/>
      <c r="Q22" s="62"/>
      <c r="R22" s="60"/>
    </row>
    <row r="23" spans="1:18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  <c r="R23" s="60"/>
    </row>
    <row r="24" spans="1:18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  <c r="R24" s="60"/>
    </row>
    <row r="25" spans="1:18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  <c r="R25" s="60"/>
    </row>
    <row r="26" spans="1:18" x14ac:dyDescent="0.25">
      <c r="A26" s="24"/>
      <c r="B26" s="44"/>
      <c r="C26" s="23" t="e">
        <f>VLOOKUP(B26, 'DS chưa đủ ĐK TN T3 SP23'!$B$10:$C$321, 2, 0)</f>
        <v>#N/A</v>
      </c>
      <c r="D26" s="23" t="e">
        <f>VLOOKUP(B26, 'DS chưa đủ ĐK TN T3 SP23'!$B$10:$D$321, 3, 0)</f>
        <v>#N/A</v>
      </c>
      <c r="E26" s="23" t="e">
        <f>VLOOKUP(B26, 'DS chưa đủ ĐK TN T3 SP23'!$B$10:$E$321, 4, 0)</f>
        <v>#N/A</v>
      </c>
      <c r="F26" s="23" t="e">
        <f>VLOOKUP(B26, 'DS chưa đủ ĐK TN T3 SP23'!$B$10:$F$321, 5, 0)</f>
        <v>#N/A</v>
      </c>
      <c r="G26" s="49" t="e">
        <f>VLOOKUP(B26, 'DS chưa đủ ĐK TN T3 SP23'!$B$10:$G$321, 6, 0)</f>
        <v>#N/A</v>
      </c>
      <c r="H26" s="49" t="e">
        <f>VLOOKUP(B26, 'DS chưa đủ ĐK TN T3 SP23'!$B$10:$H$321, 7, 0)</f>
        <v>#N/A</v>
      </c>
      <c r="I26" s="49" t="e">
        <f>VLOOKUP(B26, 'DS chưa đủ ĐK TN T3 SP23'!$B$10:$I$321, 8, 0)</f>
        <v>#N/A</v>
      </c>
      <c r="J26" s="52" t="e">
        <f>VLOOKUP(B26, 'DS chưa đủ ĐK TN T3 SP23'!$B$10:$J$321, 9, 0)</f>
        <v>#N/A</v>
      </c>
      <c r="K26" s="53" t="e">
        <f>VLOOKUP(B26, 'DS chưa đủ ĐK TN T3 SP23'!$B$10:$K$321, 10, 0)</f>
        <v>#N/A</v>
      </c>
      <c r="L26" s="53" t="e">
        <f>VLOOKUP(B26, 'DS chưa đủ ĐK TN T3 SP23'!$B$10:$L$321, 11, 0)</f>
        <v>#N/A</v>
      </c>
      <c r="M26" s="53" t="e">
        <f>VLOOKUP(B26, 'DS chưa đủ ĐK TN T3 SP23'!$B$10:$M$321, 12, 0)</f>
        <v>#N/A</v>
      </c>
      <c r="N26" s="53"/>
      <c r="O26" s="54" t="e">
        <f>VLOOKUP(B26, 'DS chưa đủ ĐK TN T3 SP23'!$B$10:$O$321, 14, 0)</f>
        <v>#N/A</v>
      </c>
      <c r="P26" s="62"/>
      <c r="Q26" s="62"/>
      <c r="R26" s="60"/>
    </row>
    <row r="27" spans="1:18" x14ac:dyDescent="0.25">
      <c r="A27" s="24"/>
      <c r="B27" s="44"/>
      <c r="C27" s="23" t="e">
        <f>VLOOKUP(B27, 'DS chưa đủ ĐK TN T3 SP23'!$B$10:$C$321, 2, 0)</f>
        <v>#N/A</v>
      </c>
      <c r="D27" s="23" t="e">
        <f>VLOOKUP(B27, 'DS chưa đủ ĐK TN T3 SP23'!$B$10:$D$321, 3, 0)</f>
        <v>#N/A</v>
      </c>
      <c r="E27" s="23" t="e">
        <f>VLOOKUP(B27, 'DS chưa đủ ĐK TN T3 SP23'!$B$10:$E$321, 4, 0)</f>
        <v>#N/A</v>
      </c>
      <c r="F27" s="23" t="e">
        <f>VLOOKUP(B27, 'DS chưa đủ ĐK TN T3 SP23'!$B$10:$F$321, 5, 0)</f>
        <v>#N/A</v>
      </c>
      <c r="G27" s="49" t="e">
        <f>VLOOKUP(B27, 'DS chưa đủ ĐK TN T3 SP23'!$B$10:$G$321, 6, 0)</f>
        <v>#N/A</v>
      </c>
      <c r="H27" s="49" t="e">
        <f>VLOOKUP(B27, 'DS chưa đủ ĐK TN T3 SP23'!$B$10:$H$321, 7, 0)</f>
        <v>#N/A</v>
      </c>
      <c r="I27" s="49" t="e">
        <f>VLOOKUP(B27, 'DS chưa đủ ĐK TN T3 SP23'!$B$10:$I$321, 8, 0)</f>
        <v>#N/A</v>
      </c>
      <c r="J27" s="52" t="e">
        <f>VLOOKUP(B27, 'DS chưa đủ ĐK TN T3 SP23'!$B$10:$J$321, 9, 0)</f>
        <v>#N/A</v>
      </c>
      <c r="K27" s="53" t="e">
        <f>VLOOKUP(B27, 'DS chưa đủ ĐK TN T3 SP23'!$B$10:$K$321, 10, 0)</f>
        <v>#N/A</v>
      </c>
      <c r="L27" s="53" t="e">
        <f>VLOOKUP(B27, 'DS chưa đủ ĐK TN T3 SP23'!$B$10:$L$321, 11, 0)</f>
        <v>#N/A</v>
      </c>
      <c r="M27" s="53" t="e">
        <f>VLOOKUP(B27, 'DS chưa đủ ĐK TN T3 SP23'!$B$10:$M$321, 12, 0)</f>
        <v>#N/A</v>
      </c>
      <c r="N27" s="53"/>
      <c r="O27" s="54" t="e">
        <f>VLOOKUP(B27, 'DS chưa đủ ĐK TN T3 SP23'!$B$10:$O$321, 14, 0)</f>
        <v>#N/A</v>
      </c>
      <c r="P27" s="62"/>
      <c r="Q27" s="62"/>
      <c r="R27" s="60"/>
    </row>
    <row r="28" spans="1:18" s="41" customFormat="1" ht="41.15" customHeight="1" x14ac:dyDescent="0.25">
      <c r="A28" s="238" t="s">
        <v>53</v>
      </c>
      <c r="B28" s="239"/>
      <c r="C28" s="239"/>
      <c r="D28" s="239"/>
      <c r="E28" s="57"/>
      <c r="F28" s="240" t="s">
        <v>54</v>
      </c>
      <c r="G28" s="241"/>
      <c r="H28" s="241"/>
      <c r="I28" s="241"/>
      <c r="J28" s="241"/>
      <c r="K28" s="242"/>
      <c r="L28" s="38"/>
      <c r="M28" s="38"/>
      <c r="N28" s="39"/>
      <c r="O28" s="40"/>
      <c r="P28" s="64"/>
      <c r="Q28" s="64"/>
      <c r="R28" s="110"/>
    </row>
    <row r="29" spans="1:18" x14ac:dyDescent="0.25">
      <c r="A29" s="24" t="s">
        <v>124</v>
      </c>
      <c r="B29" s="49" t="e">
        <f>VLOOKUP(A29,#REF!, 2, 0)</f>
        <v>#REF!</v>
      </c>
      <c r="C29" s="49" t="e">
        <f>VLOOKUP(B29,#REF!, 2, 0)</f>
        <v>#REF!</v>
      </c>
      <c r="D29" s="49" t="e">
        <f>VLOOKUP(B29,#REF!, 3, 0)</f>
        <v>#REF!</v>
      </c>
      <c r="E29" s="49" t="e">
        <f>VLOOKUP(B29,#REF!, 4, 0)</f>
        <v>#REF!</v>
      </c>
      <c r="F29" s="49" t="e">
        <f>VLOOKUP(B29,#REF!, 5, 0)</f>
        <v>#REF!</v>
      </c>
      <c r="G29" s="49" t="e">
        <f>VLOOKUP(B29,#REF!, 6, 0)</f>
        <v>#REF!</v>
      </c>
      <c r="H29" s="49" t="e">
        <f>VLOOKUP(B29,#REF!, 7, 0)</f>
        <v>#REF!</v>
      </c>
      <c r="I29" s="49" t="e">
        <f>VLOOKUP(B29,#REF!, 8, 0)</f>
        <v>#REF!</v>
      </c>
      <c r="J29" s="49" t="e">
        <f>VLOOKUP(B29,#REF!, 9, 0)</f>
        <v>#REF!</v>
      </c>
      <c r="K29" s="49" t="e">
        <f>VLOOKUP(B29,#REF!, 10, 0)</f>
        <v>#REF!</v>
      </c>
      <c r="L29" s="49" t="e">
        <f>VLOOKUP(B29,#REF!, 11, 0)</f>
        <v>#REF!</v>
      </c>
      <c r="M29" s="49" t="e">
        <f>VLOOKUP(B29,#REF!, 12, 0)</f>
        <v>#REF!</v>
      </c>
      <c r="N29" s="49" t="e">
        <f>VLOOKUP(B29,#REF!, 13, 0)</f>
        <v>#REF!</v>
      </c>
      <c r="O29" s="49" t="e">
        <f>VLOOKUP(B29,#REF!, 14, 0)</f>
        <v>#REF!</v>
      </c>
      <c r="P29" s="62"/>
      <c r="Q29" s="62"/>
      <c r="R29" s="60"/>
    </row>
    <row r="30" spans="1:18" x14ac:dyDescent="0.25">
      <c r="A30" s="24" t="s">
        <v>129</v>
      </c>
      <c r="B30" s="23" t="e">
        <f>VLOOKUP(A30,#REF!, 2, 0)</f>
        <v>#REF!</v>
      </c>
      <c r="C30" s="23" t="e">
        <f>VLOOKUP(B30,#REF!, 2, 0)</f>
        <v>#REF!</v>
      </c>
      <c r="D30" s="23" t="e">
        <f>VLOOKUP(B30,#REF!, 3, 0)</f>
        <v>#REF!</v>
      </c>
      <c r="E30" s="85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s">
        <v>130</v>
      </c>
      <c r="O30" s="23" t="s">
        <v>131</v>
      </c>
      <c r="P30" s="62"/>
      <c r="Q30" s="62"/>
      <c r="R30" s="60"/>
    </row>
    <row r="31" spans="1:18" ht="25" x14ac:dyDescent="0.25">
      <c r="A31" s="131">
        <v>307</v>
      </c>
      <c r="B31" s="132">
        <v>19571401140029</v>
      </c>
      <c r="C31" s="133" t="s">
        <v>132</v>
      </c>
      <c r="D31" s="134" t="s">
        <v>133</v>
      </c>
      <c r="E31" s="141">
        <v>37198</v>
      </c>
      <c r="F31" s="135" t="s">
        <v>134</v>
      </c>
      <c r="G31" s="136" t="s">
        <v>82</v>
      </c>
      <c r="H31" s="136" t="s">
        <v>135</v>
      </c>
      <c r="I31" s="23" t="s">
        <v>136</v>
      </c>
      <c r="J31" s="23" t="s">
        <v>137</v>
      </c>
      <c r="K31" s="137">
        <v>126</v>
      </c>
      <c r="L31" s="136" t="s">
        <v>138</v>
      </c>
      <c r="M31" s="136" t="s">
        <v>139</v>
      </c>
      <c r="N31" s="23" t="s">
        <v>130</v>
      </c>
      <c r="O31" s="23" t="s">
        <v>131</v>
      </c>
      <c r="P31" s="62" t="s">
        <v>140</v>
      </c>
      <c r="Q31" s="62"/>
      <c r="R31" s="60"/>
    </row>
    <row r="32" spans="1:18" x14ac:dyDescent="0.25">
      <c r="A32" s="24"/>
      <c r="B32" s="23" t="e">
        <f>VLOOKUP(A32,#REF!, 2, 0)</f>
        <v>#REF!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62"/>
      <c r="Q32" s="62"/>
      <c r="R32" s="60"/>
    </row>
    <row r="33" spans="1:17" x14ac:dyDescent="0.25">
      <c r="A33" s="24"/>
      <c r="B33" s="23" t="e">
        <f>VLOOKUP(A33,#REF!, 2, 0)</f>
        <v>#REF!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x14ac:dyDescent="0.25">
      <c r="A34" s="24"/>
      <c r="B34" s="23" t="e">
        <f>VLOOKUP(A34,#REF!, 2, 0)</f>
        <v>#REF!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30"/>
      <c r="Q34" s="62"/>
    </row>
    <row r="35" spans="1:17" hidden="1" x14ac:dyDescent="0.25">
      <c r="A35" s="24"/>
      <c r="B35" s="23" t="e">
        <f>VLOOKUP(A35,#REF!, 2, 0)</f>
        <v>#REF!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23" t="e">
        <f>VLOOKUP(A36,#REF!, 2, 0)</f>
        <v>#REF!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idden="1" x14ac:dyDescent="0.25">
      <c r="A37" s="24"/>
      <c r="B37" s="23" t="e">
        <f>VLOOKUP(A37,#REF!, 2, 0)</f>
        <v>#REF!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23" t="e">
        <f>VLOOKUP(A38,#REF!, 2, 0)</f>
        <v>#REF!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t="12.75" hidden="1" customHeight="1" x14ac:dyDescent="0.25">
      <c r="A39" s="24"/>
      <c r="B39" s="23" t="e">
        <f>VLOOKUP(A39,#REF!, 2, 0)</f>
        <v>#REF!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23" t="e">
        <f>VLOOKUP(A40,#REF!, 2, 0)</f>
        <v>#REF!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23" t="e">
        <f>VLOOKUP(A41,#REF!, 2, 0)</f>
        <v>#REF!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23" t="e">
        <f>VLOOKUP(A42,#REF!, 2, 0)</f>
        <v>#REF!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23" t="e">
        <f>VLOOKUP(A43,#REF!, 2, 0)</f>
        <v>#REF!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23" t="e">
        <f>VLOOKUP(A44,#REF!, 2, 0)</f>
        <v>#REF!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23" t="e">
        <f>VLOOKUP(A45,#REF!, 2, 0)</f>
        <v>#REF!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23" t="e">
        <f>VLOOKUP(A46,#REF!, 2, 0)</f>
        <v>#REF!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23" t="e">
        <f>VLOOKUP(A47,#REF!, 2, 0)</f>
        <v>#REF!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23" t="e">
        <f>VLOOKUP(A48,#REF!, 2, 0)</f>
        <v>#REF!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23" t="e">
        <f>VLOOKUP(A49,#REF!, 2, 0)</f>
        <v>#REF!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23" t="e">
        <f>VLOOKUP(A50,#REF!, 2, 0)</f>
        <v>#REF!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23" t="e">
        <f>VLOOKUP(A51,#REF!, 2, 0)</f>
        <v>#REF!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23" t="e">
        <f>VLOOKUP(A52,#REF!, 2, 0)</f>
        <v>#REF!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23" t="e">
        <f>VLOOKUP(A53,#REF!, 2, 0)</f>
        <v>#REF!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23" t="e">
        <f>VLOOKUP(A54,#REF!, 2, 0)</f>
        <v>#REF!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23" t="e">
        <f>VLOOKUP(A55,#REF!, 2, 0)</f>
        <v>#REF!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23" t="e">
        <f>VLOOKUP(A56,#REF!, 2, 0)</f>
        <v>#REF!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23" t="e">
        <f>VLOOKUP(A57,#REF!, 2, 0)</f>
        <v>#REF!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23" t="e">
        <f>VLOOKUP(A58,#REF!, 2, 0)</f>
        <v>#REF!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23" t="e">
        <f>VLOOKUP(A59,#REF!, 2, 0)</f>
        <v>#REF!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23" t="e">
        <f>VLOOKUP(A60,#REF!, 2, 0)</f>
        <v>#REF!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23" t="e">
        <f>VLOOKUP(A61,#REF!, 2, 0)</f>
        <v>#REF!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23" t="e">
        <f>VLOOKUP(A62,#REF!, 2, 0)</f>
        <v>#REF!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23" t="e">
        <f>VLOOKUP(A63,#REF!, 2, 0)</f>
        <v>#REF!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hidden="1" x14ac:dyDescent="0.25">
      <c r="A64" s="24"/>
      <c r="B64" s="23" t="e">
        <f>VLOOKUP(A64,#REF!, 2, 0)</f>
        <v>#REF!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62"/>
      <c r="Q64" s="62"/>
    </row>
    <row r="65" spans="1:17" hidden="1" x14ac:dyDescent="0.25">
      <c r="A65" s="24"/>
      <c r="B65" s="23" t="e">
        <f>VLOOKUP(A65,#REF!, 2, 0)</f>
        <v>#REF!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23" t="e">
        <f>VLOOKUP(A66,#REF!, 2, 0)</f>
        <v>#REF!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30"/>
      <c r="Q66" s="62"/>
    </row>
    <row r="67" spans="1:17" x14ac:dyDescent="0.25">
      <c r="A67" s="25"/>
      <c r="B67" s="23" t="e">
        <f>VLOOKUP(A67,#REF!, 2, 0)</f>
        <v>#REF!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65"/>
      <c r="B68" s="23" t="e">
        <f>VLOOKUP(A68,#REF!, 2, 0)</f>
        <v>#REF!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66"/>
      <c r="B69" s="23" t="e">
        <f>VLOOKUP(A69,#REF!, 2, 0)</f>
        <v>#REF!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56"/>
      <c r="B70" s="23" t="e">
        <f>VLOOKUP(A70,#REF!, 2, 0)</f>
        <v>#REF!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2"/>
      <c r="Q70" s="62"/>
    </row>
    <row r="71" spans="1:17" x14ac:dyDescent="0.25">
      <c r="A71" s="56"/>
      <c r="B71" s="23" t="e">
        <f>VLOOKUP(A71,#REF!, 2, 0)</f>
        <v>#REF!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67"/>
      <c r="B72" s="55" t="e">
        <f>VLOOKUP(A72,#REF!, 2, 0)</f>
        <v>#REF!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8"/>
      <c r="Q72" s="68"/>
    </row>
    <row r="73" spans="1:17" x14ac:dyDescent="0.25">
      <c r="A73" s="67"/>
      <c r="B73" s="55" t="e">
        <f>VLOOKUP(A73,#REF!, 2, 0)</f>
        <v>#REF!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67"/>
      <c r="B74" s="55" t="e">
        <f>VLOOKUP(A74,#REF!, 2, 0)</f>
        <v>#REF!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67"/>
      <c r="B75" s="55" t="e">
        <f>VLOOKUP(A75,#REF!, 2, 0)</f>
        <v>#REF!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67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67"/>
      <c r="B77" s="55" t="e">
        <f>VLOOKUP(A77,#REF!, 2, 0)</f>
        <v>#REF!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67"/>
      <c r="B78" s="55" t="e">
        <f>VLOOKUP(A78,#REF!, 2, 0)</f>
        <v>#REF!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67"/>
      <c r="B79" s="55" t="e">
        <f>VLOOKUP(A79,#REF!, 2, 0)</f>
        <v>#REF!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67"/>
      <c r="B80" s="55" t="e">
        <f>VLOOKUP(A80,#REF!, 2, 0)</f>
        <v>#REF!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67"/>
      <c r="B81" s="55" t="e">
        <f>VLOOKUP(A81,#REF!, 2, 0)</f>
        <v>#REF!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67"/>
      <c r="B82" s="82"/>
      <c r="C82" s="79"/>
      <c r="D82" s="78"/>
      <c r="E82" s="81"/>
      <c r="F82" s="83"/>
      <c r="G82" s="80"/>
      <c r="H82" s="80"/>
      <c r="I82" s="23"/>
      <c r="J82" s="23"/>
      <c r="K82" s="84"/>
      <c r="L82" s="80"/>
      <c r="M82" s="80"/>
      <c r="N82" s="23"/>
      <c r="O82" s="23"/>
      <c r="P82" s="62"/>
      <c r="Q82" s="62"/>
    </row>
    <row r="83" spans="1:17" x14ac:dyDescent="0.25">
      <c r="A83" s="67"/>
      <c r="B83" s="55" t="e">
        <f>VLOOKUP(A83,#REF!, 2, 0)</f>
        <v>#REF!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67"/>
      <c r="B84" s="55" t="e">
        <f>VLOOKUP(A84,#REF!, 2, 0)</f>
        <v>#REF!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67"/>
      <c r="B85" s="55" t="e">
        <f>VLOOKUP(A85,#REF!, 2, 0)</f>
        <v>#REF!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67"/>
      <c r="B86" s="55" t="e">
        <f>VLOOKUP(A86,#REF!, 2, 0)</f>
        <v>#REF!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67"/>
      <c r="B87" s="55" t="e">
        <f>VLOOKUP(A87,#REF!, 2, 0)</f>
        <v>#REF!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67"/>
      <c r="B88" s="55" t="e">
        <f>VLOOKUP(A88,#REF!, 2, 0)</f>
        <v>#REF!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67"/>
      <c r="B89" s="55" t="e">
        <f>VLOOKUP(A89,#REF!, 2, 0)</f>
        <v>#REF!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67"/>
      <c r="B90" s="55" t="e">
        <f>VLOOKUP(A90,#REF!, 2, 0)</f>
        <v>#REF!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67"/>
      <c r="B91" s="55" t="e">
        <f>VLOOKUP(A91,#REF!, 2, 0)</f>
        <v>#REF!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67"/>
      <c r="B92" s="55" t="e">
        <f>VLOOKUP(A92,#REF!, 2, 0)</f>
        <v>#REF!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67"/>
      <c r="B93" s="55" t="e">
        <f>VLOOKUP(A93,#REF!, 2, 0)</f>
        <v>#REF!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67"/>
      <c r="B94" s="55" t="e">
        <f>VLOOKUP(A94,#REF!, 2, 0)</f>
        <v>#REF!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67"/>
      <c r="B95" s="55" t="e">
        <f>VLOOKUP(A95,#REF!, 2, 0)</f>
        <v>#REF!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67"/>
      <c r="B96" s="55" t="e">
        <f>VLOOKUP(A96,#REF!, 2, 0)</f>
        <v>#REF!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67"/>
      <c r="B97" s="55" t="e">
        <f>VLOOKUP(A97,#REF!, 2, 0)</f>
        <v>#REF!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67"/>
      <c r="B98" s="55" t="e">
        <f>VLOOKUP(A98,#REF!, 2, 0)</f>
        <v>#REF!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67"/>
      <c r="B99" s="55" t="e">
        <f>VLOOKUP(A99,#REF!, 2, 0)</f>
        <v>#REF!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67"/>
      <c r="B100" s="55" t="e">
        <f>VLOOKUP(A100,#REF!, 2, 0)</f>
        <v>#REF!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67"/>
      <c r="B101" s="55" t="e">
        <f>VLOOKUP(A101,#REF!, 2, 0)</f>
        <v>#REF!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67"/>
      <c r="B102" s="55" t="e">
        <f>VLOOKUP(A102,#REF!, 2, 0)</f>
        <v>#REF!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67"/>
      <c r="B103" s="55" t="e">
        <f>VLOOKUP(A103,#REF!, 2, 0)</f>
        <v>#REF!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67"/>
      <c r="B104" s="55" t="e">
        <f>VLOOKUP(A104,#REF!, 2, 0)</f>
        <v>#REF!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67"/>
      <c r="B105" s="55" t="e">
        <f>VLOOKUP(A105,#REF!, 2, 0)</f>
        <v>#REF!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67"/>
      <c r="B106" s="55" t="e">
        <f>VLOOKUP(A106,#REF!, 2, 0)</f>
        <v>#REF!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67"/>
      <c r="B107" s="55" t="e">
        <f>VLOOKUP(A107,#REF!, 2, 0)</f>
        <v>#REF!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67"/>
      <c r="B108" s="55" t="e">
        <f>VLOOKUP(A108,#REF!, 2, 0)</f>
        <v>#REF!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67"/>
      <c r="B109" s="55" t="e">
        <f>VLOOKUP(A109,#REF!, 2, 0)</f>
        <v>#REF!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67"/>
      <c r="B110" s="55" t="e">
        <f>VLOOKUP(A110,#REF!, 2, 0)</f>
        <v>#REF!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67"/>
      <c r="B111" s="55" t="e">
        <f>VLOOKUP(A111,#REF!, 2, 0)</f>
        <v>#REF!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67"/>
      <c r="B112" s="55" t="e">
        <f>VLOOKUP(A112,#REF!, 2, 0)</f>
        <v>#REF!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67"/>
      <c r="B113" s="55" t="e">
        <f>VLOOKUP(A113,#REF!, 2, 0)</f>
        <v>#REF!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67"/>
      <c r="B114" s="55" t="e">
        <f>VLOOKUP(A114,#REF!, 2, 0)</f>
        <v>#REF!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67"/>
      <c r="B115" s="55" t="e">
        <f>VLOOKUP(A115,#REF!, 2, 0)</f>
        <v>#REF!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67"/>
      <c r="B116" s="55" t="e">
        <f>VLOOKUP(A116,#REF!, 2, 0)</f>
        <v>#REF!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67"/>
      <c r="B117" s="55" t="e">
        <f>VLOOKUP(A117,#REF!, 2, 0)</f>
        <v>#REF!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67"/>
      <c r="B118" s="55" t="e">
        <f>VLOOKUP(A118,#REF!, 2, 0)</f>
        <v>#REF!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67"/>
      <c r="B119" s="55" t="e">
        <f>VLOOKUP(A119,#REF!, 2, 0)</f>
        <v>#REF!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67"/>
      <c r="B120" s="55" t="e">
        <f>VLOOKUP(A120,#REF!, 2, 0)</f>
        <v>#REF!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67"/>
      <c r="B121" s="55" t="e">
        <f>VLOOKUP(A121,#REF!, 2, 0)</f>
        <v>#REF!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67"/>
      <c r="B122" s="55" t="e">
        <f>VLOOKUP(A122,#REF!, 2, 0)</f>
        <v>#REF!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67"/>
      <c r="B123" s="55" t="e">
        <f>VLOOKUP(A123,#REF!, 2, 0)</f>
        <v>#REF!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67"/>
      <c r="B124" s="55" t="e">
        <f>VLOOKUP(A124,#REF!, 2, 0)</f>
        <v>#REF!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67"/>
      <c r="B125" s="55" t="e">
        <f>VLOOKUP(A125,#REF!, 2, 0)</f>
        <v>#REF!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67"/>
      <c r="B126" s="55" t="e">
        <f>VLOOKUP(A126,#REF!, 2, 0)</f>
        <v>#REF!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67"/>
      <c r="B127" s="55" t="e">
        <f>VLOOKUP(A127,#REF!, 2, 0)</f>
        <v>#REF!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67"/>
      <c r="B128" s="55" t="e">
        <f>VLOOKUP(A128,#REF!, 2, 0)</f>
        <v>#REF!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67"/>
      <c r="B129" s="55" t="e">
        <f>VLOOKUP(A129,#REF!, 2, 0)</f>
        <v>#REF!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67"/>
      <c r="B130" s="55" t="e">
        <f>VLOOKUP(A130,#REF!, 2, 0)</f>
        <v>#REF!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67"/>
      <c r="B131" s="55" t="e">
        <f>VLOOKUP(A131,#REF!, 2, 0)</f>
        <v>#REF!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67"/>
      <c r="B132" s="55" t="e">
        <f>VLOOKUP(A132,#REF!, 2, 0)</f>
        <v>#REF!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67"/>
      <c r="B133" s="55" t="e">
        <f>VLOOKUP(A133,#REF!, 2, 0)</f>
        <v>#REF!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67"/>
      <c r="B134" s="55" t="e">
        <f>VLOOKUP(A134,#REF!, 2, 0)</f>
        <v>#REF!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67"/>
      <c r="B135" s="55" t="e">
        <f>VLOOKUP(A135,#REF!, 2, 0)</f>
        <v>#REF!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67"/>
      <c r="B136" s="55" t="e">
        <f>VLOOKUP(A136,#REF!, 2, 0)</f>
        <v>#REF!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2"/>
      <c r="Q136" s="62"/>
    </row>
    <row r="137" spans="1:17" x14ac:dyDescent="0.25">
      <c r="A137" s="67"/>
      <c r="B137" s="55" t="e">
        <f>VLOOKUP(A137,#REF!, 2, 0)</f>
        <v>#REF!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2"/>
      <c r="Q137" s="62"/>
    </row>
    <row r="138" spans="1:17" x14ac:dyDescent="0.25">
      <c r="A138" s="62"/>
      <c r="B138" s="55" t="e">
        <f>VLOOKUP(A138,#REF!, 2, 0)</f>
        <v>#REF!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62"/>
      <c r="B139" s="55" t="e">
        <f>VLOOKUP(A139,#REF!, 2, 0)</f>
        <v>#REF!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62"/>
      <c r="B140" s="55" t="e">
        <f>VLOOKUP(A140,#REF!, 2, 0)</f>
        <v>#REF!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62"/>
      <c r="B141" s="55" t="e">
        <f>VLOOKUP(A141,#REF!, 2, 0)</f>
        <v>#REF!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62"/>
      <c r="B142" s="55" t="e">
        <f>VLOOKUP(A142,#REF!, 2, 0)</f>
        <v>#REF!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62"/>
      <c r="B143" s="55" t="e">
        <f>VLOOKUP(A143,#REF!, 2, 0)</f>
        <v>#REF!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62"/>
      <c r="B144" s="55" t="e">
        <f>VLOOKUP(A144,#REF!, 2, 0)</f>
        <v>#REF!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5" x14ac:dyDescent="0.25">
      <c r="A145" s="62"/>
      <c r="B145" s="55" t="e">
        <f>VLOOKUP(A145,#REF!, 2, 0)</f>
        <v>#REF!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</row>
    <row r="146" spans="1:15" x14ac:dyDescent="0.25">
      <c r="A146" s="62"/>
      <c r="B146" s="55" t="e">
        <f>VLOOKUP(A146,#REF!, 2, 0)</f>
        <v>#REF!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</row>
    <row r="147" spans="1:15" x14ac:dyDescent="0.25">
      <c r="A147" s="62"/>
      <c r="B147" s="55" t="e">
        <f>VLOOKUP(A147,#REF!, 2, 0)</f>
        <v>#REF!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</row>
    <row r="148" spans="1:15" x14ac:dyDescent="0.25">
      <c r="A148" s="62"/>
      <c r="B148" s="55" t="e">
        <f>VLOOKUP(A148,#REF!, 2, 0)</f>
        <v>#REF!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</row>
    <row r="149" spans="1:15" x14ac:dyDescent="0.25">
      <c r="A149" s="62"/>
      <c r="B149" s="55" t="e">
        <f>VLOOKUP(A149,#REF!, 2, 0)</f>
        <v>#REF!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</row>
    <row r="150" spans="1:15" x14ac:dyDescent="0.25">
      <c r="A150" s="62"/>
      <c r="B150" s="55" t="e">
        <f>VLOOKUP(A150,#REF!, 2, 0)</f>
        <v>#REF!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</row>
    <row r="151" spans="1:15" x14ac:dyDescent="0.25">
      <c r="A151" s="62"/>
      <c r="B151" s="55" t="e">
        <f>VLOOKUP(A151,#REF!, 2, 0)</f>
        <v>#REF!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</row>
    <row r="152" spans="1:15" x14ac:dyDescent="0.25">
      <c r="A152" s="62"/>
      <c r="B152" s="55" t="e">
        <f>VLOOKUP(A152,#REF!, 2, 0)</f>
        <v>#REF!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</row>
    <row r="153" spans="1:15" x14ac:dyDescent="0.25">
      <c r="A153" s="62"/>
      <c r="B153" s="55" t="e">
        <f>VLOOKUP(A153,#REF!, 2, 0)</f>
        <v>#REF!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</row>
    <row r="154" spans="1:15" x14ac:dyDescent="0.25">
      <c r="A154" s="62"/>
      <c r="B154" s="55" t="e">
        <f>VLOOKUP(A154,#REF!, 2, 0)</f>
        <v>#REF!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</row>
    <row r="155" spans="1:15" x14ac:dyDescent="0.25">
      <c r="A155" s="62"/>
      <c r="B155" s="55" t="e">
        <f>VLOOKUP(A155,#REF!, 2, 0)</f>
        <v>#REF!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</row>
    <row r="156" spans="1:15" x14ac:dyDescent="0.25">
      <c r="A156" s="62"/>
      <c r="B156" s="55" t="e">
        <f>VLOOKUP(A156,#REF!, 2, 0)</f>
        <v>#REF!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</row>
    <row r="157" spans="1:15" x14ac:dyDescent="0.25">
      <c r="A157" s="62"/>
      <c r="B157" s="55" t="e">
        <f>VLOOKUP(A157,#REF!, 2, 0)</f>
        <v>#REF!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</row>
    <row r="158" spans="1:15" x14ac:dyDescent="0.25">
      <c r="A158" s="62"/>
      <c r="B158" s="55" t="e">
        <f>VLOOKUP(A158,#REF!, 2, 0)</f>
        <v>#REF!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</row>
    <row r="159" spans="1:15" x14ac:dyDescent="0.25">
      <c r="A159" s="62"/>
      <c r="B159" s="55" t="e">
        <f>VLOOKUP(A159,#REF!, 2, 0)</f>
        <v>#REF!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</row>
    <row r="160" spans="1:15" x14ac:dyDescent="0.25">
      <c r="A160" s="62"/>
      <c r="B160" s="55" t="e">
        <f>VLOOKUP(A160,#REF!, 2, 0)</f>
        <v>#REF!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</row>
    <row r="161" spans="1:15" x14ac:dyDescent="0.25">
      <c r="A161" s="62"/>
      <c r="B161" s="55" t="e">
        <f>VLOOKUP(A161,#REF!, 2, 0)</f>
        <v>#REF!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</row>
    <row r="162" spans="1:15" x14ac:dyDescent="0.25">
      <c r="A162" s="62"/>
      <c r="B162" s="55" t="e">
        <f>VLOOKUP(A162,#REF!, 2, 0)</f>
        <v>#REF!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</row>
    <row r="163" spans="1:15" x14ac:dyDescent="0.25">
      <c r="A163" s="62"/>
      <c r="B163" s="55" t="e">
        <f>VLOOKUP(A163,#REF!, 2, 0)</f>
        <v>#REF!</v>
      </c>
      <c r="C163" s="23" t="e">
        <f>VLOOKUP(B163,#REF!, 2, 0)</f>
        <v>#REF!</v>
      </c>
      <c r="D163" s="23" t="e">
        <f>VLOOKUP(B163,#REF!, 3, 0)</f>
        <v>#REF!</v>
      </c>
      <c r="E163" s="23" t="e">
        <f>VLOOKUP(B163,#REF!, 4, 0)</f>
        <v>#REF!</v>
      </c>
      <c r="F163" s="23" t="e">
        <f>VLOOKUP(B163,#REF!, 5, 0)</f>
        <v>#REF!</v>
      </c>
      <c r="G163" s="23" t="e">
        <f>VLOOKUP(B163,#REF!, 6, 0)</f>
        <v>#REF!</v>
      </c>
      <c r="H163" s="23" t="e">
        <f>VLOOKUP(B163,#REF!, 7, 0)</f>
        <v>#REF!</v>
      </c>
      <c r="I163" s="23" t="e">
        <f>VLOOKUP(B163,#REF!, 8, 0)</f>
        <v>#REF!</v>
      </c>
      <c r="J163" s="23" t="e">
        <f>VLOOKUP(B163,#REF!, 9, 0)</f>
        <v>#REF!</v>
      </c>
      <c r="K163" s="23" t="e">
        <f>VLOOKUP(B163,#REF!, 10, 0)</f>
        <v>#REF!</v>
      </c>
      <c r="L163" s="23" t="e">
        <f>VLOOKUP(B163,#REF!, 11, 0)</f>
        <v>#REF!</v>
      </c>
      <c r="M163" s="23" t="e">
        <f>VLOOKUP(B163,#REF!, 12, 0)</f>
        <v>#REF!</v>
      </c>
      <c r="N163" s="23" t="e">
        <f>VLOOKUP(B163,#REF!, 13, 0)</f>
        <v>#REF!</v>
      </c>
      <c r="O163" s="23" t="e">
        <f>VLOOKUP(B163,#REF!, 14, 0)</f>
        <v>#REF!</v>
      </c>
    </row>
    <row r="164" spans="1:15" x14ac:dyDescent="0.25">
      <c r="A164" s="62"/>
      <c r="B164" s="55" t="e">
        <f>VLOOKUP(A164,#REF!, 2, 0)</f>
        <v>#REF!</v>
      </c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</row>
    <row r="165" spans="1:15" x14ac:dyDescent="0.25">
      <c r="A165" s="62"/>
      <c r="B165" s="55" t="e">
        <f>VLOOKUP(A165,#REF!, 2, 0)</f>
        <v>#REF!</v>
      </c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</row>
    <row r="166" spans="1:15" x14ac:dyDescent="0.25">
      <c r="A166" s="62"/>
      <c r="B166" s="55" t="e">
        <f>VLOOKUP(A166,#REF!, 2, 0)</f>
        <v>#REF!</v>
      </c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</row>
    <row r="167" spans="1:15" x14ac:dyDescent="0.25">
      <c r="A167" s="62"/>
      <c r="B167" s="55" t="e">
        <f>VLOOKUP(A167,#REF!, 2, 0)</f>
        <v>#REF!</v>
      </c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</row>
    <row r="168" spans="1:15" x14ac:dyDescent="0.25">
      <c r="A168" s="62"/>
      <c r="B168" s="55" t="e">
        <f>VLOOKUP(A168,#REF!, 2, 0)</f>
        <v>#REF!</v>
      </c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</row>
    <row r="169" spans="1:15" x14ac:dyDescent="0.25">
      <c r="A169" s="62"/>
      <c r="B169" s="55" t="e">
        <f>VLOOKUP(A169,#REF!, 2, 0)</f>
        <v>#REF!</v>
      </c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</row>
    <row r="170" spans="1:15" x14ac:dyDescent="0.25">
      <c r="A170" s="62"/>
      <c r="B170" s="55" t="e">
        <f>VLOOKUP(A170,#REF!, 2, 0)</f>
        <v>#REF!</v>
      </c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</row>
    <row r="171" spans="1:15" x14ac:dyDescent="0.25">
      <c r="A171" s="62"/>
      <c r="B171" s="55" t="e">
        <f>VLOOKUP(A171,#REF!, 2, 0)</f>
        <v>#REF!</v>
      </c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</row>
    <row r="172" spans="1:15" x14ac:dyDescent="0.25">
      <c r="A172" s="62"/>
      <c r="B172" s="55" t="e">
        <f>VLOOKUP(A172,#REF!, 2, 0)</f>
        <v>#REF!</v>
      </c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</row>
    <row r="173" spans="1:15" x14ac:dyDescent="0.25">
      <c r="A173" s="62"/>
      <c r="B173" s="55" t="e">
        <f>VLOOKUP(A173,#REF!, 2, 0)</f>
        <v>#REF!</v>
      </c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</row>
    <row r="174" spans="1:15" x14ac:dyDescent="0.25">
      <c r="A174" s="62"/>
      <c r="B174" s="55" t="e">
        <f>VLOOKUP(A174,#REF!, 2, 0)</f>
        <v>#REF!</v>
      </c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</row>
    <row r="175" spans="1:15" x14ac:dyDescent="0.25">
      <c r="A175" s="62"/>
      <c r="B175" s="55" t="e">
        <f>VLOOKUP(A175,#REF!, 2, 0)</f>
        <v>#REF!</v>
      </c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</row>
    <row r="176" spans="1:15" x14ac:dyDescent="0.25">
      <c r="A176" s="62"/>
      <c r="B176" s="55" t="e">
        <f>VLOOKUP(A176,#REF!, 2, 0)</f>
        <v>#REF!</v>
      </c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</row>
    <row r="177" spans="1:15" x14ac:dyDescent="0.25">
      <c r="A177" s="62"/>
      <c r="B177" s="55" t="e">
        <f>VLOOKUP(A177,#REF!, 2, 0)</f>
        <v>#REF!</v>
      </c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 t="e">
        <f>VLOOKUP(A178,#REF!, 2, 0)</f>
        <v>#REF!</v>
      </c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 t="e">
        <f>VLOOKUP(A179,#REF!, 2, 0)</f>
        <v>#REF!</v>
      </c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 t="e">
        <f>VLOOKUP(A180,#REF!, 2, 0)</f>
        <v>#REF!</v>
      </c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 t="e">
        <f>VLOOKUP(A181,#REF!, 2, 0)</f>
        <v>#REF!</v>
      </c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 t="e">
        <f>VLOOKUP(A182,#REF!, 2, 0)</f>
        <v>#REF!</v>
      </c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 t="e">
        <f>VLOOKUP(A183,#REF!, 2, 0)</f>
        <v>#REF!</v>
      </c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 t="e">
        <f>VLOOKUP(A184,#REF!, 2, 0)</f>
        <v>#REF!</v>
      </c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 t="e">
        <f>VLOOKUP(A185,#REF!, 2, 0)</f>
        <v>#REF!</v>
      </c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 t="e">
        <f>VLOOKUP(A186,#REF!, 2, 0)</f>
        <v>#REF!</v>
      </c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 t="e">
        <f>VLOOKUP(A187,#REF!, 2, 0)</f>
        <v>#REF!</v>
      </c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 t="e">
        <f>VLOOKUP(A188,#REF!, 2, 0)</f>
        <v>#REF!</v>
      </c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 t="e">
        <f>VLOOKUP(A189,#REF!, 2, 0)</f>
        <v>#REF!</v>
      </c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 t="e">
        <f>VLOOKUP(A190,#REF!, 2, 0)</f>
        <v>#REF!</v>
      </c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 t="e">
        <f>VLOOKUP(A191,#REF!, 2, 0)</f>
        <v>#REF!</v>
      </c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 t="e">
        <f>VLOOKUP(A192,#REF!, 2, 0)</f>
        <v>#REF!</v>
      </c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 t="e">
        <f>VLOOKUP(A193,#REF!, 2, 0)</f>
        <v>#REF!</v>
      </c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 t="e">
        <f>VLOOKUP(A194,#REF!, 2, 0)</f>
        <v>#REF!</v>
      </c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 t="e">
        <f>VLOOKUP(A195,#REF!, 2, 0)</f>
        <v>#REF!</v>
      </c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 t="e">
        <f>VLOOKUP(A196,#REF!, 2, 0)</f>
        <v>#REF!</v>
      </c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 t="e">
        <f>VLOOKUP(A197,#REF!, 2, 0)</f>
        <v>#REF!</v>
      </c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 t="e">
        <f>VLOOKUP(A198,#REF!, 2, 0)</f>
        <v>#REF!</v>
      </c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2"/>
      <c r="B278" s="55" t="e">
        <f>VLOOKUP(A278,#REF!, 2, 0)</f>
        <v>#REF!</v>
      </c>
      <c r="C278" s="23" t="e">
        <f>VLOOKUP(B278,#REF!, 2, 0)</f>
        <v>#REF!</v>
      </c>
      <c r="D278" s="23" t="e">
        <f>VLOOKUP(B278,#REF!, 3, 0)</f>
        <v>#REF!</v>
      </c>
      <c r="E278" s="23" t="e">
        <f>VLOOKUP(B278,#REF!, 4, 0)</f>
        <v>#REF!</v>
      </c>
      <c r="F278" s="23" t="e">
        <f>VLOOKUP(B278,#REF!, 5, 0)</f>
        <v>#REF!</v>
      </c>
      <c r="G278" s="23" t="e">
        <f>VLOOKUP(B278,#REF!, 6, 0)</f>
        <v>#REF!</v>
      </c>
      <c r="H278" s="23" t="e">
        <f>VLOOKUP(B278,#REF!, 7, 0)</f>
        <v>#REF!</v>
      </c>
      <c r="I278" s="23" t="e">
        <f>VLOOKUP(B278,#REF!, 8, 0)</f>
        <v>#REF!</v>
      </c>
      <c r="J278" s="23" t="e">
        <f>VLOOKUP(B278,#REF!, 9, 0)</f>
        <v>#REF!</v>
      </c>
      <c r="K278" s="23" t="e">
        <f>VLOOKUP(B278,#REF!, 10, 0)</f>
        <v>#REF!</v>
      </c>
      <c r="L278" s="23" t="e">
        <f>VLOOKUP(B278,#REF!, 11, 0)</f>
        <v>#REF!</v>
      </c>
      <c r="M278" s="23" t="e">
        <f>VLOOKUP(B278,#REF!, 12, 0)</f>
        <v>#REF!</v>
      </c>
      <c r="N278" s="23" t="e">
        <f>VLOOKUP(B278,#REF!, 13, 0)</f>
        <v>#REF!</v>
      </c>
      <c r="O278" s="23" t="e">
        <f>VLOOKUP(B278,#REF!, 14, 0)</f>
        <v>#REF!</v>
      </c>
    </row>
    <row r="279" spans="1:15" x14ac:dyDescent="0.25">
      <c r="A279" s="62"/>
      <c r="B279" s="55" t="e">
        <f>VLOOKUP(A279,#REF!, 2, 0)</f>
        <v>#REF!</v>
      </c>
      <c r="C279" s="23" t="e">
        <f>VLOOKUP(B279,#REF!, 2, 0)</f>
        <v>#REF!</v>
      </c>
      <c r="D279" s="23" t="e">
        <f>VLOOKUP(B279,#REF!, 3, 0)</f>
        <v>#REF!</v>
      </c>
      <c r="E279" s="23" t="e">
        <f>VLOOKUP(B279,#REF!, 4, 0)</f>
        <v>#REF!</v>
      </c>
      <c r="F279" s="23" t="e">
        <f>VLOOKUP(B279,#REF!, 5, 0)</f>
        <v>#REF!</v>
      </c>
      <c r="G279" s="23" t="e">
        <f>VLOOKUP(B279,#REF!, 6, 0)</f>
        <v>#REF!</v>
      </c>
      <c r="H279" s="23" t="e">
        <f>VLOOKUP(B279,#REF!, 7, 0)</f>
        <v>#REF!</v>
      </c>
      <c r="I279" s="23" t="e">
        <f>VLOOKUP(B279,#REF!, 8, 0)</f>
        <v>#REF!</v>
      </c>
      <c r="J279" s="23" t="e">
        <f>VLOOKUP(B279,#REF!, 9, 0)</f>
        <v>#REF!</v>
      </c>
      <c r="K279" s="23" t="e">
        <f>VLOOKUP(B279,#REF!, 10, 0)</f>
        <v>#REF!</v>
      </c>
      <c r="L279" s="23" t="e">
        <f>VLOOKUP(B279,#REF!, 11, 0)</f>
        <v>#REF!</v>
      </c>
      <c r="M279" s="23" t="e">
        <f>VLOOKUP(B279,#REF!, 12, 0)</f>
        <v>#REF!</v>
      </c>
      <c r="N279" s="23" t="e">
        <f>VLOOKUP(B279,#REF!, 13, 0)</f>
        <v>#REF!</v>
      </c>
      <c r="O279" s="23" t="e">
        <f>VLOOKUP(B279,#REF!, 14, 0)</f>
        <v>#REF!</v>
      </c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  <row r="299" spans="2:2" x14ac:dyDescent="0.25">
      <c r="B299" s="69"/>
    </row>
    <row r="300" spans="2:2" x14ac:dyDescent="0.25">
      <c r="B300" s="69"/>
    </row>
  </sheetData>
  <autoFilter ref="A6:Q6" xr:uid="{00000000-0001-0000-0000-000000000000}"/>
  <mergeCells count="8">
    <mergeCell ref="A28:D28"/>
    <mergeCell ref="F28:K28"/>
    <mergeCell ref="A1:C1"/>
    <mergeCell ref="H1:M1"/>
    <mergeCell ref="H2:M2"/>
    <mergeCell ref="A3:O3"/>
    <mergeCell ref="A4:M4"/>
    <mergeCell ref="A5:P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938A-342E-164F-A67A-706377E5B296}">
  <dimension ref="A1:R298"/>
  <sheetViews>
    <sheetView workbookViewId="0">
      <pane xSplit="4" ySplit="6" topLeftCell="E7" activePane="bottomRight" state="frozen"/>
      <selection pane="topRight" activeCell="H69" sqref="H69"/>
      <selection pane="bottomLeft" activeCell="H69" sqref="H69"/>
      <selection pane="bottomRight" activeCell="B17" sqref="B17:O17"/>
    </sheetView>
  </sheetViews>
  <sheetFormatPr defaultColWidth="11.453125" defaultRowHeight="12.5" x14ac:dyDescent="0.25"/>
  <cols>
    <col min="1" max="1" width="7.7265625" style="18" customWidth="1"/>
    <col min="2" max="2" width="20.45312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22.726562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17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5" x14ac:dyDescent="0.25">
      <c r="A7" s="24" t="s">
        <v>124</v>
      </c>
      <c r="B7" s="44" t="s">
        <v>141</v>
      </c>
      <c r="C7" s="23" t="str">
        <f>VLOOKUP(B7, 'DS chưa đủ ĐK TN T3 SP23'!$B$10:$C$321, 2, 0)</f>
        <v>KIỀU THỊ VÂN</v>
      </c>
      <c r="D7" s="23" t="str">
        <f>VLOOKUP(B7, 'DS chưa đủ ĐK TN T3 SP23'!$B$10:$D$321, 3, 0)</f>
        <v>ANH</v>
      </c>
      <c r="E7" s="23" t="str">
        <f>VLOOKUP(B7, 'DS chưa đủ ĐK TN T3 SP23'!$B$10:$E$321, 4, 0)</f>
        <v>15/11/1999</v>
      </c>
      <c r="F7" s="23" t="str">
        <f>VLOOKUP(B7, 'DS chưa đủ ĐK TN T3 SP23'!$B$10:$F$321, 5, 0)</f>
        <v>Diễn Trường,Diễn Châu,Nghệ An</v>
      </c>
      <c r="G7" s="49" t="str">
        <f>VLOOKUP(B7, 'DS chưa đủ ĐK TN T3 SP23'!$B$10:$G$321, 6, 0)</f>
        <v>Nữ</v>
      </c>
      <c r="H7" s="49" t="str">
        <f>VLOOKUP(B7, 'DS chưa đủ ĐK TN T3 SP23'!$B$10:$H$321, 7, 0)</f>
        <v>Kinh</v>
      </c>
      <c r="I7" s="49" t="str">
        <f>VLOOKUP(B7, 'DS chưa đủ ĐK TN T3 SP23'!$B$10:$I$321, 8, 0)</f>
        <v xml:space="preserve">Việt Nam                      </v>
      </c>
      <c r="J7" s="52" t="str">
        <f>VLOOKUP(B7, 'DS chưa đủ ĐK TN T3 SP23'!$B$10:$J$321, 9, 0)</f>
        <v>58A1 Giáo dục tiểu học</v>
      </c>
      <c r="K7" s="53">
        <f>VLOOKUP(B7, 'DS chưa đủ ĐK TN T3 SP23'!$B$10:$K$321, 10, 0)</f>
        <v>112</v>
      </c>
      <c r="L7" s="53">
        <f>VLOOKUP(B7, 'DS chưa đủ ĐK TN T3 SP23'!$B$10:$L$321, 11, 0)</f>
        <v>7.81</v>
      </c>
      <c r="M7" s="53">
        <f>VLOOKUP(B7, 'DS chưa đủ ĐK TN T3 SP23'!$B$10:$M$321, 12, 0)</f>
        <v>3.21</v>
      </c>
      <c r="N7" s="53"/>
      <c r="O7" s="54" t="str">
        <f>VLOOKUP(B7, 'DS chưa đủ ĐK TN T3 SP23'!$B$10:$O$321, 14, 0)</f>
        <v>Giáo dục Tiểu học</v>
      </c>
      <c r="P7" s="62"/>
      <c r="Q7" s="62"/>
      <c r="R7" s="60"/>
    </row>
    <row r="8" spans="1:18" ht="25" x14ac:dyDescent="0.25">
      <c r="A8" s="24" t="s">
        <v>142</v>
      </c>
      <c r="B8" s="44" t="s">
        <v>143</v>
      </c>
      <c r="C8" s="23" t="str">
        <f>VLOOKUP(B8, 'DS chưa đủ ĐK TN T3 SP23'!$B$10:$C$321, 2, 0)</f>
        <v>NGUYỄN THỊ NGỌC</v>
      </c>
      <c r="D8" s="23" t="str">
        <f>VLOOKUP(B8, 'DS chưa đủ ĐK TN T3 SP23'!$B$10:$D$321, 3, 0)</f>
        <v>HUYỀN</v>
      </c>
      <c r="E8" s="23" t="str">
        <f>VLOOKUP(B8, 'DS chưa đủ ĐK TN T3 SP23'!$B$10:$E$321, 4, 0)</f>
        <v>19/09/2000</v>
      </c>
      <c r="F8" s="23" t="str">
        <f>VLOOKUP(B8, 'DS chưa đủ ĐK TN T3 SP23'!$B$10:$F$321, 5, 0)</f>
        <v>Đức Thuận- Thị xã Hồng Lĩnh- Hà Tĩnh</v>
      </c>
      <c r="G8" s="49" t="str">
        <f>VLOOKUP(B8, 'DS chưa đủ ĐK TN T3 SP23'!$B$10:$G$321, 6, 0)</f>
        <v>Nữ</v>
      </c>
      <c r="H8" s="49" t="str">
        <f>VLOOKUP(B8, 'DS chưa đủ ĐK TN T3 SP23'!$B$10:$H$321, 7, 0)</f>
        <v>Kinh</v>
      </c>
      <c r="I8" s="49" t="str">
        <f>VLOOKUP(B8, 'DS chưa đủ ĐK TN T3 SP23'!$B$10:$I$321, 8, 0)</f>
        <v xml:space="preserve">Việt Nam                      </v>
      </c>
      <c r="J8" s="52" t="str">
        <f>VLOOKUP(B8, 'DS chưa đủ ĐK TN T3 SP23'!$B$10:$J$321, 9, 0)</f>
        <v>59A1-Giáo dục Tiểu học</v>
      </c>
      <c r="K8" s="53">
        <f>VLOOKUP(B8, 'DS chưa đủ ĐK TN T3 SP23'!$B$10:$K$321, 10, 0)</f>
        <v>120</v>
      </c>
      <c r="L8" s="53">
        <f>VLOOKUP(B8, 'DS chưa đủ ĐK TN T3 SP23'!$B$10:$L$321, 11, 0)</f>
        <v>8.08</v>
      </c>
      <c r="M8" s="53">
        <f>VLOOKUP(B8, 'DS chưa đủ ĐK TN T3 SP23'!$B$10:$M$321, 12, 0)</f>
        <v>3.44</v>
      </c>
      <c r="N8" s="53"/>
      <c r="O8" s="54" t="str">
        <f>VLOOKUP(B8, 'DS chưa đủ ĐK TN T3 SP23'!$B$10:$O$321, 14, 0)</f>
        <v>Giáo dục Tiểu học</v>
      </c>
      <c r="P8" s="62"/>
      <c r="Q8" s="62"/>
      <c r="R8" s="60"/>
    </row>
    <row r="9" spans="1:18" ht="22.5" customHeight="1" x14ac:dyDescent="0.25">
      <c r="A9" s="24" t="s">
        <v>144</v>
      </c>
      <c r="B9" s="44" t="s">
        <v>145</v>
      </c>
      <c r="C9" s="23" t="str">
        <f>VLOOKUP(B9, 'DS chưa đủ ĐK TN T3 SP23'!$B$10:$C$321, 2, 0)</f>
        <v>TRẦN HÀ</v>
      </c>
      <c r="D9" s="23" t="str">
        <f>VLOOKUP(B9, 'DS chưa đủ ĐK TN T3 SP23'!$B$10:$D$321, 3, 0)</f>
        <v>ANH</v>
      </c>
      <c r="E9" s="23" t="str">
        <f>VLOOKUP(B9, 'DS chưa đủ ĐK TN T3 SP23'!$B$10:$E$321, 4, 0)</f>
        <v>15/11/2000</v>
      </c>
      <c r="F9" s="23" t="str">
        <f>VLOOKUP(B9, 'DS chưa đủ ĐK TN T3 SP23'!$B$10:$F$321, 5, 0)</f>
        <v>Phường Hưng Dũng, TP. Vinh, Tỉnh Nghệ An</v>
      </c>
      <c r="G9" s="49" t="str">
        <f>VLOOKUP(B9, 'DS chưa đủ ĐK TN T3 SP23'!$B$10:$G$321, 6, 0)</f>
        <v>Nữ</v>
      </c>
      <c r="H9" s="49" t="str">
        <f>VLOOKUP(B9, 'DS chưa đủ ĐK TN T3 SP23'!$B$10:$H$321, 7, 0)</f>
        <v>Kinh</v>
      </c>
      <c r="I9" s="49" t="str">
        <f>VLOOKUP(B9, 'DS chưa đủ ĐK TN T3 SP23'!$B$10:$I$321, 8, 0)</f>
        <v xml:space="preserve">Việt Nam                      </v>
      </c>
      <c r="J9" s="52" t="str">
        <f>VLOOKUP(B9, 'DS chưa đủ ĐK TN T3 SP23'!$B$10:$J$321, 9, 0)</f>
        <v>59A1-Giáo dục Tiểu học</v>
      </c>
      <c r="K9" s="53">
        <f>VLOOKUP(B9, 'DS chưa đủ ĐK TN T3 SP23'!$B$10:$K$321, 10, 0)</f>
        <v>120</v>
      </c>
      <c r="L9" s="53">
        <f>VLOOKUP(B9, 'DS chưa đủ ĐK TN T3 SP23'!$B$10:$L$321, 11, 0)</f>
        <v>7.83</v>
      </c>
      <c r="M9" s="53">
        <f>VLOOKUP(B9, 'DS chưa đủ ĐK TN T3 SP23'!$B$10:$M$321, 12, 0)</f>
        <v>3.27</v>
      </c>
      <c r="N9" s="53"/>
      <c r="O9" s="54" t="str">
        <f>VLOOKUP(B9, 'DS chưa đủ ĐK TN T3 SP23'!$B$10:$O$321, 14, 0)</f>
        <v>Giáo dục Tiểu học</v>
      </c>
      <c r="P9" s="62"/>
      <c r="Q9" s="62"/>
      <c r="R9" s="60"/>
    </row>
    <row r="10" spans="1:18" x14ac:dyDescent="0.25">
      <c r="A10" s="24" t="s">
        <v>146</v>
      </c>
      <c r="B10" s="44" t="s">
        <v>147</v>
      </c>
      <c r="C10" s="23" t="str">
        <f>VLOOKUP(B10, 'DS chưa đủ ĐK TN T3 SP23'!$B$10:$C$321, 2, 0)</f>
        <v>NGUYỄN THỊ KIM</v>
      </c>
      <c r="D10" s="23" t="str">
        <f>VLOOKUP(B10, 'DS chưa đủ ĐK TN T3 SP23'!$B$10:$D$321, 3, 0)</f>
        <v>OANH</v>
      </c>
      <c r="E10" s="23" t="str">
        <f>VLOOKUP(B10, 'DS chưa đủ ĐK TN T3 SP23'!$B$10:$E$321, 4, 0)</f>
        <v>12/11/2000</v>
      </c>
      <c r="F10" s="23" t="str">
        <f>VLOOKUP(B10, 'DS chưa đủ ĐK TN T3 SP23'!$B$10:$F$321, 5, 0)</f>
        <v>Huyện Nam Đàn - Nghệ An</v>
      </c>
      <c r="G10" s="49" t="str">
        <f>VLOOKUP(B10, 'DS chưa đủ ĐK TN T3 SP23'!$B$10:$G$321, 6, 0)</f>
        <v>Nữ</v>
      </c>
      <c r="H10" s="49" t="str">
        <f>VLOOKUP(B10, 'DS chưa đủ ĐK TN T3 SP23'!$B$10:$H$321, 7, 0)</f>
        <v>Kinh</v>
      </c>
      <c r="I10" s="49" t="str">
        <f>VLOOKUP(B10, 'DS chưa đủ ĐK TN T3 SP23'!$B$10:$I$321, 8, 0)</f>
        <v xml:space="preserve">Việt Nam                      </v>
      </c>
      <c r="J10" s="52" t="str">
        <f>VLOOKUP(B10, 'DS chưa đủ ĐK TN T3 SP23'!$B$10:$J$321, 9, 0)</f>
        <v>59A1-Giáo dục Tiểu học</v>
      </c>
      <c r="K10" s="53">
        <f>VLOOKUP(B10, 'DS chưa đủ ĐK TN T3 SP23'!$B$10:$K$321, 10, 0)</f>
        <v>120</v>
      </c>
      <c r="L10" s="53">
        <f>VLOOKUP(B10, 'DS chưa đủ ĐK TN T3 SP23'!$B$10:$L$321, 11, 0)</f>
        <v>8.34</v>
      </c>
      <c r="M10" s="53">
        <f>VLOOKUP(B10, 'DS chưa đủ ĐK TN T3 SP23'!$B$10:$M$321, 12, 0)</f>
        <v>3.58</v>
      </c>
      <c r="N10" s="53"/>
      <c r="O10" s="54" t="str">
        <f>VLOOKUP(B10, 'DS chưa đủ ĐK TN T3 SP23'!$B$10:$O$321, 14, 0)</f>
        <v>Giáo dục Tiểu học</v>
      </c>
      <c r="P10" s="62"/>
      <c r="Q10" s="62"/>
      <c r="R10" s="60"/>
    </row>
    <row r="11" spans="1:18" ht="25" x14ac:dyDescent="0.25">
      <c r="A11" s="24" t="s">
        <v>114</v>
      </c>
      <c r="B11" s="44" t="s">
        <v>148</v>
      </c>
      <c r="C11" s="23" t="str">
        <f>VLOOKUP(B11, 'DS chưa đủ ĐK TN T3 SP23'!$B$10:$C$321, 2, 0)</f>
        <v>HOÀNG THỊ THU</v>
      </c>
      <c r="D11" s="23" t="str">
        <f>VLOOKUP(B11, 'DS chưa đủ ĐK TN T3 SP23'!$B$10:$D$321, 3, 0)</f>
        <v>HƯỜNG</v>
      </c>
      <c r="E11" s="23" t="str">
        <f>VLOOKUP(B11, 'DS chưa đủ ĐK TN T3 SP23'!$B$10:$E$321, 4, 0)</f>
        <v>11/03/2000</v>
      </c>
      <c r="F11" s="23" t="str">
        <f>VLOOKUP(B11, 'DS chưa đủ ĐK TN T3 SP23'!$B$10:$F$321, 5, 0)</f>
        <v>Bắc Sơn Đô Lương Nghệ An</v>
      </c>
      <c r="G11" s="49" t="str">
        <f>VLOOKUP(B11, 'DS chưa đủ ĐK TN T3 SP23'!$B$10:$G$321, 6, 0)</f>
        <v>Nữ</v>
      </c>
      <c r="H11" s="49" t="str">
        <f>VLOOKUP(B11, 'DS chưa đủ ĐK TN T3 SP23'!$B$10:$H$321, 7, 0)</f>
        <v>Kinh</v>
      </c>
      <c r="I11" s="49" t="str">
        <f>VLOOKUP(B11, 'DS chưa đủ ĐK TN T3 SP23'!$B$10:$I$321, 8, 0)</f>
        <v xml:space="preserve">Việt Nam                      </v>
      </c>
      <c r="J11" s="52" t="str">
        <f>VLOOKUP(B11, 'DS chưa đủ ĐK TN T3 SP23'!$B$10:$J$321, 9, 0)</f>
        <v>59A2-Giáo dục Mầm non</v>
      </c>
      <c r="K11" s="53">
        <f>VLOOKUP(B11, 'DS chưa đủ ĐK TN T3 SP23'!$B$10:$K$321, 10, 0)</f>
        <v>125</v>
      </c>
      <c r="L11" s="53">
        <f>VLOOKUP(B11, 'DS chưa đủ ĐK TN T3 SP23'!$B$10:$L$321, 11, 0)</f>
        <v>7.93</v>
      </c>
      <c r="M11" s="53">
        <f>VLOOKUP(B11, 'DS chưa đủ ĐK TN T3 SP23'!$B$10:$M$321, 12, 0)</f>
        <v>3.3</v>
      </c>
      <c r="N11" s="53"/>
      <c r="O11" s="54" t="str">
        <f>VLOOKUP(B11, 'DS chưa đủ ĐK TN T3 SP23'!$B$10:$O$321, 14, 0)</f>
        <v>Giáo dục Mầm non</v>
      </c>
      <c r="P11" s="62"/>
      <c r="Q11" s="62"/>
      <c r="R11" s="60"/>
    </row>
    <row r="12" spans="1:18" x14ac:dyDescent="0.25">
      <c r="A12" s="24" t="s">
        <v>115</v>
      </c>
      <c r="B12" s="44"/>
      <c r="C12" s="23" t="e">
        <f>VLOOKUP(B22, 'DS chưa đủ ĐK TN T3 SP23'!$B$10:$C$321, 2, 0)</f>
        <v>#N/A</v>
      </c>
      <c r="D12" s="23" t="e">
        <f>VLOOKUP(B22, 'DS chưa đủ ĐK TN T3 SP23'!$B$10:$D$321, 3, 0)</f>
        <v>#N/A</v>
      </c>
      <c r="E12" s="23" t="e">
        <f>VLOOKUP(B22, 'DS chưa đủ ĐK TN T3 SP23'!$B$10:$E$321, 4, 0)</f>
        <v>#N/A</v>
      </c>
      <c r="F12" s="23" t="e">
        <f>VLOOKUP(B22, 'DS chưa đủ ĐK TN T3 SP23'!$B$10:$F$321, 5, 0)</f>
        <v>#N/A</v>
      </c>
      <c r="G12" s="49" t="e">
        <f>VLOOKUP(B22, 'DS chưa đủ ĐK TN T3 SP23'!$B$10:$G$321, 6, 0)</f>
        <v>#N/A</v>
      </c>
      <c r="H12" s="49" t="e">
        <f>VLOOKUP(B22, 'DS chưa đủ ĐK TN T3 SP23'!$B$10:$H$321, 7, 0)</f>
        <v>#N/A</v>
      </c>
      <c r="I12" s="49" t="e">
        <f>VLOOKUP(B22, 'DS chưa đủ ĐK TN T3 SP23'!$B$10:$I$321, 8, 0)</f>
        <v>#N/A</v>
      </c>
      <c r="J12" s="52" t="e">
        <f>VLOOKUP(B22, 'DS chưa đủ ĐK TN T3 SP23'!$B$10:$J$321, 9, 0)</f>
        <v>#N/A</v>
      </c>
      <c r="K12" s="53" t="e">
        <f>VLOOKUP(B22, 'DS chưa đủ ĐK TN T3 SP23'!$B$10:$K$321, 10, 0)</f>
        <v>#N/A</v>
      </c>
      <c r="L12" s="53" t="e">
        <f>VLOOKUP(B22, 'DS chưa đủ ĐK TN T3 SP23'!$B$10:$L$321, 11, 0)</f>
        <v>#N/A</v>
      </c>
      <c r="M12" s="53" t="e">
        <f>VLOOKUP(B22, 'DS chưa đủ ĐK TN T3 SP23'!$B$10:$M$321, 12, 0)</f>
        <v>#N/A</v>
      </c>
      <c r="N12" s="53"/>
      <c r="O12" s="54" t="e">
        <f>VLOOKUP(B22, 'DS chưa đủ ĐK TN T3 SP23'!$B$10:$O$321, 14, 0)</f>
        <v>#N/A</v>
      </c>
      <c r="P12" s="62"/>
      <c r="Q12" s="62"/>
      <c r="R12" s="60"/>
    </row>
    <row r="13" spans="1:18" ht="25" x14ac:dyDescent="0.25">
      <c r="A13" s="24" t="s">
        <v>116</v>
      </c>
      <c r="B13" s="44" t="s">
        <v>149</v>
      </c>
      <c r="C13" s="23" t="str">
        <f>VLOOKUP(B13, 'DS chưa đủ ĐK TN T3 SP23'!$B$10:$C$321, 2, 0)</f>
        <v>ĐẬU THỊ THÙY</v>
      </c>
      <c r="D13" s="23" t="str">
        <f>VLOOKUP(B13, 'DS chưa đủ ĐK TN T3 SP23'!$B$10:$D$321, 3, 0)</f>
        <v>LINH</v>
      </c>
      <c r="E13" s="23" t="str">
        <f>VLOOKUP(B13, 'DS chưa đủ ĐK TN T3 SP23'!$B$10:$E$321, 4, 0)</f>
        <v>17/01/2000</v>
      </c>
      <c r="F13" s="23" t="str">
        <f>VLOOKUP(B13, 'DS chưa đủ ĐK TN T3 SP23'!$B$10:$F$321, 5, 0)</f>
        <v>Thị xã Thái Hoà, tỉnh Nghệ an</v>
      </c>
      <c r="G13" s="49" t="str">
        <f>VLOOKUP(B13, 'DS chưa đủ ĐK TN T3 SP23'!$B$10:$G$321, 6, 0)</f>
        <v>Nữ</v>
      </c>
      <c r="H13" s="49" t="str">
        <f>VLOOKUP(B13, 'DS chưa đủ ĐK TN T3 SP23'!$B$10:$H$321, 7, 0)</f>
        <v>Kinh</v>
      </c>
      <c r="I13" s="49" t="str">
        <f>VLOOKUP(B13, 'DS chưa đủ ĐK TN T3 SP23'!$B$10:$I$321, 8, 0)</f>
        <v xml:space="preserve">Việt Nam                      </v>
      </c>
      <c r="J13" s="52" t="str">
        <f>VLOOKUP(B13, 'DS chưa đủ ĐK TN T3 SP23'!$B$10:$J$321, 9, 0)</f>
        <v>59A1-Giáo dục Tiểu học</v>
      </c>
      <c r="K13" s="53">
        <f>VLOOKUP(B13, 'DS chưa đủ ĐK TN T3 SP23'!$B$10:$K$321, 10, 0)</f>
        <v>120</v>
      </c>
      <c r="L13" s="53">
        <f>VLOOKUP(B13, 'DS chưa đủ ĐK TN T3 SP23'!$B$10:$L$321, 11, 0)</f>
        <v>8.1</v>
      </c>
      <c r="M13" s="53">
        <f>VLOOKUP(B13, 'DS chưa đủ ĐK TN T3 SP23'!$B$10:$M$321, 12, 0)</f>
        <v>3.42</v>
      </c>
      <c r="N13" s="53"/>
      <c r="O13" s="54" t="str">
        <f>VLOOKUP(B13, 'DS chưa đủ ĐK TN T3 SP23'!$B$10:$O$321, 14, 0)</f>
        <v>Giáo dục Tiểu học</v>
      </c>
      <c r="P13" s="63"/>
      <c r="Q13" s="62"/>
      <c r="R13" s="60"/>
    </row>
    <row r="14" spans="1:18" ht="25" x14ac:dyDescent="0.25">
      <c r="A14" s="24" t="s">
        <v>117</v>
      </c>
      <c r="B14" s="44" t="s">
        <v>150</v>
      </c>
      <c r="C14" s="23" t="str">
        <f>VLOOKUP(B14, 'DS chưa đủ ĐK TN T3 SP23'!$B$10:$C$321, 2, 0)</f>
        <v>TRƯƠNG THỊ LINH</v>
      </c>
      <c r="D14" s="23" t="str">
        <f>VLOOKUP(B14, 'DS chưa đủ ĐK TN T3 SP23'!$B$10:$D$321, 3, 0)</f>
        <v>CHI</v>
      </c>
      <c r="E14" s="23" t="str">
        <f>VLOOKUP(B14, 'DS chưa đủ ĐK TN T3 SP23'!$B$10:$E$321, 4, 0)</f>
        <v>20/04/2000</v>
      </c>
      <c r="F14" s="23" t="str">
        <f>VLOOKUP(B14, 'DS chưa đủ ĐK TN T3 SP23'!$B$10:$F$321, 5, 0)</f>
        <v>Xóm 3 hưng chính thành phố Vinh - Nghệ An</v>
      </c>
      <c r="G14" s="49" t="str">
        <f>VLOOKUP(B14, 'DS chưa đủ ĐK TN T3 SP23'!$B$10:$G$321, 6, 0)</f>
        <v>Nữ</v>
      </c>
      <c r="H14" s="49" t="str">
        <f>VLOOKUP(B14, 'DS chưa đủ ĐK TN T3 SP23'!$B$10:$H$321, 7, 0)</f>
        <v>Kinh</v>
      </c>
      <c r="I14" s="49" t="str">
        <f>VLOOKUP(B14, 'DS chưa đủ ĐK TN T3 SP23'!$B$10:$I$321, 8, 0)</f>
        <v xml:space="preserve">Việt Nam                      </v>
      </c>
      <c r="J14" s="52" t="str">
        <f>VLOOKUP(B14, 'DS chưa đủ ĐK TN T3 SP23'!$B$10:$J$321, 9, 0)</f>
        <v>59A1-Giáo dục Tiểu học</v>
      </c>
      <c r="K14" s="53">
        <f>VLOOKUP(B14, 'DS chưa đủ ĐK TN T3 SP23'!$B$10:$K$321, 10, 0)</f>
        <v>120</v>
      </c>
      <c r="L14" s="53">
        <f>VLOOKUP(B14, 'DS chưa đủ ĐK TN T3 SP23'!$B$10:$L$321, 11, 0)</f>
        <v>7.82</v>
      </c>
      <c r="M14" s="53">
        <f>VLOOKUP(B14, 'DS chưa đủ ĐK TN T3 SP23'!$B$10:$M$321, 12, 0)</f>
        <v>3.25</v>
      </c>
      <c r="N14" s="53"/>
      <c r="O14" s="54" t="str">
        <f>VLOOKUP(B14, 'DS chưa đủ ĐK TN T3 SP23'!$B$10:$O$321, 14, 0)</f>
        <v>Giáo dục Tiểu học</v>
      </c>
      <c r="P14" s="63"/>
      <c r="Q14" s="62"/>
      <c r="R14" s="60"/>
    </row>
    <row r="15" spans="1:18" x14ac:dyDescent="0.25">
      <c r="A15" s="24" t="s">
        <v>118</v>
      </c>
      <c r="B15" s="44" t="s">
        <v>151</v>
      </c>
      <c r="C15" s="23" t="str">
        <f>VLOOKUP(B15, 'DS chưa đủ ĐK TN T3 SP23'!$B$10:$C$321, 2, 0)</f>
        <v>LẦU BÁ</v>
      </c>
      <c r="D15" s="23" t="str">
        <f>VLOOKUP(B15, 'DS chưa đủ ĐK TN T3 SP23'!$B$10:$D$321, 3, 0)</f>
        <v>PHỀNH</v>
      </c>
      <c r="E15" s="23" t="str">
        <f>VLOOKUP(B15, 'DS chưa đủ ĐK TN T3 SP23'!$B$10:$E$321, 4, 0)</f>
        <v>11/12/1999</v>
      </c>
      <c r="F15" s="23" t="str">
        <f>VLOOKUP(B15, 'DS chưa đủ ĐK TN T3 SP23'!$B$10:$F$321, 5, 0)</f>
        <v>Nậm cắn, kì sơn, nghệ an</v>
      </c>
      <c r="G15" s="49" t="str">
        <f>VLOOKUP(B15, 'DS chưa đủ ĐK TN T3 SP23'!$B$10:$G$321, 6, 0)</f>
        <v>Nam</v>
      </c>
      <c r="H15" s="49" t="str">
        <f>VLOOKUP(B15, 'DS chưa đủ ĐK TN T3 SP23'!$B$10:$H$321, 7, 0)</f>
        <v>Hmông</v>
      </c>
      <c r="I15" s="49" t="str">
        <f>VLOOKUP(B15, 'DS chưa đủ ĐK TN T3 SP23'!$B$10:$I$321, 8, 0)</f>
        <v xml:space="preserve">Việt Nam                      </v>
      </c>
      <c r="J15" s="52" t="str">
        <f>VLOOKUP(B15, 'DS chưa đủ ĐK TN T3 SP23'!$B$10:$J$321, 9, 0)</f>
        <v>59A3-Giáo dục Tiểu học</v>
      </c>
      <c r="K15" s="53">
        <f>VLOOKUP(B15, 'DS chưa đủ ĐK TN T3 SP23'!$B$10:$K$321, 10, 0)</f>
        <v>125</v>
      </c>
      <c r="L15" s="53">
        <f>VLOOKUP(B15, 'DS chưa đủ ĐK TN T3 SP23'!$B$10:$L$321, 11, 0)</f>
        <v>7.28</v>
      </c>
      <c r="M15" s="53">
        <f>VLOOKUP(B15, 'DS chưa đủ ĐK TN T3 SP23'!$B$10:$M$321, 12, 0)</f>
        <v>2.86</v>
      </c>
      <c r="N15" s="53"/>
      <c r="O15" s="54" t="str">
        <f>VLOOKUP(B15, 'DS chưa đủ ĐK TN T3 SP23'!$B$10:$O$321, 14, 0)</f>
        <v>Giáo dục Tiểu học</v>
      </c>
      <c r="P15" s="63"/>
      <c r="Q15" s="62"/>
      <c r="R15" s="60"/>
    </row>
    <row r="16" spans="1:18" x14ac:dyDescent="0.25">
      <c r="A16" s="24" t="s">
        <v>119</v>
      </c>
      <c r="B16" s="44" t="s">
        <v>152</v>
      </c>
      <c r="C16" s="23" t="e">
        <f>VLOOKUP(B16, 'DS chưa đủ ĐK TN T3 SP23'!$B$10:$C$321, 2, 0)</f>
        <v>#N/A</v>
      </c>
      <c r="D16" s="23" t="e">
        <f>VLOOKUP(B16, 'DS chưa đủ ĐK TN T3 SP23'!$B$10:$D$321, 3, 0)</f>
        <v>#N/A</v>
      </c>
      <c r="E16" s="23" t="e">
        <f>VLOOKUP(B16, 'DS chưa đủ ĐK TN T3 SP23'!$B$10:$E$321, 4, 0)</f>
        <v>#N/A</v>
      </c>
      <c r="F16" s="23" t="e">
        <f>VLOOKUP(B16, 'DS chưa đủ ĐK TN T3 SP23'!$B$10:$F$321, 5, 0)</f>
        <v>#N/A</v>
      </c>
      <c r="G16" s="49" t="e">
        <f>VLOOKUP(B16, 'DS chưa đủ ĐK TN T3 SP23'!$B$10:$G$321, 6, 0)</f>
        <v>#N/A</v>
      </c>
      <c r="H16" s="49" t="e">
        <f>VLOOKUP(B16, 'DS chưa đủ ĐK TN T3 SP23'!$B$10:$H$321, 7, 0)</f>
        <v>#N/A</v>
      </c>
      <c r="I16" s="49" t="e">
        <f>VLOOKUP(B16, 'DS chưa đủ ĐK TN T3 SP23'!$B$10:$I$321, 8, 0)</f>
        <v>#N/A</v>
      </c>
      <c r="J16" s="52" t="e">
        <f>VLOOKUP(B16, 'DS chưa đủ ĐK TN T3 SP23'!$B$10:$J$321, 9, 0)</f>
        <v>#N/A</v>
      </c>
      <c r="K16" s="53" t="e">
        <f>VLOOKUP(B16, 'DS chưa đủ ĐK TN T3 SP23'!$B$10:$K$321, 10, 0)</f>
        <v>#N/A</v>
      </c>
      <c r="L16" s="53" t="e">
        <f>VLOOKUP(B16, 'DS chưa đủ ĐK TN T3 SP23'!$B$10:$L$321, 11, 0)</f>
        <v>#N/A</v>
      </c>
      <c r="M16" s="53" t="e">
        <f>VLOOKUP(B16, 'DS chưa đủ ĐK TN T3 SP23'!$B$10:$M$321, 12, 0)</f>
        <v>#N/A</v>
      </c>
      <c r="N16" s="53"/>
      <c r="O16" s="54" t="e">
        <f>VLOOKUP(B16, 'DS chưa đủ ĐK TN T3 SP23'!$B$10:$O$321, 14, 0)</f>
        <v>#N/A</v>
      </c>
      <c r="P16" s="63"/>
      <c r="Q16" s="62"/>
      <c r="R16" s="60"/>
    </row>
    <row r="17" spans="1:17" x14ac:dyDescent="0.25">
      <c r="A17" s="24" t="s">
        <v>120</v>
      </c>
      <c r="B17" s="48" t="s">
        <v>153</v>
      </c>
      <c r="C17" s="23" t="e">
        <f>VLOOKUP(B17, 'DS chưa đủ ĐK TN T3 SP23'!$B$10:$C$321, 2, 0)</f>
        <v>#N/A</v>
      </c>
      <c r="D17" s="23" t="e">
        <f>VLOOKUP(B17, 'DS chưa đủ ĐK TN T3 SP23'!$B$10:$D$321, 3, 0)</f>
        <v>#N/A</v>
      </c>
      <c r="E17" s="23" t="e">
        <f>VLOOKUP(B17, 'DS chưa đủ ĐK TN T3 SP23'!$B$10:$E$321, 4, 0)</f>
        <v>#N/A</v>
      </c>
      <c r="F17" s="23" t="e">
        <f>VLOOKUP(B17, 'DS chưa đủ ĐK TN T3 SP23'!$B$10:$F$321, 5, 0)</f>
        <v>#N/A</v>
      </c>
      <c r="G17" s="49" t="e">
        <f>VLOOKUP(B17, 'DS chưa đủ ĐK TN T3 SP23'!$B$10:$G$321, 6, 0)</f>
        <v>#N/A</v>
      </c>
      <c r="H17" s="49" t="e">
        <f>VLOOKUP(B17, 'DS chưa đủ ĐK TN T3 SP23'!$B$10:$H$321, 7, 0)</f>
        <v>#N/A</v>
      </c>
      <c r="I17" s="49" t="e">
        <f>VLOOKUP(B17, 'DS chưa đủ ĐK TN T3 SP23'!$B$10:$I$321, 8, 0)</f>
        <v>#N/A</v>
      </c>
      <c r="J17" s="52" t="e">
        <f>VLOOKUP(B17, 'DS chưa đủ ĐK TN T3 SP23'!$B$10:$J$321, 9, 0)</f>
        <v>#N/A</v>
      </c>
      <c r="K17" s="53" t="e">
        <f>VLOOKUP(B17, 'DS chưa đủ ĐK TN T3 SP23'!$B$10:$K$321, 10, 0)</f>
        <v>#N/A</v>
      </c>
      <c r="L17" s="53" t="e">
        <f>VLOOKUP(B17, 'DS chưa đủ ĐK TN T3 SP23'!$B$10:$L$321, 11, 0)</f>
        <v>#N/A</v>
      </c>
      <c r="M17" s="53" t="e">
        <f>VLOOKUP(B17, 'DS chưa đủ ĐK TN T3 SP23'!$B$10:$M$321, 12, 0)</f>
        <v>#N/A</v>
      </c>
      <c r="N17" s="53"/>
      <c r="O17" s="54" t="e">
        <f>VLOOKUP(B17, 'DS chưa đủ ĐK TN T3 SP23'!$B$10:$O$321, 14, 0)</f>
        <v>#N/A</v>
      </c>
      <c r="P17" s="63"/>
      <c r="Q17" s="62"/>
    </row>
    <row r="18" spans="1:17" x14ac:dyDescent="0.25">
      <c r="A18" s="24" t="s">
        <v>121</v>
      </c>
      <c r="B18" s="47" t="s">
        <v>154</v>
      </c>
      <c r="C18" s="23" t="e">
        <f>VLOOKUP(B18, 'DS chưa đủ ĐK TN T3 SP23'!$B$10:$C$321, 2, 0)</f>
        <v>#N/A</v>
      </c>
      <c r="D18" s="23" t="e">
        <f>VLOOKUP(B18, 'DS chưa đủ ĐK TN T3 SP23'!$B$10:$D$321, 3, 0)</f>
        <v>#N/A</v>
      </c>
      <c r="E18" s="23" t="e">
        <f>VLOOKUP(B18, 'DS chưa đủ ĐK TN T3 SP23'!$B$10:$E$321, 4, 0)</f>
        <v>#N/A</v>
      </c>
      <c r="F18" s="23" t="e">
        <f>VLOOKUP(B18, 'DS chưa đủ ĐK TN T3 SP23'!$B$10:$F$321, 5, 0)</f>
        <v>#N/A</v>
      </c>
      <c r="G18" s="49" t="e">
        <f>VLOOKUP(B18, 'DS chưa đủ ĐK TN T3 SP23'!$B$10:$G$321, 6, 0)</f>
        <v>#N/A</v>
      </c>
      <c r="H18" s="49" t="e">
        <f>VLOOKUP(B18, 'DS chưa đủ ĐK TN T3 SP23'!$B$10:$H$321, 7, 0)</f>
        <v>#N/A</v>
      </c>
      <c r="I18" s="49" t="e">
        <f>VLOOKUP(B18, 'DS chưa đủ ĐK TN T3 SP23'!$B$10:$I$321, 8, 0)</f>
        <v>#N/A</v>
      </c>
      <c r="J18" s="52" t="e">
        <f>VLOOKUP(B18, 'DS chưa đủ ĐK TN T3 SP23'!$B$10:$J$321, 9, 0)</f>
        <v>#N/A</v>
      </c>
      <c r="K18" s="53" t="e">
        <f>VLOOKUP(B18, 'DS chưa đủ ĐK TN T3 SP23'!$B$10:$K$321, 10, 0)</f>
        <v>#N/A</v>
      </c>
      <c r="L18" s="53" t="e">
        <f>VLOOKUP(B18, 'DS chưa đủ ĐK TN T3 SP23'!$B$10:$L$321, 11, 0)</f>
        <v>#N/A</v>
      </c>
      <c r="M18" s="53" t="e">
        <f>VLOOKUP(B18, 'DS chưa đủ ĐK TN T3 SP23'!$B$10:$M$321, 12, 0)</f>
        <v>#N/A</v>
      </c>
      <c r="N18" s="53"/>
      <c r="O18" s="54" t="e">
        <f>VLOOKUP(B18, 'DS chưa đủ ĐK TN T3 SP23'!$B$10:$O$321, 14, 0)</f>
        <v>#N/A</v>
      </c>
      <c r="P18" s="62"/>
      <c r="Q18" s="62"/>
    </row>
    <row r="19" spans="1:17" ht="25" x14ac:dyDescent="0.25">
      <c r="A19" s="24"/>
      <c r="B19" s="44" t="s">
        <v>155</v>
      </c>
      <c r="C19" s="23" t="str">
        <f>VLOOKUP(B19, 'DS chưa đủ ĐK TN T3 SP23'!$B$10:$C$321, 2, 0)</f>
        <v>NGUYỄN AN</v>
      </c>
      <c r="D19" s="23" t="str">
        <f>VLOOKUP(B19, 'DS chưa đủ ĐK TN T3 SP23'!$B$10:$D$321, 3, 0)</f>
        <v>NA</v>
      </c>
      <c r="E19" s="23" t="str">
        <f>VLOOKUP(B19, 'DS chưa đủ ĐK TN T3 SP23'!$B$10:$E$321, 4, 0)</f>
        <v>01/01/2000</v>
      </c>
      <c r="F19" s="23" t="str">
        <f>VLOOKUP(B19, 'DS chưa đủ ĐK TN T3 SP23'!$B$10:$F$321, 5, 0)</f>
        <v>Huyện Nghi Xuân ,Tỉnh Hà Tĩnh</v>
      </c>
      <c r="G19" s="49" t="str">
        <f>VLOOKUP(B19, 'DS chưa đủ ĐK TN T3 SP23'!$B$10:$G$321, 6, 0)</f>
        <v>Nữ</v>
      </c>
      <c r="H19" s="49" t="str">
        <f>VLOOKUP(B19, 'DS chưa đủ ĐK TN T3 SP23'!$B$10:$H$321, 7, 0)</f>
        <v>Kinh</v>
      </c>
      <c r="I19" s="49" t="str">
        <f>VLOOKUP(B19, 'DS chưa đủ ĐK TN T3 SP23'!$B$10:$I$321, 8, 0)</f>
        <v xml:space="preserve">Việt Nam                      </v>
      </c>
      <c r="J19" s="52" t="str">
        <f>VLOOKUP(B19, 'DS chưa đủ ĐK TN T3 SP23'!$B$10:$J$321, 9, 0)</f>
        <v>59A2-Giáo dục Tiểu học</v>
      </c>
      <c r="K19" s="53">
        <f>VLOOKUP(B19, 'DS chưa đủ ĐK TN T3 SP23'!$B$10:$K$321, 10, 0)</f>
        <v>120</v>
      </c>
      <c r="L19" s="53">
        <f>VLOOKUP(B19, 'DS chưa đủ ĐK TN T3 SP23'!$B$10:$L$321, 11, 0)</f>
        <v>7.19</v>
      </c>
      <c r="M19" s="53">
        <f>VLOOKUP(B19, 'DS chưa đủ ĐK TN T3 SP23'!$B$10:$M$321, 12, 0)</f>
        <v>2.8</v>
      </c>
      <c r="N19" s="53"/>
      <c r="O19" s="54" t="str">
        <f>VLOOKUP(B19, 'DS chưa đủ ĐK TN T3 SP23'!$B$10:$O$321, 14, 0)</f>
        <v>Giáo dục Tiểu học</v>
      </c>
      <c r="P19" s="62"/>
      <c r="Q19" s="62"/>
    </row>
    <row r="20" spans="1:17" x14ac:dyDescent="0.25">
      <c r="A20" s="24"/>
      <c r="B20" s="44"/>
      <c r="C20" s="23" t="e">
        <f>VLOOKUP(B20, 'DS chưa đủ ĐK TN T3 SP23'!$B$10:$C$321, 2, 0)</f>
        <v>#N/A</v>
      </c>
      <c r="D20" s="23" t="e">
        <f>VLOOKUP(B20, 'DS chưa đủ ĐK TN T3 SP23'!$B$10:$D$321, 3, 0)</f>
        <v>#N/A</v>
      </c>
      <c r="E20" s="23" t="e">
        <f>VLOOKUP(B20, 'DS chưa đủ ĐK TN T3 SP23'!$B$10:$E$321, 4, 0)</f>
        <v>#N/A</v>
      </c>
      <c r="F20" s="23" t="e">
        <f>VLOOKUP(B20, 'DS chưa đủ ĐK TN T3 SP23'!$B$10:$F$321, 5, 0)</f>
        <v>#N/A</v>
      </c>
      <c r="G20" s="49" t="e">
        <f>VLOOKUP(B20, 'DS chưa đủ ĐK TN T3 SP23'!$B$10:$G$321, 6, 0)</f>
        <v>#N/A</v>
      </c>
      <c r="H20" s="49" t="e">
        <f>VLOOKUP(B20, 'DS chưa đủ ĐK TN T3 SP23'!$B$10:$H$321, 7, 0)</f>
        <v>#N/A</v>
      </c>
      <c r="I20" s="49" t="e">
        <f>VLOOKUP(B20, 'DS chưa đủ ĐK TN T3 SP23'!$B$10:$I$321, 8, 0)</f>
        <v>#N/A</v>
      </c>
      <c r="J20" s="52" t="e">
        <f>VLOOKUP(B20, 'DS chưa đủ ĐK TN T3 SP23'!$B$10:$J$321, 9, 0)</f>
        <v>#N/A</v>
      </c>
      <c r="K20" s="53" t="e">
        <f>VLOOKUP(B20, 'DS chưa đủ ĐK TN T3 SP23'!$B$10:$K$321, 10, 0)</f>
        <v>#N/A</v>
      </c>
      <c r="L20" s="53" t="e">
        <f>VLOOKUP(B20, 'DS chưa đủ ĐK TN T3 SP23'!$B$10:$L$321, 11, 0)</f>
        <v>#N/A</v>
      </c>
      <c r="M20" s="53" t="e">
        <f>VLOOKUP(B20, 'DS chưa đủ ĐK TN T3 SP23'!$B$10:$M$321, 12, 0)</f>
        <v>#N/A</v>
      </c>
      <c r="N20" s="53"/>
      <c r="O20" s="54" t="e">
        <f>VLOOKUP(B20, 'DS chưa đủ ĐK TN T3 SP23'!$B$10:$O$321, 14, 0)</f>
        <v>#N/A</v>
      </c>
      <c r="P20" s="62"/>
      <c r="Q20" s="62"/>
    </row>
    <row r="21" spans="1:17" x14ac:dyDescent="0.25">
      <c r="A21" s="24"/>
      <c r="B21" s="44"/>
      <c r="C21" s="23" t="e">
        <f>VLOOKUP(B21, 'DS chưa đủ ĐK TN T3 SP23'!$B$10:$C$321, 2, 0)</f>
        <v>#N/A</v>
      </c>
      <c r="D21" s="23" t="e">
        <f>VLOOKUP(B21, 'DS chưa đủ ĐK TN T3 SP23'!$B$10:$D$321, 3, 0)</f>
        <v>#N/A</v>
      </c>
      <c r="E21" s="23" t="e">
        <f>VLOOKUP(B21, 'DS chưa đủ ĐK TN T3 SP23'!$B$10:$E$321, 4, 0)</f>
        <v>#N/A</v>
      </c>
      <c r="F21" s="23" t="e">
        <f>VLOOKUP(B21, 'DS chưa đủ ĐK TN T3 SP23'!$B$10:$F$321, 5, 0)</f>
        <v>#N/A</v>
      </c>
      <c r="G21" s="49" t="e">
        <f>VLOOKUP(B21, 'DS chưa đủ ĐK TN T3 SP23'!$B$10:$G$321, 6, 0)</f>
        <v>#N/A</v>
      </c>
      <c r="H21" s="49" t="e">
        <f>VLOOKUP(B21, 'DS chưa đủ ĐK TN T3 SP23'!$B$10:$H$321, 7, 0)</f>
        <v>#N/A</v>
      </c>
      <c r="I21" s="49" t="e">
        <f>VLOOKUP(B21, 'DS chưa đủ ĐK TN T3 SP23'!$B$10:$I$321, 8, 0)</f>
        <v>#N/A</v>
      </c>
      <c r="J21" s="52" t="e">
        <f>VLOOKUP(B21, 'DS chưa đủ ĐK TN T3 SP23'!$B$10:$J$321, 9, 0)</f>
        <v>#N/A</v>
      </c>
      <c r="K21" s="53" t="e">
        <f>VLOOKUP(B21, 'DS chưa đủ ĐK TN T3 SP23'!$B$10:$K$321, 10, 0)</f>
        <v>#N/A</v>
      </c>
      <c r="L21" s="53" t="e">
        <f>VLOOKUP(B21, 'DS chưa đủ ĐK TN T3 SP23'!$B$10:$L$321, 11, 0)</f>
        <v>#N/A</v>
      </c>
      <c r="M21" s="53" t="e">
        <f>VLOOKUP(B21, 'DS chưa đủ ĐK TN T3 SP23'!$B$10:$M$321, 12, 0)</f>
        <v>#N/A</v>
      </c>
      <c r="N21" s="53"/>
      <c r="O21" s="54" t="e">
        <f>VLOOKUP(B21, 'DS chưa đủ ĐK TN T3 SP23'!$B$10:$O$321, 14, 0)</f>
        <v>#N/A</v>
      </c>
      <c r="P21" s="62"/>
      <c r="Q21" s="62"/>
    </row>
    <row r="22" spans="1:17" x14ac:dyDescent="0.25">
      <c r="A22" s="24"/>
      <c r="B22" s="44"/>
      <c r="C22" s="23" t="e">
        <f>VLOOKUP(#REF!, 'DS chưa đủ ĐK TN T3 SP23'!$B$10:$C$321, 2, 0)</f>
        <v>#REF!</v>
      </c>
      <c r="D22" s="23" t="e">
        <f>VLOOKUP(#REF!, 'DS chưa đủ ĐK TN T3 SP23'!$B$10:$D$321, 3, 0)</f>
        <v>#REF!</v>
      </c>
      <c r="E22" s="23" t="e">
        <f>VLOOKUP(#REF!, 'DS chưa đủ ĐK TN T3 SP23'!$B$10:$E$321, 4, 0)</f>
        <v>#REF!</v>
      </c>
      <c r="F22" s="23" t="e">
        <f>VLOOKUP(#REF!, 'DS chưa đủ ĐK TN T3 SP23'!$B$10:$F$321, 5, 0)</f>
        <v>#REF!</v>
      </c>
      <c r="G22" s="49" t="e">
        <f>VLOOKUP(#REF!, 'DS chưa đủ ĐK TN T3 SP23'!$B$10:$G$321, 6, 0)</f>
        <v>#REF!</v>
      </c>
      <c r="H22" s="49" t="e">
        <f>VLOOKUP(#REF!, 'DS chưa đủ ĐK TN T3 SP23'!$B$10:$H$321, 7, 0)</f>
        <v>#REF!</v>
      </c>
      <c r="I22" s="49" t="e">
        <f>VLOOKUP(#REF!, 'DS chưa đủ ĐK TN T3 SP23'!$B$10:$I$321, 8, 0)</f>
        <v>#REF!</v>
      </c>
      <c r="J22" s="52" t="e">
        <f>VLOOKUP(#REF!, 'DS chưa đủ ĐK TN T3 SP23'!$B$10:$J$321, 9, 0)</f>
        <v>#REF!</v>
      </c>
      <c r="K22" s="53" t="e">
        <f>VLOOKUP(#REF!, 'DS chưa đủ ĐK TN T3 SP23'!$B$10:$K$321, 10, 0)</f>
        <v>#REF!</v>
      </c>
      <c r="L22" s="53" t="e">
        <f>VLOOKUP(#REF!, 'DS chưa đủ ĐK TN T3 SP23'!$B$10:$L$321, 11, 0)</f>
        <v>#REF!</v>
      </c>
      <c r="M22" s="53" t="e">
        <f>VLOOKUP(#REF!, 'DS chưa đủ ĐK TN T3 SP23'!$B$10:$M$321, 12, 0)</f>
        <v>#REF!</v>
      </c>
      <c r="N22" s="53"/>
      <c r="O22" s="54" t="e">
        <f>VLOOKUP(#REF!, 'DS chưa đủ ĐK TN T3 SP23'!$B$10:$O$321, 14, 0)</f>
        <v>#REF!</v>
      </c>
      <c r="P22" s="62"/>
      <c r="Q22" s="62"/>
    </row>
    <row r="23" spans="1:17" x14ac:dyDescent="0.25">
      <c r="A23" s="24"/>
      <c r="B23" s="44"/>
      <c r="C23" s="23" t="e">
        <f>VLOOKUP(B23, 'DS chưa đủ ĐK TN T3 SP23'!$B$10:$C$321, 2, 0)</f>
        <v>#N/A</v>
      </c>
      <c r="D23" s="23" t="e">
        <f>VLOOKUP(B23, 'DS chưa đủ ĐK TN T3 SP23'!$B$10:$D$321, 3, 0)</f>
        <v>#N/A</v>
      </c>
      <c r="E23" s="23" t="e">
        <f>VLOOKUP(B23, 'DS chưa đủ ĐK TN T3 SP23'!$B$10:$E$321, 4, 0)</f>
        <v>#N/A</v>
      </c>
      <c r="F23" s="23" t="e">
        <f>VLOOKUP(B23, 'DS chưa đủ ĐK TN T3 SP23'!$B$10:$F$321, 5, 0)</f>
        <v>#N/A</v>
      </c>
      <c r="G23" s="49" t="e">
        <f>VLOOKUP(B23, 'DS chưa đủ ĐK TN T3 SP23'!$B$10:$G$321, 6, 0)</f>
        <v>#N/A</v>
      </c>
      <c r="H23" s="49" t="e">
        <f>VLOOKUP(B23, 'DS chưa đủ ĐK TN T3 SP23'!$B$10:$H$321, 7, 0)</f>
        <v>#N/A</v>
      </c>
      <c r="I23" s="49" t="e">
        <f>VLOOKUP(B23, 'DS chưa đủ ĐK TN T3 SP23'!$B$10:$I$321, 8, 0)</f>
        <v>#N/A</v>
      </c>
      <c r="J23" s="52" t="e">
        <f>VLOOKUP(B23, 'DS chưa đủ ĐK TN T3 SP23'!$B$10:$J$321, 9, 0)</f>
        <v>#N/A</v>
      </c>
      <c r="K23" s="53" t="e">
        <f>VLOOKUP(B23, 'DS chưa đủ ĐK TN T3 SP23'!$B$10:$K$321, 10, 0)</f>
        <v>#N/A</v>
      </c>
      <c r="L23" s="53" t="e">
        <f>VLOOKUP(B23, 'DS chưa đủ ĐK TN T3 SP23'!$B$10:$L$321, 11, 0)</f>
        <v>#N/A</v>
      </c>
      <c r="M23" s="53" t="e">
        <f>VLOOKUP(B23, 'DS chưa đủ ĐK TN T3 SP23'!$B$10:$M$321, 12, 0)</f>
        <v>#N/A</v>
      </c>
      <c r="N23" s="53"/>
      <c r="O23" s="54" t="e">
        <f>VLOOKUP(B23, 'DS chưa đủ ĐK TN T3 SP23'!$B$10:$O$321, 14, 0)</f>
        <v>#N/A</v>
      </c>
      <c r="P23" s="62"/>
      <c r="Q23" s="62"/>
    </row>
    <row r="24" spans="1:17" x14ac:dyDescent="0.25">
      <c r="A24" s="24"/>
      <c r="B24" s="44"/>
      <c r="C24" s="23" t="e">
        <f>VLOOKUP(B24, 'DS chưa đủ ĐK TN T3 SP23'!$B$10:$C$321, 2, 0)</f>
        <v>#N/A</v>
      </c>
      <c r="D24" s="23" t="e">
        <f>VLOOKUP(B24, 'DS chưa đủ ĐK TN T3 SP23'!$B$10:$D$321, 3, 0)</f>
        <v>#N/A</v>
      </c>
      <c r="E24" s="23" t="e">
        <f>VLOOKUP(B24, 'DS chưa đủ ĐK TN T3 SP23'!$B$10:$E$321, 4, 0)</f>
        <v>#N/A</v>
      </c>
      <c r="F24" s="23" t="e">
        <f>VLOOKUP(B24, 'DS chưa đủ ĐK TN T3 SP23'!$B$10:$F$321, 5, 0)</f>
        <v>#N/A</v>
      </c>
      <c r="G24" s="49" t="e">
        <f>VLOOKUP(B24, 'DS chưa đủ ĐK TN T3 SP23'!$B$10:$G$321, 6, 0)</f>
        <v>#N/A</v>
      </c>
      <c r="H24" s="49" t="e">
        <f>VLOOKUP(B24, 'DS chưa đủ ĐK TN T3 SP23'!$B$10:$H$321, 7, 0)</f>
        <v>#N/A</v>
      </c>
      <c r="I24" s="49" t="e">
        <f>VLOOKUP(B24, 'DS chưa đủ ĐK TN T3 SP23'!$B$10:$I$321, 8, 0)</f>
        <v>#N/A</v>
      </c>
      <c r="J24" s="52" t="e">
        <f>VLOOKUP(B24, 'DS chưa đủ ĐK TN T3 SP23'!$B$10:$J$321, 9, 0)</f>
        <v>#N/A</v>
      </c>
      <c r="K24" s="53" t="e">
        <f>VLOOKUP(B24, 'DS chưa đủ ĐK TN T3 SP23'!$B$10:$K$321, 10, 0)</f>
        <v>#N/A</v>
      </c>
      <c r="L24" s="53" t="e">
        <f>VLOOKUP(B24, 'DS chưa đủ ĐK TN T3 SP23'!$B$10:$L$321, 11, 0)</f>
        <v>#N/A</v>
      </c>
      <c r="M24" s="53" t="e">
        <f>VLOOKUP(B24, 'DS chưa đủ ĐK TN T3 SP23'!$B$10:$M$321, 12, 0)</f>
        <v>#N/A</v>
      </c>
      <c r="N24" s="53"/>
      <c r="O24" s="54" t="e">
        <f>VLOOKUP(B24, 'DS chưa đủ ĐK TN T3 SP23'!$B$10:$O$321, 14, 0)</f>
        <v>#N/A</v>
      </c>
      <c r="P24" s="62"/>
      <c r="Q24" s="62"/>
    </row>
    <row r="25" spans="1:17" x14ac:dyDescent="0.25">
      <c r="A25" s="24"/>
      <c r="B25" s="44"/>
      <c r="C25" s="23" t="e">
        <f>VLOOKUP(B25, 'DS chưa đủ ĐK TN T3 SP23'!$B$10:$C$321, 2, 0)</f>
        <v>#N/A</v>
      </c>
      <c r="D25" s="23" t="e">
        <f>VLOOKUP(B25, 'DS chưa đủ ĐK TN T3 SP23'!$B$10:$D$321, 3, 0)</f>
        <v>#N/A</v>
      </c>
      <c r="E25" s="23" t="e">
        <f>VLOOKUP(B25, 'DS chưa đủ ĐK TN T3 SP23'!$B$10:$E$321, 4, 0)</f>
        <v>#N/A</v>
      </c>
      <c r="F25" s="23" t="e">
        <f>VLOOKUP(B25, 'DS chưa đủ ĐK TN T3 SP23'!$B$10:$F$321, 5, 0)</f>
        <v>#N/A</v>
      </c>
      <c r="G25" s="49" t="e">
        <f>VLOOKUP(B25, 'DS chưa đủ ĐK TN T3 SP23'!$B$10:$G$321, 6, 0)</f>
        <v>#N/A</v>
      </c>
      <c r="H25" s="49" t="e">
        <f>VLOOKUP(B25, 'DS chưa đủ ĐK TN T3 SP23'!$B$10:$H$321, 7, 0)</f>
        <v>#N/A</v>
      </c>
      <c r="I25" s="49" t="e">
        <f>VLOOKUP(B25, 'DS chưa đủ ĐK TN T3 SP23'!$B$10:$I$321, 8, 0)</f>
        <v>#N/A</v>
      </c>
      <c r="J25" s="52" t="e">
        <f>VLOOKUP(B25, 'DS chưa đủ ĐK TN T3 SP23'!$B$10:$J$321, 9, 0)</f>
        <v>#N/A</v>
      </c>
      <c r="K25" s="53" t="e">
        <f>VLOOKUP(B25, 'DS chưa đủ ĐK TN T3 SP23'!$B$10:$K$321, 10, 0)</f>
        <v>#N/A</v>
      </c>
      <c r="L25" s="53" t="e">
        <f>VLOOKUP(B25, 'DS chưa đủ ĐK TN T3 SP23'!$B$10:$L$321, 11, 0)</f>
        <v>#N/A</v>
      </c>
      <c r="M25" s="53" t="e">
        <f>VLOOKUP(B25, 'DS chưa đủ ĐK TN T3 SP23'!$B$10:$M$321, 12, 0)</f>
        <v>#N/A</v>
      </c>
      <c r="N25" s="53"/>
      <c r="O25" s="54" t="e">
        <f>VLOOKUP(B25, 'DS chưa đủ ĐK TN T3 SP23'!$B$10:$O$321, 14, 0)</f>
        <v>#N/A</v>
      </c>
      <c r="P25" s="62"/>
      <c r="Q25" s="62"/>
    </row>
    <row r="26" spans="1:17" s="41" customFormat="1" ht="41.15" customHeight="1" x14ac:dyDescent="0.25">
      <c r="A26" s="238" t="s">
        <v>53</v>
      </c>
      <c r="B26" s="239"/>
      <c r="C26" s="239"/>
      <c r="D26" s="239"/>
      <c r="E26" s="57"/>
      <c r="F26" s="240" t="s">
        <v>54</v>
      </c>
      <c r="G26" s="241"/>
      <c r="H26" s="241"/>
      <c r="I26" s="241"/>
      <c r="J26" s="241"/>
      <c r="K26" s="242"/>
      <c r="L26" s="38"/>
      <c r="M26" s="38"/>
      <c r="N26" s="39"/>
      <c r="O26" s="40"/>
      <c r="P26" s="64"/>
      <c r="Q26" s="64"/>
    </row>
    <row r="27" spans="1:17" x14ac:dyDescent="0.25">
      <c r="A27" s="24" t="s">
        <v>124</v>
      </c>
      <c r="B27" s="49" t="e">
        <f>VLOOKUP(A27,#REF!, 2, 0)</f>
        <v>#REF!</v>
      </c>
      <c r="C27" s="49" t="e">
        <f>VLOOKUP(B27,#REF!, 2, 0)</f>
        <v>#REF!</v>
      </c>
      <c r="D27" s="49" t="e">
        <f>VLOOKUP(B27,#REF!, 3, 0)</f>
        <v>#REF!</v>
      </c>
      <c r="E27" s="49" t="e">
        <f>VLOOKUP(B27,#REF!, 4, 0)</f>
        <v>#REF!</v>
      </c>
      <c r="F27" s="49" t="e">
        <f>VLOOKUP(B27,#REF!, 5, 0)</f>
        <v>#REF!</v>
      </c>
      <c r="G27" s="49" t="e">
        <f>VLOOKUP(B27,#REF!, 6, 0)</f>
        <v>#REF!</v>
      </c>
      <c r="H27" s="49" t="e">
        <f>VLOOKUP(B27,#REF!, 7, 0)</f>
        <v>#REF!</v>
      </c>
      <c r="I27" s="49" t="e">
        <f>VLOOKUP(B27,#REF!, 8, 0)</f>
        <v>#REF!</v>
      </c>
      <c r="J27" s="49" t="e">
        <f>VLOOKUP(B27,#REF!, 9, 0)</f>
        <v>#REF!</v>
      </c>
      <c r="K27" s="49" t="e">
        <f>VLOOKUP(B27,#REF!, 10, 0)</f>
        <v>#REF!</v>
      </c>
      <c r="L27" s="49" t="e">
        <f>VLOOKUP(B27,#REF!, 11, 0)</f>
        <v>#REF!</v>
      </c>
      <c r="M27" s="49" t="e">
        <f>VLOOKUP(B27,#REF!, 12, 0)</f>
        <v>#REF!</v>
      </c>
      <c r="N27" s="49" t="e">
        <f>VLOOKUP(B27,#REF!, 13, 0)</f>
        <v>#REF!</v>
      </c>
      <c r="O27" s="49" t="e">
        <f>VLOOKUP(B27,#REF!, 14, 0)</f>
        <v>#REF!</v>
      </c>
      <c r="P27" s="62"/>
      <c r="Q27" s="62"/>
    </row>
    <row r="28" spans="1:17" x14ac:dyDescent="0.25">
      <c r="A28" s="24"/>
      <c r="B28" s="138">
        <v>19571402020070</v>
      </c>
      <c r="C28" s="23" t="e">
        <f>VLOOKUP(B28,#REF!, 2, 0)</f>
        <v>#REF!</v>
      </c>
      <c r="D28" s="23" t="e">
        <f>VLOOKUP(B28,#REF!, 3, 0)</f>
        <v>#REF!</v>
      </c>
      <c r="E28" s="23" t="e">
        <f>VLOOKUP(B28,#REF!, 4, 0)</f>
        <v>#REF!</v>
      </c>
      <c r="F28" s="23" t="e">
        <f>VLOOKUP(B28,#REF!, 5, 0)</f>
        <v>#REF!</v>
      </c>
      <c r="G28" s="23" t="e">
        <f>VLOOKUP(B28,#REF!, 6, 0)</f>
        <v>#REF!</v>
      </c>
      <c r="H28" s="23" t="e">
        <f>VLOOKUP(B28,#REF!, 7, 0)</f>
        <v>#REF!</v>
      </c>
      <c r="I28" s="23" t="e">
        <f>VLOOKUP(B28,#REF!, 8, 0)</f>
        <v>#REF!</v>
      </c>
      <c r="J28" s="23" t="e">
        <f>VLOOKUP(B28,#REF!, 9, 0)</f>
        <v>#REF!</v>
      </c>
      <c r="K28" s="23" t="e">
        <f>VLOOKUP(B28,#REF!, 10, 0)</f>
        <v>#REF!</v>
      </c>
      <c r="L28" s="23" t="e">
        <f>VLOOKUP(B28,#REF!, 11, 0)</f>
        <v>#REF!</v>
      </c>
      <c r="M28" s="23" t="e">
        <f>VLOOKUP(B28,#REF!, 12, 0)</f>
        <v>#REF!</v>
      </c>
      <c r="N28" s="23" t="e">
        <f>VLOOKUP(B28,#REF!, 13, 0)</f>
        <v>#REF!</v>
      </c>
      <c r="O28" s="23" t="e">
        <f>VLOOKUP(B28,#REF!, 14, 0)</f>
        <v>#REF!</v>
      </c>
      <c r="P28" s="62"/>
      <c r="Q28" s="62"/>
    </row>
    <row r="29" spans="1:17" x14ac:dyDescent="0.25">
      <c r="A29" s="24"/>
      <c r="B29" s="138">
        <v>19571402020084</v>
      </c>
      <c r="C29" s="23" t="e">
        <f>VLOOKUP(B29,#REF!, 2, 0)</f>
        <v>#REF!</v>
      </c>
      <c r="D29" s="23" t="e">
        <f>VLOOKUP(B29,#REF!, 3, 0)</f>
        <v>#REF!</v>
      </c>
      <c r="E29" s="23" t="e">
        <f>VLOOKUP(B29,#REF!, 4, 0)</f>
        <v>#REF!</v>
      </c>
      <c r="F29" s="23" t="e">
        <f>VLOOKUP(B29,#REF!, 5, 0)</f>
        <v>#REF!</v>
      </c>
      <c r="G29" s="23" t="e">
        <f>VLOOKUP(B29,#REF!, 6, 0)</f>
        <v>#REF!</v>
      </c>
      <c r="H29" s="23" t="e">
        <f>VLOOKUP(B29,#REF!, 7, 0)</f>
        <v>#REF!</v>
      </c>
      <c r="I29" s="23" t="e">
        <f>VLOOKUP(B29,#REF!, 8, 0)</f>
        <v>#REF!</v>
      </c>
      <c r="J29" s="23" t="e">
        <f>VLOOKUP(B29,#REF!, 9, 0)</f>
        <v>#REF!</v>
      </c>
      <c r="K29" s="23" t="e">
        <f>VLOOKUP(B29,#REF!, 10, 0)</f>
        <v>#REF!</v>
      </c>
      <c r="L29" s="23" t="e">
        <f>VLOOKUP(B29,#REF!, 11, 0)</f>
        <v>#REF!</v>
      </c>
      <c r="M29" s="23" t="e">
        <f>VLOOKUP(B29,#REF!, 12, 0)</f>
        <v>#REF!</v>
      </c>
      <c r="N29" s="23" t="e">
        <f>VLOOKUP(B29,#REF!, 13, 0)</f>
        <v>#REF!</v>
      </c>
      <c r="O29" s="23" t="e">
        <f>VLOOKUP(B29,#REF!, 14, 0)</f>
        <v>#REF!</v>
      </c>
      <c r="P29" s="62"/>
      <c r="Q29" s="62"/>
    </row>
    <row r="30" spans="1:17" x14ac:dyDescent="0.25">
      <c r="A30" s="24"/>
      <c r="B30" s="138">
        <v>19571402020141</v>
      </c>
      <c r="C30" s="23" t="e">
        <f>VLOOKUP(B30,#REF!, 2, 0)</f>
        <v>#REF!</v>
      </c>
      <c r="D30" s="23" t="e">
        <f>VLOOKUP(B30,#REF!, 3, 0)</f>
        <v>#REF!</v>
      </c>
      <c r="E30" s="23" t="e">
        <f>VLOOKUP(B30,#REF!, 4, 0)</f>
        <v>#REF!</v>
      </c>
      <c r="F30" s="23" t="e">
        <f>VLOOKUP(B30,#REF!, 5, 0)</f>
        <v>#REF!</v>
      </c>
      <c r="G30" s="23" t="e">
        <f>VLOOKUP(B30,#REF!, 6, 0)</f>
        <v>#REF!</v>
      </c>
      <c r="H30" s="23" t="e">
        <f>VLOOKUP(B30,#REF!, 7, 0)</f>
        <v>#REF!</v>
      </c>
      <c r="I30" s="23" t="e">
        <f>VLOOKUP(B30,#REF!, 8, 0)</f>
        <v>#REF!</v>
      </c>
      <c r="J30" s="23" t="e">
        <f>VLOOKUP(B30,#REF!, 9, 0)</f>
        <v>#REF!</v>
      </c>
      <c r="K30" s="23" t="e">
        <f>VLOOKUP(B30,#REF!, 10, 0)</f>
        <v>#REF!</v>
      </c>
      <c r="L30" s="23" t="e">
        <f>VLOOKUP(B30,#REF!, 11, 0)</f>
        <v>#REF!</v>
      </c>
      <c r="M30" s="23" t="e">
        <f>VLOOKUP(B30,#REF!, 12, 0)</f>
        <v>#REF!</v>
      </c>
      <c r="N30" s="23" t="e">
        <f>VLOOKUP(B30,#REF!, 13, 0)</f>
        <v>#REF!</v>
      </c>
      <c r="O30" s="23" t="e">
        <f>VLOOKUP(B30,#REF!, 14, 0)</f>
        <v>#REF!</v>
      </c>
      <c r="P30" s="62"/>
      <c r="Q30" s="62"/>
    </row>
    <row r="31" spans="1:17" x14ac:dyDescent="0.25">
      <c r="A31" s="24"/>
      <c r="B31" s="138">
        <v>19571402020056</v>
      </c>
      <c r="C31" s="23" t="e">
        <f>VLOOKUP(B31,#REF!, 2, 0)</f>
        <v>#REF!</v>
      </c>
      <c r="D31" s="23" t="e">
        <f>VLOOKUP(B31,#REF!, 3, 0)</f>
        <v>#REF!</v>
      </c>
      <c r="E31" s="23" t="e">
        <f>VLOOKUP(B31,#REF!, 4, 0)</f>
        <v>#REF!</v>
      </c>
      <c r="F31" s="23" t="e">
        <f>VLOOKUP(B31,#REF!, 5, 0)</f>
        <v>#REF!</v>
      </c>
      <c r="G31" s="23" t="e">
        <f>VLOOKUP(B31,#REF!, 6, 0)</f>
        <v>#REF!</v>
      </c>
      <c r="H31" s="23" t="e">
        <f>VLOOKUP(B31,#REF!, 7, 0)</f>
        <v>#REF!</v>
      </c>
      <c r="I31" s="23" t="e">
        <f>VLOOKUP(B31,#REF!, 8, 0)</f>
        <v>#REF!</v>
      </c>
      <c r="J31" s="23" t="e">
        <f>VLOOKUP(B31,#REF!, 9, 0)</f>
        <v>#REF!</v>
      </c>
      <c r="K31" s="23" t="e">
        <f>VLOOKUP(B31,#REF!, 10, 0)</f>
        <v>#REF!</v>
      </c>
      <c r="L31" s="23" t="e">
        <f>VLOOKUP(B31,#REF!, 11, 0)</f>
        <v>#REF!</v>
      </c>
      <c r="M31" s="23" t="e">
        <f>VLOOKUP(B31,#REF!, 12, 0)</f>
        <v>#REF!</v>
      </c>
      <c r="N31" s="23" t="e">
        <f>VLOOKUP(B31,#REF!, 13, 0)</f>
        <v>#REF!</v>
      </c>
      <c r="O31" s="23" t="e">
        <f>VLOOKUP(B31,#REF!, 14, 0)</f>
        <v>#REF!</v>
      </c>
      <c r="P31" s="62"/>
      <c r="Q31" s="62"/>
    </row>
    <row r="32" spans="1:17" x14ac:dyDescent="0.25">
      <c r="A32" s="24"/>
      <c r="B32" s="138">
        <v>19571402020029</v>
      </c>
      <c r="C32" s="23" t="e">
        <f>VLOOKUP(B32,#REF!, 2, 0)</f>
        <v>#REF!</v>
      </c>
      <c r="D32" s="23" t="e">
        <f>VLOOKUP(B32,#REF!, 3, 0)</f>
        <v>#REF!</v>
      </c>
      <c r="E32" s="23" t="e">
        <f>VLOOKUP(B32,#REF!, 4, 0)</f>
        <v>#REF!</v>
      </c>
      <c r="F32" s="23" t="e">
        <f>VLOOKUP(B32,#REF!, 5, 0)</f>
        <v>#REF!</v>
      </c>
      <c r="G32" s="23" t="e">
        <f>VLOOKUP(B32,#REF!, 6, 0)</f>
        <v>#REF!</v>
      </c>
      <c r="H32" s="23" t="e">
        <f>VLOOKUP(B32,#REF!, 7, 0)</f>
        <v>#REF!</v>
      </c>
      <c r="I32" s="23" t="e">
        <f>VLOOKUP(B32,#REF!, 8, 0)</f>
        <v>#REF!</v>
      </c>
      <c r="J32" s="23" t="e">
        <f>VLOOKUP(B32,#REF!, 9, 0)</f>
        <v>#REF!</v>
      </c>
      <c r="K32" s="23" t="e">
        <f>VLOOKUP(B32,#REF!, 10, 0)</f>
        <v>#REF!</v>
      </c>
      <c r="L32" s="23" t="e">
        <f>VLOOKUP(B32,#REF!, 11, 0)</f>
        <v>#REF!</v>
      </c>
      <c r="M32" s="23" t="e">
        <f>VLOOKUP(B32,#REF!, 12, 0)</f>
        <v>#REF!</v>
      </c>
      <c r="N32" s="23" t="e">
        <f>VLOOKUP(B32,#REF!, 13, 0)</f>
        <v>#REF!</v>
      </c>
      <c r="O32" s="23" t="e">
        <f>VLOOKUP(B32,#REF!, 14, 0)</f>
        <v>#REF!</v>
      </c>
      <c r="P32" s="30"/>
      <c r="Q32" s="62"/>
    </row>
    <row r="33" spans="1:17" hidden="1" x14ac:dyDescent="0.25">
      <c r="A33" s="24"/>
      <c r="B33" s="138">
        <v>19571402020183</v>
      </c>
      <c r="C33" s="23" t="e">
        <f>VLOOKUP(B33,#REF!, 2, 0)</f>
        <v>#REF!</v>
      </c>
      <c r="D33" s="23" t="e">
        <f>VLOOKUP(B33,#REF!, 3, 0)</f>
        <v>#REF!</v>
      </c>
      <c r="E33" s="23" t="e">
        <f>VLOOKUP(B33,#REF!, 4, 0)</f>
        <v>#REF!</v>
      </c>
      <c r="F33" s="23" t="e">
        <f>VLOOKUP(B33,#REF!, 5, 0)</f>
        <v>#REF!</v>
      </c>
      <c r="G33" s="23" t="e">
        <f>VLOOKUP(B33,#REF!, 6, 0)</f>
        <v>#REF!</v>
      </c>
      <c r="H33" s="23" t="e">
        <f>VLOOKUP(B33,#REF!, 7, 0)</f>
        <v>#REF!</v>
      </c>
      <c r="I33" s="23" t="e">
        <f>VLOOKUP(B33,#REF!, 8, 0)</f>
        <v>#REF!</v>
      </c>
      <c r="J33" s="23" t="e">
        <f>VLOOKUP(B33,#REF!, 9, 0)</f>
        <v>#REF!</v>
      </c>
      <c r="K33" s="23" t="e">
        <f>VLOOKUP(B33,#REF!, 10, 0)</f>
        <v>#REF!</v>
      </c>
      <c r="L33" s="23" t="e">
        <f>VLOOKUP(B33,#REF!, 11, 0)</f>
        <v>#REF!</v>
      </c>
      <c r="M33" s="23" t="e">
        <f>VLOOKUP(B33,#REF!, 12, 0)</f>
        <v>#REF!</v>
      </c>
      <c r="N33" s="23" t="e">
        <f>VLOOKUP(B33,#REF!, 13, 0)</f>
        <v>#REF!</v>
      </c>
      <c r="O33" s="23" t="e">
        <f>VLOOKUP(B33,#REF!, 14, 0)</f>
        <v>#REF!</v>
      </c>
      <c r="P33" s="62"/>
      <c r="Q33" s="62"/>
    </row>
    <row r="34" spans="1:17" hidden="1" x14ac:dyDescent="0.25">
      <c r="A34" s="24"/>
      <c r="B34" s="138">
        <v>19571402020054</v>
      </c>
      <c r="C34" s="23" t="e">
        <f>VLOOKUP(B34,#REF!, 2, 0)</f>
        <v>#REF!</v>
      </c>
      <c r="D34" s="23" t="e">
        <f>VLOOKUP(B34,#REF!, 3, 0)</f>
        <v>#REF!</v>
      </c>
      <c r="E34" s="23" t="e">
        <f>VLOOKUP(B34,#REF!, 4, 0)</f>
        <v>#REF!</v>
      </c>
      <c r="F34" s="23" t="e">
        <f>VLOOKUP(B34,#REF!, 5, 0)</f>
        <v>#REF!</v>
      </c>
      <c r="G34" s="23" t="e">
        <f>VLOOKUP(B34,#REF!, 6, 0)</f>
        <v>#REF!</v>
      </c>
      <c r="H34" s="23" t="e">
        <f>VLOOKUP(B34,#REF!, 7, 0)</f>
        <v>#REF!</v>
      </c>
      <c r="I34" s="23" t="e">
        <f>VLOOKUP(B34,#REF!, 8, 0)</f>
        <v>#REF!</v>
      </c>
      <c r="J34" s="23" t="e">
        <f>VLOOKUP(B34,#REF!, 9, 0)</f>
        <v>#REF!</v>
      </c>
      <c r="K34" s="23" t="e">
        <f>VLOOKUP(B34,#REF!, 10, 0)</f>
        <v>#REF!</v>
      </c>
      <c r="L34" s="23" t="e">
        <f>VLOOKUP(B34,#REF!, 11, 0)</f>
        <v>#REF!</v>
      </c>
      <c r="M34" s="23" t="e">
        <f>VLOOKUP(B34,#REF!, 12, 0)</f>
        <v>#REF!</v>
      </c>
      <c r="N34" s="23" t="e">
        <f>VLOOKUP(B34,#REF!, 13, 0)</f>
        <v>#REF!</v>
      </c>
      <c r="O34" s="23" t="e">
        <f>VLOOKUP(B34,#REF!, 14, 0)</f>
        <v>#REF!</v>
      </c>
      <c r="P34" s="62"/>
      <c r="Q34" s="62"/>
    </row>
    <row r="35" spans="1:17" hidden="1" x14ac:dyDescent="0.25">
      <c r="A35" s="24"/>
      <c r="B35" s="138">
        <v>19571402020093</v>
      </c>
      <c r="C35" s="23" t="e">
        <f>VLOOKUP(B35,#REF!, 2, 0)</f>
        <v>#REF!</v>
      </c>
      <c r="D35" s="23" t="e">
        <f>VLOOKUP(B35,#REF!, 3, 0)</f>
        <v>#REF!</v>
      </c>
      <c r="E35" s="23" t="e">
        <f>VLOOKUP(B35,#REF!, 4, 0)</f>
        <v>#REF!</v>
      </c>
      <c r="F35" s="23" t="e">
        <f>VLOOKUP(B35,#REF!, 5, 0)</f>
        <v>#REF!</v>
      </c>
      <c r="G35" s="23" t="e">
        <f>VLOOKUP(B35,#REF!, 6, 0)</f>
        <v>#REF!</v>
      </c>
      <c r="H35" s="23" t="e">
        <f>VLOOKUP(B35,#REF!, 7, 0)</f>
        <v>#REF!</v>
      </c>
      <c r="I35" s="23" t="e">
        <f>VLOOKUP(B35,#REF!, 8, 0)</f>
        <v>#REF!</v>
      </c>
      <c r="J35" s="23" t="e">
        <f>VLOOKUP(B35,#REF!, 9, 0)</f>
        <v>#REF!</v>
      </c>
      <c r="K35" s="23" t="e">
        <f>VLOOKUP(B35,#REF!, 10, 0)</f>
        <v>#REF!</v>
      </c>
      <c r="L35" s="23" t="e">
        <f>VLOOKUP(B35,#REF!, 11, 0)</f>
        <v>#REF!</v>
      </c>
      <c r="M35" s="23" t="e">
        <f>VLOOKUP(B35,#REF!, 12, 0)</f>
        <v>#REF!</v>
      </c>
      <c r="N35" s="23" t="e">
        <f>VLOOKUP(B35,#REF!, 13, 0)</f>
        <v>#REF!</v>
      </c>
      <c r="O35" s="23" t="e">
        <f>VLOOKUP(B35,#REF!, 14, 0)</f>
        <v>#REF!</v>
      </c>
      <c r="P35" s="62"/>
      <c r="Q35" s="62"/>
    </row>
    <row r="36" spans="1:17" hidden="1" x14ac:dyDescent="0.25">
      <c r="A36" s="24"/>
      <c r="B36" s="138">
        <v>19571402020094</v>
      </c>
      <c r="C36" s="23" t="e">
        <f>VLOOKUP(B36,#REF!, 2, 0)</f>
        <v>#REF!</v>
      </c>
      <c r="D36" s="23" t="e">
        <f>VLOOKUP(B36,#REF!, 3, 0)</f>
        <v>#REF!</v>
      </c>
      <c r="E36" s="23" t="e">
        <f>VLOOKUP(B36,#REF!, 4, 0)</f>
        <v>#REF!</v>
      </c>
      <c r="F36" s="23" t="e">
        <f>VLOOKUP(B36,#REF!, 5, 0)</f>
        <v>#REF!</v>
      </c>
      <c r="G36" s="23" t="e">
        <f>VLOOKUP(B36,#REF!, 6, 0)</f>
        <v>#REF!</v>
      </c>
      <c r="H36" s="23" t="e">
        <f>VLOOKUP(B36,#REF!, 7, 0)</f>
        <v>#REF!</v>
      </c>
      <c r="I36" s="23" t="e">
        <f>VLOOKUP(B36,#REF!, 8, 0)</f>
        <v>#REF!</v>
      </c>
      <c r="J36" s="23" t="e">
        <f>VLOOKUP(B36,#REF!, 9, 0)</f>
        <v>#REF!</v>
      </c>
      <c r="K36" s="23" t="e">
        <f>VLOOKUP(B36,#REF!, 10, 0)</f>
        <v>#REF!</v>
      </c>
      <c r="L36" s="23" t="e">
        <f>VLOOKUP(B36,#REF!, 11, 0)</f>
        <v>#REF!</v>
      </c>
      <c r="M36" s="23" t="e">
        <f>VLOOKUP(B36,#REF!, 12, 0)</f>
        <v>#REF!</v>
      </c>
      <c r="N36" s="23" t="e">
        <f>VLOOKUP(B36,#REF!, 13, 0)</f>
        <v>#REF!</v>
      </c>
      <c r="O36" s="23" t="e">
        <f>VLOOKUP(B36,#REF!, 14, 0)</f>
        <v>#REF!</v>
      </c>
      <c r="P36" s="62"/>
      <c r="Q36" s="62"/>
    </row>
    <row r="37" spans="1:17" ht="12.75" hidden="1" customHeight="1" x14ac:dyDescent="0.25">
      <c r="A37" s="24"/>
      <c r="B37" s="138">
        <v>19571402020079</v>
      </c>
      <c r="C37" s="23" t="e">
        <f>VLOOKUP(B37,#REF!, 2, 0)</f>
        <v>#REF!</v>
      </c>
      <c r="D37" s="23" t="e">
        <f>VLOOKUP(B37,#REF!, 3, 0)</f>
        <v>#REF!</v>
      </c>
      <c r="E37" s="23" t="e">
        <f>VLOOKUP(B37,#REF!, 4, 0)</f>
        <v>#REF!</v>
      </c>
      <c r="F37" s="23" t="e">
        <f>VLOOKUP(B37,#REF!, 5, 0)</f>
        <v>#REF!</v>
      </c>
      <c r="G37" s="23" t="e">
        <f>VLOOKUP(B37,#REF!, 6, 0)</f>
        <v>#REF!</v>
      </c>
      <c r="H37" s="23" t="e">
        <f>VLOOKUP(B37,#REF!, 7, 0)</f>
        <v>#REF!</v>
      </c>
      <c r="I37" s="23" t="e">
        <f>VLOOKUP(B37,#REF!, 8, 0)</f>
        <v>#REF!</v>
      </c>
      <c r="J37" s="23" t="e">
        <f>VLOOKUP(B37,#REF!, 9, 0)</f>
        <v>#REF!</v>
      </c>
      <c r="K37" s="23" t="e">
        <f>VLOOKUP(B37,#REF!, 10, 0)</f>
        <v>#REF!</v>
      </c>
      <c r="L37" s="23" t="e">
        <f>VLOOKUP(B37,#REF!, 11, 0)</f>
        <v>#REF!</v>
      </c>
      <c r="M37" s="23" t="e">
        <f>VLOOKUP(B37,#REF!, 12, 0)</f>
        <v>#REF!</v>
      </c>
      <c r="N37" s="23" t="e">
        <f>VLOOKUP(B37,#REF!, 13, 0)</f>
        <v>#REF!</v>
      </c>
      <c r="O37" s="23" t="e">
        <f>VLOOKUP(B37,#REF!, 14, 0)</f>
        <v>#REF!</v>
      </c>
      <c r="P37" s="62"/>
      <c r="Q37" s="62"/>
    </row>
    <row r="38" spans="1:17" hidden="1" x14ac:dyDescent="0.25">
      <c r="A38" s="24"/>
      <c r="B38" s="138">
        <v>19571402020123</v>
      </c>
      <c r="C38" s="23" t="e">
        <f>VLOOKUP(B38,#REF!, 2, 0)</f>
        <v>#REF!</v>
      </c>
      <c r="D38" s="23" t="e">
        <f>VLOOKUP(B38,#REF!, 3, 0)</f>
        <v>#REF!</v>
      </c>
      <c r="E38" s="23" t="e">
        <f>VLOOKUP(B38,#REF!, 4, 0)</f>
        <v>#REF!</v>
      </c>
      <c r="F38" s="23" t="e">
        <f>VLOOKUP(B38,#REF!, 5, 0)</f>
        <v>#REF!</v>
      </c>
      <c r="G38" s="23" t="e">
        <f>VLOOKUP(B38,#REF!, 6, 0)</f>
        <v>#REF!</v>
      </c>
      <c r="H38" s="23" t="e">
        <f>VLOOKUP(B38,#REF!, 7, 0)</f>
        <v>#REF!</v>
      </c>
      <c r="I38" s="23" t="e">
        <f>VLOOKUP(B38,#REF!, 8, 0)</f>
        <v>#REF!</v>
      </c>
      <c r="J38" s="23" t="e">
        <f>VLOOKUP(B38,#REF!, 9, 0)</f>
        <v>#REF!</v>
      </c>
      <c r="K38" s="23" t="e">
        <f>VLOOKUP(B38,#REF!, 10, 0)</f>
        <v>#REF!</v>
      </c>
      <c r="L38" s="23" t="e">
        <f>VLOOKUP(B38,#REF!, 11, 0)</f>
        <v>#REF!</v>
      </c>
      <c r="M38" s="23" t="e">
        <f>VLOOKUP(B38,#REF!, 12, 0)</f>
        <v>#REF!</v>
      </c>
      <c r="N38" s="23" t="e">
        <f>VLOOKUP(B38,#REF!, 13, 0)</f>
        <v>#REF!</v>
      </c>
      <c r="O38" s="23" t="e">
        <f>VLOOKUP(B38,#REF!, 14, 0)</f>
        <v>#REF!</v>
      </c>
      <c r="P38" s="62"/>
      <c r="Q38" s="62"/>
    </row>
    <row r="39" spans="1:17" hidden="1" x14ac:dyDescent="0.25">
      <c r="A39" s="24"/>
      <c r="B39" s="138">
        <v>19571402020025</v>
      </c>
      <c r="C39" s="23" t="e">
        <f>VLOOKUP(B39,#REF!, 2, 0)</f>
        <v>#REF!</v>
      </c>
      <c r="D39" s="23" t="e">
        <f>VLOOKUP(B39,#REF!, 3, 0)</f>
        <v>#REF!</v>
      </c>
      <c r="E39" s="23" t="e">
        <f>VLOOKUP(B39,#REF!, 4, 0)</f>
        <v>#REF!</v>
      </c>
      <c r="F39" s="23" t="e">
        <f>VLOOKUP(B39,#REF!, 5, 0)</f>
        <v>#REF!</v>
      </c>
      <c r="G39" s="23" t="e">
        <f>VLOOKUP(B39,#REF!, 6, 0)</f>
        <v>#REF!</v>
      </c>
      <c r="H39" s="23" t="e">
        <f>VLOOKUP(B39,#REF!, 7, 0)</f>
        <v>#REF!</v>
      </c>
      <c r="I39" s="23" t="e">
        <f>VLOOKUP(B39,#REF!, 8, 0)</f>
        <v>#REF!</v>
      </c>
      <c r="J39" s="23" t="e">
        <f>VLOOKUP(B39,#REF!, 9, 0)</f>
        <v>#REF!</v>
      </c>
      <c r="K39" s="23" t="e">
        <f>VLOOKUP(B39,#REF!, 10, 0)</f>
        <v>#REF!</v>
      </c>
      <c r="L39" s="23" t="e">
        <f>VLOOKUP(B39,#REF!, 11, 0)</f>
        <v>#REF!</v>
      </c>
      <c r="M39" s="23" t="e">
        <f>VLOOKUP(B39,#REF!, 12, 0)</f>
        <v>#REF!</v>
      </c>
      <c r="N39" s="23" t="e">
        <f>VLOOKUP(B39,#REF!, 13, 0)</f>
        <v>#REF!</v>
      </c>
      <c r="O39" s="23" t="e">
        <f>VLOOKUP(B39,#REF!, 14, 0)</f>
        <v>#REF!</v>
      </c>
      <c r="P39" s="62"/>
      <c r="Q39" s="62"/>
    </row>
    <row r="40" spans="1:17" hidden="1" x14ac:dyDescent="0.25">
      <c r="A40" s="24"/>
      <c r="B40" s="138">
        <v>19571402020011</v>
      </c>
      <c r="C40" s="23" t="e">
        <f>VLOOKUP(B40,#REF!, 2, 0)</f>
        <v>#REF!</v>
      </c>
      <c r="D40" s="23" t="e">
        <f>VLOOKUP(B40,#REF!, 3, 0)</f>
        <v>#REF!</v>
      </c>
      <c r="E40" s="23" t="e">
        <f>VLOOKUP(B40,#REF!, 4, 0)</f>
        <v>#REF!</v>
      </c>
      <c r="F40" s="23" t="e">
        <f>VLOOKUP(B40,#REF!, 5, 0)</f>
        <v>#REF!</v>
      </c>
      <c r="G40" s="23" t="e">
        <f>VLOOKUP(B40,#REF!, 6, 0)</f>
        <v>#REF!</v>
      </c>
      <c r="H40" s="23" t="e">
        <f>VLOOKUP(B40,#REF!, 7, 0)</f>
        <v>#REF!</v>
      </c>
      <c r="I40" s="23" t="e">
        <f>VLOOKUP(B40,#REF!, 8, 0)</f>
        <v>#REF!</v>
      </c>
      <c r="J40" s="23" t="e">
        <f>VLOOKUP(B40,#REF!, 9, 0)</f>
        <v>#REF!</v>
      </c>
      <c r="K40" s="23" t="e">
        <f>VLOOKUP(B40,#REF!, 10, 0)</f>
        <v>#REF!</v>
      </c>
      <c r="L40" s="23" t="e">
        <f>VLOOKUP(B40,#REF!, 11, 0)</f>
        <v>#REF!</v>
      </c>
      <c r="M40" s="23" t="e">
        <f>VLOOKUP(B40,#REF!, 12, 0)</f>
        <v>#REF!</v>
      </c>
      <c r="N40" s="23" t="e">
        <f>VLOOKUP(B40,#REF!, 13, 0)</f>
        <v>#REF!</v>
      </c>
      <c r="O40" s="23" t="e">
        <f>VLOOKUP(B40,#REF!, 14, 0)</f>
        <v>#REF!</v>
      </c>
      <c r="P40" s="62"/>
      <c r="Q40" s="62"/>
    </row>
    <row r="41" spans="1:17" hidden="1" x14ac:dyDescent="0.25">
      <c r="A41" s="24"/>
      <c r="B41" s="138">
        <v>19571402020040</v>
      </c>
      <c r="C41" s="23" t="e">
        <f>VLOOKUP(B41,#REF!, 2, 0)</f>
        <v>#REF!</v>
      </c>
      <c r="D41" s="23" t="e">
        <f>VLOOKUP(B41,#REF!, 3, 0)</f>
        <v>#REF!</v>
      </c>
      <c r="E41" s="23" t="e">
        <f>VLOOKUP(B41,#REF!, 4, 0)</f>
        <v>#REF!</v>
      </c>
      <c r="F41" s="23" t="e">
        <f>VLOOKUP(B41,#REF!, 5, 0)</f>
        <v>#REF!</v>
      </c>
      <c r="G41" s="23" t="e">
        <f>VLOOKUP(B41,#REF!, 6, 0)</f>
        <v>#REF!</v>
      </c>
      <c r="H41" s="23" t="e">
        <f>VLOOKUP(B41,#REF!, 7, 0)</f>
        <v>#REF!</v>
      </c>
      <c r="I41" s="23" t="e">
        <f>VLOOKUP(B41,#REF!, 8, 0)</f>
        <v>#REF!</v>
      </c>
      <c r="J41" s="23" t="e">
        <f>VLOOKUP(B41,#REF!, 9, 0)</f>
        <v>#REF!</v>
      </c>
      <c r="K41" s="23" t="e">
        <f>VLOOKUP(B41,#REF!, 10, 0)</f>
        <v>#REF!</v>
      </c>
      <c r="L41" s="23" t="e">
        <f>VLOOKUP(B41,#REF!, 11, 0)</f>
        <v>#REF!</v>
      </c>
      <c r="M41" s="23" t="e">
        <f>VLOOKUP(B41,#REF!, 12, 0)</f>
        <v>#REF!</v>
      </c>
      <c r="N41" s="23" t="e">
        <f>VLOOKUP(B41,#REF!, 13, 0)</f>
        <v>#REF!</v>
      </c>
      <c r="O41" s="23" t="e">
        <f>VLOOKUP(B41,#REF!, 14, 0)</f>
        <v>#REF!</v>
      </c>
      <c r="P41" s="62"/>
      <c r="Q41" s="62"/>
    </row>
    <row r="42" spans="1:17" hidden="1" x14ac:dyDescent="0.25">
      <c r="A42" s="24"/>
      <c r="B42" s="138">
        <v>19571402020097</v>
      </c>
      <c r="C42" s="23" t="e">
        <f>VLOOKUP(B42,#REF!, 2, 0)</f>
        <v>#REF!</v>
      </c>
      <c r="D42" s="23" t="e">
        <f>VLOOKUP(B42,#REF!, 3, 0)</f>
        <v>#REF!</v>
      </c>
      <c r="E42" s="23" t="e">
        <f>VLOOKUP(B42,#REF!, 4, 0)</f>
        <v>#REF!</v>
      </c>
      <c r="F42" s="23" t="e">
        <f>VLOOKUP(B42,#REF!, 5, 0)</f>
        <v>#REF!</v>
      </c>
      <c r="G42" s="23" t="e">
        <f>VLOOKUP(B42,#REF!, 6, 0)</f>
        <v>#REF!</v>
      </c>
      <c r="H42" s="23" t="e">
        <f>VLOOKUP(B42,#REF!, 7, 0)</f>
        <v>#REF!</v>
      </c>
      <c r="I42" s="23" t="e">
        <f>VLOOKUP(B42,#REF!, 8, 0)</f>
        <v>#REF!</v>
      </c>
      <c r="J42" s="23" t="e">
        <f>VLOOKUP(B42,#REF!, 9, 0)</f>
        <v>#REF!</v>
      </c>
      <c r="K42" s="23" t="e">
        <f>VLOOKUP(B42,#REF!, 10, 0)</f>
        <v>#REF!</v>
      </c>
      <c r="L42" s="23" t="e">
        <f>VLOOKUP(B42,#REF!, 11, 0)</f>
        <v>#REF!</v>
      </c>
      <c r="M42" s="23" t="e">
        <f>VLOOKUP(B42,#REF!, 12, 0)</f>
        <v>#REF!</v>
      </c>
      <c r="N42" s="23" t="e">
        <f>VLOOKUP(B42,#REF!, 13, 0)</f>
        <v>#REF!</v>
      </c>
      <c r="O42" s="23" t="e">
        <f>VLOOKUP(B42,#REF!, 14, 0)</f>
        <v>#REF!</v>
      </c>
      <c r="P42" s="62"/>
      <c r="Q42" s="62"/>
    </row>
    <row r="43" spans="1:17" hidden="1" x14ac:dyDescent="0.25">
      <c r="A43" s="24"/>
      <c r="B43" s="138">
        <v>19571402020010</v>
      </c>
      <c r="C43" s="23" t="e">
        <f>VLOOKUP(B43,#REF!, 2, 0)</f>
        <v>#REF!</v>
      </c>
      <c r="D43" s="23" t="e">
        <f>VLOOKUP(B43,#REF!, 3, 0)</f>
        <v>#REF!</v>
      </c>
      <c r="E43" s="23" t="e">
        <f>VLOOKUP(B43,#REF!, 4, 0)</f>
        <v>#REF!</v>
      </c>
      <c r="F43" s="23" t="e">
        <f>VLOOKUP(B43,#REF!, 5, 0)</f>
        <v>#REF!</v>
      </c>
      <c r="G43" s="23" t="e">
        <f>VLOOKUP(B43,#REF!, 6, 0)</f>
        <v>#REF!</v>
      </c>
      <c r="H43" s="23" t="e">
        <f>VLOOKUP(B43,#REF!, 7, 0)</f>
        <v>#REF!</v>
      </c>
      <c r="I43" s="23" t="e">
        <f>VLOOKUP(B43,#REF!, 8, 0)</f>
        <v>#REF!</v>
      </c>
      <c r="J43" s="23" t="e">
        <f>VLOOKUP(B43,#REF!, 9, 0)</f>
        <v>#REF!</v>
      </c>
      <c r="K43" s="23" t="e">
        <f>VLOOKUP(B43,#REF!, 10, 0)</f>
        <v>#REF!</v>
      </c>
      <c r="L43" s="23" t="e">
        <f>VLOOKUP(B43,#REF!, 11, 0)</f>
        <v>#REF!</v>
      </c>
      <c r="M43" s="23" t="e">
        <f>VLOOKUP(B43,#REF!, 12, 0)</f>
        <v>#REF!</v>
      </c>
      <c r="N43" s="23" t="e">
        <f>VLOOKUP(B43,#REF!, 13, 0)</f>
        <v>#REF!</v>
      </c>
      <c r="O43" s="23" t="e">
        <f>VLOOKUP(B43,#REF!, 14, 0)</f>
        <v>#REF!</v>
      </c>
      <c r="P43" s="62"/>
      <c r="Q43" s="62"/>
    </row>
    <row r="44" spans="1:17" hidden="1" x14ac:dyDescent="0.25">
      <c r="A44" s="24"/>
      <c r="B44" s="138">
        <v>19571402020036</v>
      </c>
      <c r="C44" s="23" t="e">
        <f>VLOOKUP(B44,#REF!, 2, 0)</f>
        <v>#REF!</v>
      </c>
      <c r="D44" s="23" t="e">
        <f>VLOOKUP(B44,#REF!, 3, 0)</f>
        <v>#REF!</v>
      </c>
      <c r="E44" s="23" t="e">
        <f>VLOOKUP(B44,#REF!, 4, 0)</f>
        <v>#REF!</v>
      </c>
      <c r="F44" s="23" t="e">
        <f>VLOOKUP(B44,#REF!, 5, 0)</f>
        <v>#REF!</v>
      </c>
      <c r="G44" s="23" t="e">
        <f>VLOOKUP(B44,#REF!, 6, 0)</f>
        <v>#REF!</v>
      </c>
      <c r="H44" s="23" t="e">
        <f>VLOOKUP(B44,#REF!, 7, 0)</f>
        <v>#REF!</v>
      </c>
      <c r="I44" s="23" t="e">
        <f>VLOOKUP(B44,#REF!, 8, 0)</f>
        <v>#REF!</v>
      </c>
      <c r="J44" s="23" t="e">
        <f>VLOOKUP(B44,#REF!, 9, 0)</f>
        <v>#REF!</v>
      </c>
      <c r="K44" s="23" t="e">
        <f>VLOOKUP(B44,#REF!, 10, 0)</f>
        <v>#REF!</v>
      </c>
      <c r="L44" s="23" t="e">
        <f>VLOOKUP(B44,#REF!, 11, 0)</f>
        <v>#REF!</v>
      </c>
      <c r="M44" s="23" t="e">
        <f>VLOOKUP(B44,#REF!, 12, 0)</f>
        <v>#REF!</v>
      </c>
      <c r="N44" s="23" t="e">
        <f>VLOOKUP(B44,#REF!, 13, 0)</f>
        <v>#REF!</v>
      </c>
      <c r="O44" s="23" t="e">
        <f>VLOOKUP(B44,#REF!, 14, 0)</f>
        <v>#REF!</v>
      </c>
      <c r="P44" s="62"/>
      <c r="Q44" s="62"/>
    </row>
    <row r="45" spans="1:17" hidden="1" x14ac:dyDescent="0.25">
      <c r="A45" s="24"/>
      <c r="B45" s="138">
        <v>19571402020016</v>
      </c>
      <c r="C45" s="23" t="e">
        <f>VLOOKUP(B45,#REF!, 2, 0)</f>
        <v>#REF!</v>
      </c>
      <c r="D45" s="23" t="e">
        <f>VLOOKUP(B45,#REF!, 3, 0)</f>
        <v>#REF!</v>
      </c>
      <c r="E45" s="23" t="e">
        <f>VLOOKUP(B45,#REF!, 4, 0)</f>
        <v>#REF!</v>
      </c>
      <c r="F45" s="23" t="e">
        <f>VLOOKUP(B45,#REF!, 5, 0)</f>
        <v>#REF!</v>
      </c>
      <c r="G45" s="23" t="e">
        <f>VLOOKUP(B45,#REF!, 6, 0)</f>
        <v>#REF!</v>
      </c>
      <c r="H45" s="23" t="e">
        <f>VLOOKUP(B45,#REF!, 7, 0)</f>
        <v>#REF!</v>
      </c>
      <c r="I45" s="23" t="e">
        <f>VLOOKUP(B45,#REF!, 8, 0)</f>
        <v>#REF!</v>
      </c>
      <c r="J45" s="23" t="e">
        <f>VLOOKUP(B45,#REF!, 9, 0)</f>
        <v>#REF!</v>
      </c>
      <c r="K45" s="23" t="e">
        <f>VLOOKUP(B45,#REF!, 10, 0)</f>
        <v>#REF!</v>
      </c>
      <c r="L45" s="23" t="e">
        <f>VLOOKUP(B45,#REF!, 11, 0)</f>
        <v>#REF!</v>
      </c>
      <c r="M45" s="23" t="e">
        <f>VLOOKUP(B45,#REF!, 12, 0)</f>
        <v>#REF!</v>
      </c>
      <c r="N45" s="23" t="e">
        <f>VLOOKUP(B45,#REF!, 13, 0)</f>
        <v>#REF!</v>
      </c>
      <c r="O45" s="23" t="e">
        <f>VLOOKUP(B45,#REF!, 14, 0)</f>
        <v>#REF!</v>
      </c>
      <c r="P45" s="62"/>
      <c r="Q45" s="62"/>
    </row>
    <row r="46" spans="1:17" hidden="1" x14ac:dyDescent="0.25">
      <c r="A46" s="24"/>
      <c r="B46" s="138">
        <v>19571402020085</v>
      </c>
      <c r="C46" s="23" t="e">
        <f>VLOOKUP(B46,#REF!, 2, 0)</f>
        <v>#REF!</v>
      </c>
      <c r="D46" s="23" t="e">
        <f>VLOOKUP(B46,#REF!, 3, 0)</f>
        <v>#REF!</v>
      </c>
      <c r="E46" s="23" t="e">
        <f>VLOOKUP(B46,#REF!, 4, 0)</f>
        <v>#REF!</v>
      </c>
      <c r="F46" s="23" t="e">
        <f>VLOOKUP(B46,#REF!, 5, 0)</f>
        <v>#REF!</v>
      </c>
      <c r="G46" s="23" t="e">
        <f>VLOOKUP(B46,#REF!, 6, 0)</f>
        <v>#REF!</v>
      </c>
      <c r="H46" s="23" t="e">
        <f>VLOOKUP(B46,#REF!, 7, 0)</f>
        <v>#REF!</v>
      </c>
      <c r="I46" s="23" t="e">
        <f>VLOOKUP(B46,#REF!, 8, 0)</f>
        <v>#REF!</v>
      </c>
      <c r="J46" s="23" t="e">
        <f>VLOOKUP(B46,#REF!, 9, 0)</f>
        <v>#REF!</v>
      </c>
      <c r="K46" s="23" t="e">
        <f>VLOOKUP(B46,#REF!, 10, 0)</f>
        <v>#REF!</v>
      </c>
      <c r="L46" s="23" t="e">
        <f>VLOOKUP(B46,#REF!, 11, 0)</f>
        <v>#REF!</v>
      </c>
      <c r="M46" s="23" t="e">
        <f>VLOOKUP(B46,#REF!, 12, 0)</f>
        <v>#REF!</v>
      </c>
      <c r="N46" s="23" t="e">
        <f>VLOOKUP(B46,#REF!, 13, 0)</f>
        <v>#REF!</v>
      </c>
      <c r="O46" s="23" t="e">
        <f>VLOOKUP(B46,#REF!, 14, 0)</f>
        <v>#REF!</v>
      </c>
      <c r="P46" s="62"/>
      <c r="Q46" s="62"/>
    </row>
    <row r="47" spans="1:17" hidden="1" x14ac:dyDescent="0.25">
      <c r="A47" s="24"/>
      <c r="B47" s="138">
        <v>19571402020043</v>
      </c>
      <c r="C47" s="23" t="e">
        <f>VLOOKUP(B47,#REF!, 2, 0)</f>
        <v>#REF!</v>
      </c>
      <c r="D47" s="23" t="e">
        <f>VLOOKUP(B47,#REF!, 3, 0)</f>
        <v>#REF!</v>
      </c>
      <c r="E47" s="23" t="e">
        <f>VLOOKUP(B47,#REF!, 4, 0)</f>
        <v>#REF!</v>
      </c>
      <c r="F47" s="23" t="e">
        <f>VLOOKUP(B47,#REF!, 5, 0)</f>
        <v>#REF!</v>
      </c>
      <c r="G47" s="23" t="e">
        <f>VLOOKUP(B47,#REF!, 6, 0)</f>
        <v>#REF!</v>
      </c>
      <c r="H47" s="23" t="e">
        <f>VLOOKUP(B47,#REF!, 7, 0)</f>
        <v>#REF!</v>
      </c>
      <c r="I47" s="23" t="e">
        <f>VLOOKUP(B47,#REF!, 8, 0)</f>
        <v>#REF!</v>
      </c>
      <c r="J47" s="23" t="e">
        <f>VLOOKUP(B47,#REF!, 9, 0)</f>
        <v>#REF!</v>
      </c>
      <c r="K47" s="23" t="e">
        <f>VLOOKUP(B47,#REF!, 10, 0)</f>
        <v>#REF!</v>
      </c>
      <c r="L47" s="23" t="e">
        <f>VLOOKUP(B47,#REF!, 11, 0)</f>
        <v>#REF!</v>
      </c>
      <c r="M47" s="23" t="e">
        <f>VLOOKUP(B47,#REF!, 12, 0)</f>
        <v>#REF!</v>
      </c>
      <c r="N47" s="23" t="e">
        <f>VLOOKUP(B47,#REF!, 13, 0)</f>
        <v>#REF!</v>
      </c>
      <c r="O47" s="23" t="e">
        <f>VLOOKUP(B47,#REF!, 14, 0)</f>
        <v>#REF!</v>
      </c>
      <c r="P47" s="62"/>
      <c r="Q47" s="62"/>
    </row>
    <row r="48" spans="1:17" hidden="1" x14ac:dyDescent="0.25">
      <c r="A48" s="24"/>
      <c r="B48" s="138">
        <v>19571402020090</v>
      </c>
      <c r="C48" s="23" t="e">
        <f>VLOOKUP(B48,#REF!, 2, 0)</f>
        <v>#REF!</v>
      </c>
      <c r="D48" s="23" t="e">
        <f>VLOOKUP(B48,#REF!, 3, 0)</f>
        <v>#REF!</v>
      </c>
      <c r="E48" s="23" t="e">
        <f>VLOOKUP(B48,#REF!, 4, 0)</f>
        <v>#REF!</v>
      </c>
      <c r="F48" s="23" t="e">
        <f>VLOOKUP(B48,#REF!, 5, 0)</f>
        <v>#REF!</v>
      </c>
      <c r="G48" s="23" t="e">
        <f>VLOOKUP(B48,#REF!, 6, 0)</f>
        <v>#REF!</v>
      </c>
      <c r="H48" s="23" t="e">
        <f>VLOOKUP(B48,#REF!, 7, 0)</f>
        <v>#REF!</v>
      </c>
      <c r="I48" s="23" t="e">
        <f>VLOOKUP(B48,#REF!, 8, 0)</f>
        <v>#REF!</v>
      </c>
      <c r="J48" s="23" t="e">
        <f>VLOOKUP(B48,#REF!, 9, 0)</f>
        <v>#REF!</v>
      </c>
      <c r="K48" s="23" t="e">
        <f>VLOOKUP(B48,#REF!, 10, 0)</f>
        <v>#REF!</v>
      </c>
      <c r="L48" s="23" t="e">
        <f>VLOOKUP(B48,#REF!, 11, 0)</f>
        <v>#REF!</v>
      </c>
      <c r="M48" s="23" t="e">
        <f>VLOOKUP(B48,#REF!, 12, 0)</f>
        <v>#REF!</v>
      </c>
      <c r="N48" s="23" t="e">
        <f>VLOOKUP(B48,#REF!, 13, 0)</f>
        <v>#REF!</v>
      </c>
      <c r="O48" s="23" t="e">
        <f>VLOOKUP(B48,#REF!, 14, 0)</f>
        <v>#REF!</v>
      </c>
      <c r="P48" s="62"/>
      <c r="Q48" s="62"/>
    </row>
    <row r="49" spans="1:17" hidden="1" x14ac:dyDescent="0.25">
      <c r="A49" s="24"/>
      <c r="B49" s="138">
        <v>19571402020110</v>
      </c>
      <c r="C49" s="23" t="e">
        <f>VLOOKUP(B49,#REF!, 2, 0)</f>
        <v>#REF!</v>
      </c>
      <c r="D49" s="23" t="e">
        <f>VLOOKUP(B49,#REF!, 3, 0)</f>
        <v>#REF!</v>
      </c>
      <c r="E49" s="23" t="e">
        <f>VLOOKUP(B49,#REF!, 4, 0)</f>
        <v>#REF!</v>
      </c>
      <c r="F49" s="23" t="e">
        <f>VLOOKUP(B49,#REF!, 5, 0)</f>
        <v>#REF!</v>
      </c>
      <c r="G49" s="23" t="e">
        <f>VLOOKUP(B49,#REF!, 6, 0)</f>
        <v>#REF!</v>
      </c>
      <c r="H49" s="23" t="e">
        <f>VLOOKUP(B49,#REF!, 7, 0)</f>
        <v>#REF!</v>
      </c>
      <c r="I49" s="23" t="e">
        <f>VLOOKUP(B49,#REF!, 8, 0)</f>
        <v>#REF!</v>
      </c>
      <c r="J49" s="23" t="e">
        <f>VLOOKUP(B49,#REF!, 9, 0)</f>
        <v>#REF!</v>
      </c>
      <c r="K49" s="23" t="e">
        <f>VLOOKUP(B49,#REF!, 10, 0)</f>
        <v>#REF!</v>
      </c>
      <c r="L49" s="23" t="e">
        <f>VLOOKUP(B49,#REF!, 11, 0)</f>
        <v>#REF!</v>
      </c>
      <c r="M49" s="23" t="e">
        <f>VLOOKUP(B49,#REF!, 12, 0)</f>
        <v>#REF!</v>
      </c>
      <c r="N49" s="23" t="e">
        <f>VLOOKUP(B49,#REF!, 13, 0)</f>
        <v>#REF!</v>
      </c>
      <c r="O49" s="23" t="e">
        <f>VLOOKUP(B49,#REF!, 14, 0)</f>
        <v>#REF!</v>
      </c>
      <c r="P49" s="62"/>
      <c r="Q49" s="62"/>
    </row>
    <row r="50" spans="1:17" hidden="1" x14ac:dyDescent="0.25">
      <c r="A50" s="24"/>
      <c r="B50" s="138">
        <v>19571402020190</v>
      </c>
      <c r="C50" s="23" t="e">
        <f>VLOOKUP(B50,#REF!, 2, 0)</f>
        <v>#REF!</v>
      </c>
      <c r="D50" s="23" t="e">
        <f>VLOOKUP(B50,#REF!, 3, 0)</f>
        <v>#REF!</v>
      </c>
      <c r="E50" s="23" t="e">
        <f>VLOOKUP(B50,#REF!, 4, 0)</f>
        <v>#REF!</v>
      </c>
      <c r="F50" s="23" t="e">
        <f>VLOOKUP(B50,#REF!, 5, 0)</f>
        <v>#REF!</v>
      </c>
      <c r="G50" s="23" t="e">
        <f>VLOOKUP(B50,#REF!, 6, 0)</f>
        <v>#REF!</v>
      </c>
      <c r="H50" s="23" t="e">
        <f>VLOOKUP(B50,#REF!, 7, 0)</f>
        <v>#REF!</v>
      </c>
      <c r="I50" s="23" t="e">
        <f>VLOOKUP(B50,#REF!, 8, 0)</f>
        <v>#REF!</v>
      </c>
      <c r="J50" s="23" t="e">
        <f>VLOOKUP(B50,#REF!, 9, 0)</f>
        <v>#REF!</v>
      </c>
      <c r="K50" s="23" t="e">
        <f>VLOOKUP(B50,#REF!, 10, 0)</f>
        <v>#REF!</v>
      </c>
      <c r="L50" s="23" t="e">
        <f>VLOOKUP(B50,#REF!, 11, 0)</f>
        <v>#REF!</v>
      </c>
      <c r="M50" s="23" t="e">
        <f>VLOOKUP(B50,#REF!, 12, 0)</f>
        <v>#REF!</v>
      </c>
      <c r="N50" s="23" t="e">
        <f>VLOOKUP(B50,#REF!, 13, 0)</f>
        <v>#REF!</v>
      </c>
      <c r="O50" s="23" t="e">
        <f>VLOOKUP(B50,#REF!, 14, 0)</f>
        <v>#REF!</v>
      </c>
      <c r="P50" s="62"/>
      <c r="Q50" s="62"/>
    </row>
    <row r="51" spans="1:17" hidden="1" x14ac:dyDescent="0.25">
      <c r="A51" s="24"/>
      <c r="B51" s="138">
        <v>19571402020020</v>
      </c>
      <c r="C51" s="23" t="e">
        <f>VLOOKUP(B51,#REF!, 2, 0)</f>
        <v>#REF!</v>
      </c>
      <c r="D51" s="23" t="e">
        <f>VLOOKUP(B51,#REF!, 3, 0)</f>
        <v>#REF!</v>
      </c>
      <c r="E51" s="23" t="e">
        <f>VLOOKUP(B51,#REF!, 4, 0)</f>
        <v>#REF!</v>
      </c>
      <c r="F51" s="23" t="e">
        <f>VLOOKUP(B51,#REF!, 5, 0)</f>
        <v>#REF!</v>
      </c>
      <c r="G51" s="23" t="e">
        <f>VLOOKUP(B51,#REF!, 6, 0)</f>
        <v>#REF!</v>
      </c>
      <c r="H51" s="23" t="e">
        <f>VLOOKUP(B51,#REF!, 7, 0)</f>
        <v>#REF!</v>
      </c>
      <c r="I51" s="23" t="e">
        <f>VLOOKUP(B51,#REF!, 8, 0)</f>
        <v>#REF!</v>
      </c>
      <c r="J51" s="23" t="e">
        <f>VLOOKUP(B51,#REF!, 9, 0)</f>
        <v>#REF!</v>
      </c>
      <c r="K51" s="23" t="e">
        <f>VLOOKUP(B51,#REF!, 10, 0)</f>
        <v>#REF!</v>
      </c>
      <c r="L51" s="23" t="e">
        <f>VLOOKUP(B51,#REF!, 11, 0)</f>
        <v>#REF!</v>
      </c>
      <c r="M51" s="23" t="e">
        <f>VLOOKUP(B51,#REF!, 12, 0)</f>
        <v>#REF!</v>
      </c>
      <c r="N51" s="23" t="e">
        <f>VLOOKUP(B51,#REF!, 13, 0)</f>
        <v>#REF!</v>
      </c>
      <c r="O51" s="23" t="e">
        <f>VLOOKUP(B51,#REF!, 14, 0)</f>
        <v>#REF!</v>
      </c>
      <c r="P51" s="62"/>
      <c r="Q51" s="62"/>
    </row>
    <row r="52" spans="1:17" hidden="1" x14ac:dyDescent="0.25">
      <c r="A52" s="24"/>
      <c r="B52" s="138">
        <v>19571402020078</v>
      </c>
      <c r="C52" s="23" t="e">
        <f>VLOOKUP(B52,#REF!, 2, 0)</f>
        <v>#REF!</v>
      </c>
      <c r="D52" s="23" t="e">
        <f>VLOOKUP(B52,#REF!, 3, 0)</f>
        <v>#REF!</v>
      </c>
      <c r="E52" s="23" t="e">
        <f>VLOOKUP(B52,#REF!, 4, 0)</f>
        <v>#REF!</v>
      </c>
      <c r="F52" s="23" t="e">
        <f>VLOOKUP(B52,#REF!, 5, 0)</f>
        <v>#REF!</v>
      </c>
      <c r="G52" s="23" t="e">
        <f>VLOOKUP(B52,#REF!, 6, 0)</f>
        <v>#REF!</v>
      </c>
      <c r="H52" s="23" t="e">
        <f>VLOOKUP(B52,#REF!, 7, 0)</f>
        <v>#REF!</v>
      </c>
      <c r="I52" s="23" t="e">
        <f>VLOOKUP(B52,#REF!, 8, 0)</f>
        <v>#REF!</v>
      </c>
      <c r="J52" s="23" t="e">
        <f>VLOOKUP(B52,#REF!, 9, 0)</f>
        <v>#REF!</v>
      </c>
      <c r="K52" s="23" t="e">
        <f>VLOOKUP(B52,#REF!, 10, 0)</f>
        <v>#REF!</v>
      </c>
      <c r="L52" s="23" t="e">
        <f>VLOOKUP(B52,#REF!, 11, 0)</f>
        <v>#REF!</v>
      </c>
      <c r="M52" s="23" t="e">
        <f>VLOOKUP(B52,#REF!, 12, 0)</f>
        <v>#REF!</v>
      </c>
      <c r="N52" s="23" t="e">
        <f>VLOOKUP(B52,#REF!, 13, 0)</f>
        <v>#REF!</v>
      </c>
      <c r="O52" s="23" t="e">
        <f>VLOOKUP(B52,#REF!, 14, 0)</f>
        <v>#REF!</v>
      </c>
      <c r="P52" s="62"/>
      <c r="Q52" s="62"/>
    </row>
    <row r="53" spans="1:17" hidden="1" x14ac:dyDescent="0.25">
      <c r="A53" s="24"/>
      <c r="B53" s="138">
        <v>19571402020063</v>
      </c>
      <c r="C53" s="23" t="e">
        <f>VLOOKUP(B53,#REF!, 2, 0)</f>
        <v>#REF!</v>
      </c>
      <c r="D53" s="23" t="e">
        <f>VLOOKUP(B53,#REF!, 3, 0)</f>
        <v>#REF!</v>
      </c>
      <c r="E53" s="23" t="e">
        <f>VLOOKUP(B53,#REF!, 4, 0)</f>
        <v>#REF!</v>
      </c>
      <c r="F53" s="23" t="e">
        <f>VLOOKUP(B53,#REF!, 5, 0)</f>
        <v>#REF!</v>
      </c>
      <c r="G53" s="23" t="e">
        <f>VLOOKUP(B53,#REF!, 6, 0)</f>
        <v>#REF!</v>
      </c>
      <c r="H53" s="23" t="e">
        <f>VLOOKUP(B53,#REF!, 7, 0)</f>
        <v>#REF!</v>
      </c>
      <c r="I53" s="23" t="e">
        <f>VLOOKUP(B53,#REF!, 8, 0)</f>
        <v>#REF!</v>
      </c>
      <c r="J53" s="23" t="e">
        <f>VLOOKUP(B53,#REF!, 9, 0)</f>
        <v>#REF!</v>
      </c>
      <c r="K53" s="23" t="e">
        <f>VLOOKUP(B53,#REF!, 10, 0)</f>
        <v>#REF!</v>
      </c>
      <c r="L53" s="23" t="e">
        <f>VLOOKUP(B53,#REF!, 11, 0)</f>
        <v>#REF!</v>
      </c>
      <c r="M53" s="23" t="e">
        <f>VLOOKUP(B53,#REF!, 12, 0)</f>
        <v>#REF!</v>
      </c>
      <c r="N53" s="23" t="e">
        <f>VLOOKUP(B53,#REF!, 13, 0)</f>
        <v>#REF!</v>
      </c>
      <c r="O53" s="23" t="e">
        <f>VLOOKUP(B53,#REF!, 14, 0)</f>
        <v>#REF!</v>
      </c>
      <c r="P53" s="62"/>
      <c r="Q53" s="62"/>
    </row>
    <row r="54" spans="1:17" hidden="1" x14ac:dyDescent="0.25">
      <c r="A54" s="24"/>
      <c r="B54" s="138">
        <v>19571402020044</v>
      </c>
      <c r="C54" s="23" t="e">
        <f>VLOOKUP(B54,#REF!, 2, 0)</f>
        <v>#REF!</v>
      </c>
      <c r="D54" s="23" t="e">
        <f>VLOOKUP(B54,#REF!, 3, 0)</f>
        <v>#REF!</v>
      </c>
      <c r="E54" s="23" t="e">
        <f>VLOOKUP(B54,#REF!, 4, 0)</f>
        <v>#REF!</v>
      </c>
      <c r="F54" s="23" t="e">
        <f>VLOOKUP(B54,#REF!, 5, 0)</f>
        <v>#REF!</v>
      </c>
      <c r="G54" s="23" t="e">
        <f>VLOOKUP(B54,#REF!, 6, 0)</f>
        <v>#REF!</v>
      </c>
      <c r="H54" s="23" t="e">
        <f>VLOOKUP(B54,#REF!, 7, 0)</f>
        <v>#REF!</v>
      </c>
      <c r="I54" s="23" t="e">
        <f>VLOOKUP(B54,#REF!, 8, 0)</f>
        <v>#REF!</v>
      </c>
      <c r="J54" s="23" t="e">
        <f>VLOOKUP(B54,#REF!, 9, 0)</f>
        <v>#REF!</v>
      </c>
      <c r="K54" s="23" t="e">
        <f>VLOOKUP(B54,#REF!, 10, 0)</f>
        <v>#REF!</v>
      </c>
      <c r="L54" s="23" t="e">
        <f>VLOOKUP(B54,#REF!, 11, 0)</f>
        <v>#REF!</v>
      </c>
      <c r="M54" s="23" t="e">
        <f>VLOOKUP(B54,#REF!, 12, 0)</f>
        <v>#REF!</v>
      </c>
      <c r="N54" s="23" t="e">
        <f>VLOOKUP(B54,#REF!, 13, 0)</f>
        <v>#REF!</v>
      </c>
      <c r="O54" s="23" t="e">
        <f>VLOOKUP(B54,#REF!, 14, 0)</f>
        <v>#REF!</v>
      </c>
      <c r="P54" s="62"/>
      <c r="Q54" s="62"/>
    </row>
    <row r="55" spans="1:17" hidden="1" x14ac:dyDescent="0.25">
      <c r="A55" s="24"/>
      <c r="B55" s="138">
        <v>19571402020173</v>
      </c>
      <c r="C55" s="23" t="e">
        <f>VLOOKUP(B55,#REF!, 2, 0)</f>
        <v>#REF!</v>
      </c>
      <c r="D55" s="23" t="e">
        <f>VLOOKUP(B55,#REF!, 3, 0)</f>
        <v>#REF!</v>
      </c>
      <c r="E55" s="23" t="e">
        <f>VLOOKUP(B55,#REF!, 4, 0)</f>
        <v>#REF!</v>
      </c>
      <c r="F55" s="23" t="e">
        <f>VLOOKUP(B55,#REF!, 5, 0)</f>
        <v>#REF!</v>
      </c>
      <c r="G55" s="23" t="e">
        <f>VLOOKUP(B55,#REF!, 6, 0)</f>
        <v>#REF!</v>
      </c>
      <c r="H55" s="23" t="e">
        <f>VLOOKUP(B55,#REF!, 7, 0)</f>
        <v>#REF!</v>
      </c>
      <c r="I55" s="23" t="e">
        <f>VLOOKUP(B55,#REF!, 8, 0)</f>
        <v>#REF!</v>
      </c>
      <c r="J55" s="23" t="e">
        <f>VLOOKUP(B55,#REF!, 9, 0)</f>
        <v>#REF!</v>
      </c>
      <c r="K55" s="23" t="e">
        <f>VLOOKUP(B55,#REF!, 10, 0)</f>
        <v>#REF!</v>
      </c>
      <c r="L55" s="23" t="e">
        <f>VLOOKUP(B55,#REF!, 11, 0)</f>
        <v>#REF!</v>
      </c>
      <c r="M55" s="23" t="e">
        <f>VLOOKUP(B55,#REF!, 12, 0)</f>
        <v>#REF!</v>
      </c>
      <c r="N55" s="23" t="e">
        <f>VLOOKUP(B55,#REF!, 13, 0)</f>
        <v>#REF!</v>
      </c>
      <c r="O55" s="23" t="e">
        <f>VLOOKUP(B55,#REF!, 14, 0)</f>
        <v>#REF!</v>
      </c>
      <c r="P55" s="62"/>
      <c r="Q55" s="62"/>
    </row>
    <row r="56" spans="1:17" hidden="1" x14ac:dyDescent="0.25">
      <c r="A56" s="24"/>
      <c r="B56" s="138">
        <v>19571402020002</v>
      </c>
      <c r="C56" s="23" t="e">
        <f>VLOOKUP(B56,#REF!, 2, 0)</f>
        <v>#REF!</v>
      </c>
      <c r="D56" s="23" t="e">
        <f>VLOOKUP(B56,#REF!, 3, 0)</f>
        <v>#REF!</v>
      </c>
      <c r="E56" s="23" t="e">
        <f>VLOOKUP(B56,#REF!, 4, 0)</f>
        <v>#REF!</v>
      </c>
      <c r="F56" s="23" t="e">
        <f>VLOOKUP(B56,#REF!, 5, 0)</f>
        <v>#REF!</v>
      </c>
      <c r="G56" s="23" t="e">
        <f>VLOOKUP(B56,#REF!, 6, 0)</f>
        <v>#REF!</v>
      </c>
      <c r="H56" s="23" t="e">
        <f>VLOOKUP(B56,#REF!, 7, 0)</f>
        <v>#REF!</v>
      </c>
      <c r="I56" s="23" t="e">
        <f>VLOOKUP(B56,#REF!, 8, 0)</f>
        <v>#REF!</v>
      </c>
      <c r="J56" s="23" t="e">
        <f>VLOOKUP(B56,#REF!, 9, 0)</f>
        <v>#REF!</v>
      </c>
      <c r="K56" s="23" t="e">
        <f>VLOOKUP(B56,#REF!, 10, 0)</f>
        <v>#REF!</v>
      </c>
      <c r="L56" s="23" t="e">
        <f>VLOOKUP(B56,#REF!, 11, 0)</f>
        <v>#REF!</v>
      </c>
      <c r="M56" s="23" t="e">
        <f>VLOOKUP(B56,#REF!, 12, 0)</f>
        <v>#REF!</v>
      </c>
      <c r="N56" s="23" t="e">
        <f>VLOOKUP(B56,#REF!, 13, 0)</f>
        <v>#REF!</v>
      </c>
      <c r="O56" s="23" t="e">
        <f>VLOOKUP(B56,#REF!, 14, 0)</f>
        <v>#REF!</v>
      </c>
      <c r="P56" s="62"/>
      <c r="Q56" s="62"/>
    </row>
    <row r="57" spans="1:17" hidden="1" x14ac:dyDescent="0.25">
      <c r="A57" s="24"/>
      <c r="B57" s="138">
        <v>19571402020185</v>
      </c>
      <c r="C57" s="23" t="e">
        <f>VLOOKUP(B57,#REF!, 2, 0)</f>
        <v>#REF!</v>
      </c>
      <c r="D57" s="23" t="e">
        <f>VLOOKUP(B57,#REF!, 3, 0)</f>
        <v>#REF!</v>
      </c>
      <c r="E57" s="23" t="e">
        <f>VLOOKUP(B57,#REF!, 4, 0)</f>
        <v>#REF!</v>
      </c>
      <c r="F57" s="23" t="e">
        <f>VLOOKUP(B57,#REF!, 5, 0)</f>
        <v>#REF!</v>
      </c>
      <c r="G57" s="23" t="e">
        <f>VLOOKUP(B57,#REF!, 6, 0)</f>
        <v>#REF!</v>
      </c>
      <c r="H57" s="23" t="e">
        <f>VLOOKUP(B57,#REF!, 7, 0)</f>
        <v>#REF!</v>
      </c>
      <c r="I57" s="23" t="e">
        <f>VLOOKUP(B57,#REF!, 8, 0)</f>
        <v>#REF!</v>
      </c>
      <c r="J57" s="23" t="e">
        <f>VLOOKUP(B57,#REF!, 9, 0)</f>
        <v>#REF!</v>
      </c>
      <c r="K57" s="23" t="e">
        <f>VLOOKUP(B57,#REF!, 10, 0)</f>
        <v>#REF!</v>
      </c>
      <c r="L57" s="23" t="e">
        <f>VLOOKUP(B57,#REF!, 11, 0)</f>
        <v>#REF!</v>
      </c>
      <c r="M57" s="23" t="e">
        <f>VLOOKUP(B57,#REF!, 12, 0)</f>
        <v>#REF!</v>
      </c>
      <c r="N57" s="23" t="e">
        <f>VLOOKUP(B57,#REF!, 13, 0)</f>
        <v>#REF!</v>
      </c>
      <c r="O57" s="23" t="e">
        <f>VLOOKUP(B57,#REF!, 14, 0)</f>
        <v>#REF!</v>
      </c>
      <c r="P57" s="62"/>
      <c r="Q57" s="62"/>
    </row>
    <row r="58" spans="1:17" hidden="1" x14ac:dyDescent="0.25">
      <c r="A58" s="24"/>
      <c r="B58" s="138">
        <v>19571402020076</v>
      </c>
      <c r="C58" s="23" t="e">
        <f>VLOOKUP(B58,#REF!, 2, 0)</f>
        <v>#REF!</v>
      </c>
      <c r="D58" s="23" t="e">
        <f>VLOOKUP(B58,#REF!, 3, 0)</f>
        <v>#REF!</v>
      </c>
      <c r="E58" s="23" t="e">
        <f>VLOOKUP(B58,#REF!, 4, 0)</f>
        <v>#REF!</v>
      </c>
      <c r="F58" s="23" t="e">
        <f>VLOOKUP(B58,#REF!, 5, 0)</f>
        <v>#REF!</v>
      </c>
      <c r="G58" s="23" t="e">
        <f>VLOOKUP(B58,#REF!, 6, 0)</f>
        <v>#REF!</v>
      </c>
      <c r="H58" s="23" t="e">
        <f>VLOOKUP(B58,#REF!, 7, 0)</f>
        <v>#REF!</v>
      </c>
      <c r="I58" s="23" t="e">
        <f>VLOOKUP(B58,#REF!, 8, 0)</f>
        <v>#REF!</v>
      </c>
      <c r="J58" s="23" t="e">
        <f>VLOOKUP(B58,#REF!, 9, 0)</f>
        <v>#REF!</v>
      </c>
      <c r="K58" s="23" t="e">
        <f>VLOOKUP(B58,#REF!, 10, 0)</f>
        <v>#REF!</v>
      </c>
      <c r="L58" s="23" t="e">
        <f>VLOOKUP(B58,#REF!, 11, 0)</f>
        <v>#REF!</v>
      </c>
      <c r="M58" s="23" t="e">
        <f>VLOOKUP(B58,#REF!, 12, 0)</f>
        <v>#REF!</v>
      </c>
      <c r="N58" s="23" t="e">
        <f>VLOOKUP(B58,#REF!, 13, 0)</f>
        <v>#REF!</v>
      </c>
      <c r="O58" s="23" t="e">
        <f>VLOOKUP(B58,#REF!, 14, 0)</f>
        <v>#REF!</v>
      </c>
      <c r="P58" s="62"/>
      <c r="Q58" s="62"/>
    </row>
    <row r="59" spans="1:17" hidden="1" x14ac:dyDescent="0.25">
      <c r="A59" s="24"/>
      <c r="B59" s="138">
        <v>19571402020038</v>
      </c>
      <c r="C59" s="23" t="e">
        <f>VLOOKUP(B59,#REF!, 2, 0)</f>
        <v>#REF!</v>
      </c>
      <c r="D59" s="23" t="e">
        <f>VLOOKUP(B59,#REF!, 3, 0)</f>
        <v>#REF!</v>
      </c>
      <c r="E59" s="23" t="e">
        <f>VLOOKUP(B59,#REF!, 4, 0)</f>
        <v>#REF!</v>
      </c>
      <c r="F59" s="23" t="e">
        <f>VLOOKUP(B59,#REF!, 5, 0)</f>
        <v>#REF!</v>
      </c>
      <c r="G59" s="23" t="e">
        <f>VLOOKUP(B59,#REF!, 6, 0)</f>
        <v>#REF!</v>
      </c>
      <c r="H59" s="23" t="e">
        <f>VLOOKUP(B59,#REF!, 7, 0)</f>
        <v>#REF!</v>
      </c>
      <c r="I59" s="23" t="e">
        <f>VLOOKUP(B59,#REF!, 8, 0)</f>
        <v>#REF!</v>
      </c>
      <c r="J59" s="23" t="e">
        <f>VLOOKUP(B59,#REF!, 9, 0)</f>
        <v>#REF!</v>
      </c>
      <c r="K59" s="23" t="e">
        <f>VLOOKUP(B59,#REF!, 10, 0)</f>
        <v>#REF!</v>
      </c>
      <c r="L59" s="23" t="e">
        <f>VLOOKUP(B59,#REF!, 11, 0)</f>
        <v>#REF!</v>
      </c>
      <c r="M59" s="23" t="e">
        <f>VLOOKUP(B59,#REF!, 12, 0)</f>
        <v>#REF!</v>
      </c>
      <c r="N59" s="23" t="e">
        <f>VLOOKUP(B59,#REF!, 13, 0)</f>
        <v>#REF!</v>
      </c>
      <c r="O59" s="23" t="e">
        <f>VLOOKUP(B59,#REF!, 14, 0)</f>
        <v>#REF!</v>
      </c>
      <c r="P59" s="62"/>
      <c r="Q59" s="62"/>
    </row>
    <row r="60" spans="1:17" hidden="1" x14ac:dyDescent="0.25">
      <c r="A60" s="24"/>
      <c r="B60" s="138">
        <v>19571402020217</v>
      </c>
      <c r="C60" s="23" t="e">
        <f>VLOOKUP(B60,#REF!, 2, 0)</f>
        <v>#REF!</v>
      </c>
      <c r="D60" s="23" t="e">
        <f>VLOOKUP(B60,#REF!, 3, 0)</f>
        <v>#REF!</v>
      </c>
      <c r="E60" s="23" t="e">
        <f>VLOOKUP(B60,#REF!, 4, 0)</f>
        <v>#REF!</v>
      </c>
      <c r="F60" s="23" t="e">
        <f>VLOOKUP(B60,#REF!, 5, 0)</f>
        <v>#REF!</v>
      </c>
      <c r="G60" s="23" t="e">
        <f>VLOOKUP(B60,#REF!, 6, 0)</f>
        <v>#REF!</v>
      </c>
      <c r="H60" s="23" t="e">
        <f>VLOOKUP(B60,#REF!, 7, 0)</f>
        <v>#REF!</v>
      </c>
      <c r="I60" s="23" t="e">
        <f>VLOOKUP(B60,#REF!, 8, 0)</f>
        <v>#REF!</v>
      </c>
      <c r="J60" s="23" t="e">
        <f>VLOOKUP(B60,#REF!, 9, 0)</f>
        <v>#REF!</v>
      </c>
      <c r="K60" s="23" t="e">
        <f>VLOOKUP(B60,#REF!, 10, 0)</f>
        <v>#REF!</v>
      </c>
      <c r="L60" s="23" t="e">
        <f>VLOOKUP(B60,#REF!, 11, 0)</f>
        <v>#REF!</v>
      </c>
      <c r="M60" s="23" t="e">
        <f>VLOOKUP(B60,#REF!, 12, 0)</f>
        <v>#REF!</v>
      </c>
      <c r="N60" s="23" t="e">
        <f>VLOOKUP(B60,#REF!, 13, 0)</f>
        <v>#REF!</v>
      </c>
      <c r="O60" s="23" t="e">
        <f>VLOOKUP(B60,#REF!, 14, 0)</f>
        <v>#REF!</v>
      </c>
      <c r="P60" s="62"/>
      <c r="Q60" s="62"/>
    </row>
    <row r="61" spans="1:17" hidden="1" x14ac:dyDescent="0.25">
      <c r="A61" s="24"/>
      <c r="B61" s="138">
        <v>19571402020061</v>
      </c>
      <c r="C61" s="23" t="e">
        <f>VLOOKUP(B61,#REF!, 2, 0)</f>
        <v>#REF!</v>
      </c>
      <c r="D61" s="23" t="e">
        <f>VLOOKUP(B61,#REF!, 3, 0)</f>
        <v>#REF!</v>
      </c>
      <c r="E61" s="23" t="e">
        <f>VLOOKUP(B61,#REF!, 4, 0)</f>
        <v>#REF!</v>
      </c>
      <c r="F61" s="23" t="e">
        <f>VLOOKUP(B61,#REF!, 5, 0)</f>
        <v>#REF!</v>
      </c>
      <c r="G61" s="23" t="e">
        <f>VLOOKUP(B61,#REF!, 6, 0)</f>
        <v>#REF!</v>
      </c>
      <c r="H61" s="23" t="e">
        <f>VLOOKUP(B61,#REF!, 7, 0)</f>
        <v>#REF!</v>
      </c>
      <c r="I61" s="23" t="e">
        <f>VLOOKUP(B61,#REF!, 8, 0)</f>
        <v>#REF!</v>
      </c>
      <c r="J61" s="23" t="e">
        <f>VLOOKUP(B61,#REF!, 9, 0)</f>
        <v>#REF!</v>
      </c>
      <c r="K61" s="23" t="e">
        <f>VLOOKUP(B61,#REF!, 10, 0)</f>
        <v>#REF!</v>
      </c>
      <c r="L61" s="23" t="e">
        <f>VLOOKUP(B61,#REF!, 11, 0)</f>
        <v>#REF!</v>
      </c>
      <c r="M61" s="23" t="e">
        <f>VLOOKUP(B61,#REF!, 12, 0)</f>
        <v>#REF!</v>
      </c>
      <c r="N61" s="23" t="e">
        <f>VLOOKUP(B61,#REF!, 13, 0)</f>
        <v>#REF!</v>
      </c>
      <c r="O61" s="23" t="e">
        <f>VLOOKUP(B61,#REF!, 14, 0)</f>
        <v>#REF!</v>
      </c>
      <c r="P61" s="62"/>
      <c r="Q61" s="62"/>
    </row>
    <row r="62" spans="1:17" hidden="1" x14ac:dyDescent="0.25">
      <c r="A62" s="24"/>
      <c r="B62" s="138">
        <v>19571402020073</v>
      </c>
      <c r="C62" s="23" t="e">
        <f>VLOOKUP(B62,#REF!, 2, 0)</f>
        <v>#REF!</v>
      </c>
      <c r="D62" s="23" t="e">
        <f>VLOOKUP(B62,#REF!, 3, 0)</f>
        <v>#REF!</v>
      </c>
      <c r="E62" s="23" t="e">
        <f>VLOOKUP(B62,#REF!, 4, 0)</f>
        <v>#REF!</v>
      </c>
      <c r="F62" s="23" t="e">
        <f>VLOOKUP(B62,#REF!, 5, 0)</f>
        <v>#REF!</v>
      </c>
      <c r="G62" s="23" t="e">
        <f>VLOOKUP(B62,#REF!, 6, 0)</f>
        <v>#REF!</v>
      </c>
      <c r="H62" s="23" t="e">
        <f>VLOOKUP(B62,#REF!, 7, 0)</f>
        <v>#REF!</v>
      </c>
      <c r="I62" s="23" t="e">
        <f>VLOOKUP(B62,#REF!, 8, 0)</f>
        <v>#REF!</v>
      </c>
      <c r="J62" s="23" t="e">
        <f>VLOOKUP(B62,#REF!, 9, 0)</f>
        <v>#REF!</v>
      </c>
      <c r="K62" s="23" t="e">
        <f>VLOOKUP(B62,#REF!, 10, 0)</f>
        <v>#REF!</v>
      </c>
      <c r="L62" s="23" t="e">
        <f>VLOOKUP(B62,#REF!, 11, 0)</f>
        <v>#REF!</v>
      </c>
      <c r="M62" s="23" t="e">
        <f>VLOOKUP(B62,#REF!, 12, 0)</f>
        <v>#REF!</v>
      </c>
      <c r="N62" s="23" t="e">
        <f>VLOOKUP(B62,#REF!, 13, 0)</f>
        <v>#REF!</v>
      </c>
      <c r="O62" s="23" t="e">
        <f>VLOOKUP(B62,#REF!, 14, 0)</f>
        <v>#REF!</v>
      </c>
      <c r="P62" s="62"/>
      <c r="Q62" s="62"/>
    </row>
    <row r="63" spans="1:17" hidden="1" x14ac:dyDescent="0.25">
      <c r="A63" s="24"/>
      <c r="B63" s="138">
        <v>19571402020159</v>
      </c>
      <c r="C63" s="23" t="e">
        <f>VLOOKUP(B63,#REF!, 2, 0)</f>
        <v>#REF!</v>
      </c>
      <c r="D63" s="23" t="e">
        <f>VLOOKUP(B63,#REF!, 3, 0)</f>
        <v>#REF!</v>
      </c>
      <c r="E63" s="23" t="e">
        <f>VLOOKUP(B63,#REF!, 4, 0)</f>
        <v>#REF!</v>
      </c>
      <c r="F63" s="23" t="e">
        <f>VLOOKUP(B63,#REF!, 5, 0)</f>
        <v>#REF!</v>
      </c>
      <c r="G63" s="23" t="e">
        <f>VLOOKUP(B63,#REF!, 6, 0)</f>
        <v>#REF!</v>
      </c>
      <c r="H63" s="23" t="e">
        <f>VLOOKUP(B63,#REF!, 7, 0)</f>
        <v>#REF!</v>
      </c>
      <c r="I63" s="23" t="e">
        <f>VLOOKUP(B63,#REF!, 8, 0)</f>
        <v>#REF!</v>
      </c>
      <c r="J63" s="23" t="e">
        <f>VLOOKUP(B63,#REF!, 9, 0)</f>
        <v>#REF!</v>
      </c>
      <c r="K63" s="23" t="e">
        <f>VLOOKUP(B63,#REF!, 10, 0)</f>
        <v>#REF!</v>
      </c>
      <c r="L63" s="23" t="e">
        <f>VLOOKUP(B63,#REF!, 11, 0)</f>
        <v>#REF!</v>
      </c>
      <c r="M63" s="23" t="e">
        <f>VLOOKUP(B63,#REF!, 12, 0)</f>
        <v>#REF!</v>
      </c>
      <c r="N63" s="23" t="e">
        <f>VLOOKUP(B63,#REF!, 13, 0)</f>
        <v>#REF!</v>
      </c>
      <c r="O63" s="23" t="e">
        <f>VLOOKUP(B63,#REF!, 14, 0)</f>
        <v>#REF!</v>
      </c>
      <c r="P63" s="62"/>
      <c r="Q63" s="62"/>
    </row>
    <row r="64" spans="1:17" x14ac:dyDescent="0.25">
      <c r="A64" s="24"/>
      <c r="B64" s="138">
        <v>19571402020083</v>
      </c>
      <c r="C64" s="23" t="e">
        <f>VLOOKUP(B64,#REF!, 2, 0)</f>
        <v>#REF!</v>
      </c>
      <c r="D64" s="23" t="e">
        <f>VLOOKUP(B64,#REF!, 3, 0)</f>
        <v>#REF!</v>
      </c>
      <c r="E64" s="23" t="e">
        <f>VLOOKUP(B64,#REF!, 4, 0)</f>
        <v>#REF!</v>
      </c>
      <c r="F64" s="23" t="e">
        <f>VLOOKUP(B64,#REF!, 5, 0)</f>
        <v>#REF!</v>
      </c>
      <c r="G64" s="23" t="e">
        <f>VLOOKUP(B64,#REF!, 6, 0)</f>
        <v>#REF!</v>
      </c>
      <c r="H64" s="23" t="e">
        <f>VLOOKUP(B64,#REF!, 7, 0)</f>
        <v>#REF!</v>
      </c>
      <c r="I64" s="23" t="e">
        <f>VLOOKUP(B64,#REF!, 8, 0)</f>
        <v>#REF!</v>
      </c>
      <c r="J64" s="23" t="e">
        <f>VLOOKUP(B64,#REF!, 9, 0)</f>
        <v>#REF!</v>
      </c>
      <c r="K64" s="23" t="e">
        <f>VLOOKUP(B64,#REF!, 10, 0)</f>
        <v>#REF!</v>
      </c>
      <c r="L64" s="23" t="e">
        <f>VLOOKUP(B64,#REF!, 11, 0)</f>
        <v>#REF!</v>
      </c>
      <c r="M64" s="23" t="e">
        <f>VLOOKUP(B64,#REF!, 12, 0)</f>
        <v>#REF!</v>
      </c>
      <c r="N64" s="23" t="e">
        <f>VLOOKUP(B64,#REF!, 13, 0)</f>
        <v>#REF!</v>
      </c>
      <c r="O64" s="23" t="e">
        <f>VLOOKUP(B64,#REF!, 14, 0)</f>
        <v>#REF!</v>
      </c>
      <c r="P64" s="30"/>
      <c r="Q64" s="62"/>
    </row>
    <row r="65" spans="1:17" x14ac:dyDescent="0.25">
      <c r="A65" s="24"/>
      <c r="B65" s="138">
        <v>19571402020081</v>
      </c>
      <c r="C65" s="23" t="e">
        <f>VLOOKUP(B65,#REF!, 2, 0)</f>
        <v>#REF!</v>
      </c>
      <c r="D65" s="23" t="e">
        <f>VLOOKUP(B65,#REF!, 3, 0)</f>
        <v>#REF!</v>
      </c>
      <c r="E65" s="23" t="e">
        <f>VLOOKUP(B65,#REF!, 4, 0)</f>
        <v>#REF!</v>
      </c>
      <c r="F65" s="23" t="e">
        <f>VLOOKUP(B65,#REF!, 5, 0)</f>
        <v>#REF!</v>
      </c>
      <c r="G65" s="23" t="e">
        <f>VLOOKUP(B65,#REF!, 6, 0)</f>
        <v>#REF!</v>
      </c>
      <c r="H65" s="23" t="e">
        <f>VLOOKUP(B65,#REF!, 7, 0)</f>
        <v>#REF!</v>
      </c>
      <c r="I65" s="23" t="e">
        <f>VLOOKUP(B65,#REF!, 8, 0)</f>
        <v>#REF!</v>
      </c>
      <c r="J65" s="23" t="e">
        <f>VLOOKUP(B65,#REF!, 9, 0)</f>
        <v>#REF!</v>
      </c>
      <c r="K65" s="23" t="e">
        <f>VLOOKUP(B65,#REF!, 10, 0)</f>
        <v>#REF!</v>
      </c>
      <c r="L65" s="23" t="e">
        <f>VLOOKUP(B65,#REF!, 11, 0)</f>
        <v>#REF!</v>
      </c>
      <c r="M65" s="23" t="e">
        <f>VLOOKUP(B65,#REF!, 12, 0)</f>
        <v>#REF!</v>
      </c>
      <c r="N65" s="23" t="e">
        <f>VLOOKUP(B65,#REF!, 13, 0)</f>
        <v>#REF!</v>
      </c>
      <c r="O65" s="23" t="e">
        <f>VLOOKUP(B65,#REF!, 14, 0)</f>
        <v>#REF!</v>
      </c>
      <c r="P65" s="62"/>
      <c r="Q65" s="62"/>
    </row>
    <row r="66" spans="1:17" x14ac:dyDescent="0.25">
      <c r="A66" s="24"/>
      <c r="B66" s="138">
        <v>19571402020155</v>
      </c>
      <c r="C66" s="23" t="e">
        <f>VLOOKUP(B66,#REF!, 2, 0)</f>
        <v>#REF!</v>
      </c>
      <c r="D66" s="23" t="e">
        <f>VLOOKUP(B66,#REF!, 3, 0)</f>
        <v>#REF!</v>
      </c>
      <c r="E66" s="23" t="e">
        <f>VLOOKUP(B66,#REF!, 4, 0)</f>
        <v>#REF!</v>
      </c>
      <c r="F66" s="23" t="e">
        <f>VLOOKUP(B66,#REF!, 5, 0)</f>
        <v>#REF!</v>
      </c>
      <c r="G66" s="23" t="e">
        <f>VLOOKUP(B66,#REF!, 6, 0)</f>
        <v>#REF!</v>
      </c>
      <c r="H66" s="23" t="e">
        <f>VLOOKUP(B66,#REF!, 7, 0)</f>
        <v>#REF!</v>
      </c>
      <c r="I66" s="23" t="e">
        <f>VLOOKUP(B66,#REF!, 8, 0)</f>
        <v>#REF!</v>
      </c>
      <c r="J66" s="23" t="e">
        <f>VLOOKUP(B66,#REF!, 9, 0)</f>
        <v>#REF!</v>
      </c>
      <c r="K66" s="23" t="e">
        <f>VLOOKUP(B66,#REF!, 10, 0)</f>
        <v>#REF!</v>
      </c>
      <c r="L66" s="23" t="e">
        <f>VLOOKUP(B66,#REF!, 11, 0)</f>
        <v>#REF!</v>
      </c>
      <c r="M66" s="23" t="e">
        <f>VLOOKUP(B66,#REF!, 12, 0)</f>
        <v>#REF!</v>
      </c>
      <c r="N66" s="23" t="e">
        <f>VLOOKUP(B66,#REF!, 13, 0)</f>
        <v>#REF!</v>
      </c>
      <c r="O66" s="23" t="e">
        <f>VLOOKUP(B66,#REF!, 14, 0)</f>
        <v>#REF!</v>
      </c>
      <c r="P66" s="62"/>
      <c r="Q66" s="62"/>
    </row>
    <row r="67" spans="1:17" x14ac:dyDescent="0.25">
      <c r="A67" s="24"/>
      <c r="B67" s="138">
        <v>19571402020018</v>
      </c>
      <c r="C67" s="23" t="e">
        <f>VLOOKUP(B67,#REF!, 2, 0)</f>
        <v>#REF!</v>
      </c>
      <c r="D67" s="23" t="e">
        <f>VLOOKUP(B67,#REF!, 3, 0)</f>
        <v>#REF!</v>
      </c>
      <c r="E67" s="23" t="e">
        <f>VLOOKUP(B67,#REF!, 4, 0)</f>
        <v>#REF!</v>
      </c>
      <c r="F67" s="23" t="e">
        <f>VLOOKUP(B67,#REF!, 5, 0)</f>
        <v>#REF!</v>
      </c>
      <c r="G67" s="23" t="e">
        <f>VLOOKUP(B67,#REF!, 6, 0)</f>
        <v>#REF!</v>
      </c>
      <c r="H67" s="23" t="e">
        <f>VLOOKUP(B67,#REF!, 7, 0)</f>
        <v>#REF!</v>
      </c>
      <c r="I67" s="23" t="e">
        <f>VLOOKUP(B67,#REF!, 8, 0)</f>
        <v>#REF!</v>
      </c>
      <c r="J67" s="23" t="e">
        <f>VLOOKUP(B67,#REF!, 9, 0)</f>
        <v>#REF!</v>
      </c>
      <c r="K67" s="23" t="e">
        <f>VLOOKUP(B67,#REF!, 10, 0)</f>
        <v>#REF!</v>
      </c>
      <c r="L67" s="23" t="e">
        <f>VLOOKUP(B67,#REF!, 11, 0)</f>
        <v>#REF!</v>
      </c>
      <c r="M67" s="23" t="e">
        <f>VLOOKUP(B67,#REF!, 12, 0)</f>
        <v>#REF!</v>
      </c>
      <c r="N67" s="23" t="e">
        <f>VLOOKUP(B67,#REF!, 13, 0)</f>
        <v>#REF!</v>
      </c>
      <c r="O67" s="23" t="e">
        <f>VLOOKUP(B67,#REF!, 14, 0)</f>
        <v>#REF!</v>
      </c>
      <c r="P67" s="62"/>
      <c r="Q67" s="62"/>
    </row>
    <row r="68" spans="1:17" x14ac:dyDescent="0.25">
      <c r="A68" s="24"/>
      <c r="B68" s="138">
        <v>19571402020019</v>
      </c>
      <c r="C68" s="23" t="e">
        <f>VLOOKUP(B68,#REF!, 2, 0)</f>
        <v>#REF!</v>
      </c>
      <c r="D68" s="23" t="e">
        <f>VLOOKUP(B68,#REF!, 3, 0)</f>
        <v>#REF!</v>
      </c>
      <c r="E68" s="23" t="e">
        <f>VLOOKUP(B68,#REF!, 4, 0)</f>
        <v>#REF!</v>
      </c>
      <c r="F68" s="23" t="e">
        <f>VLOOKUP(B68,#REF!, 5, 0)</f>
        <v>#REF!</v>
      </c>
      <c r="G68" s="23" t="e">
        <f>VLOOKUP(B68,#REF!, 6, 0)</f>
        <v>#REF!</v>
      </c>
      <c r="H68" s="23" t="e">
        <f>VLOOKUP(B68,#REF!, 7, 0)</f>
        <v>#REF!</v>
      </c>
      <c r="I68" s="23" t="e">
        <f>VLOOKUP(B68,#REF!, 8, 0)</f>
        <v>#REF!</v>
      </c>
      <c r="J68" s="23" t="e">
        <f>VLOOKUP(B68,#REF!, 9, 0)</f>
        <v>#REF!</v>
      </c>
      <c r="K68" s="23" t="e">
        <f>VLOOKUP(B68,#REF!, 10, 0)</f>
        <v>#REF!</v>
      </c>
      <c r="L68" s="23" t="e">
        <f>VLOOKUP(B68,#REF!, 11, 0)</f>
        <v>#REF!</v>
      </c>
      <c r="M68" s="23" t="e">
        <f>VLOOKUP(B68,#REF!, 12, 0)</f>
        <v>#REF!</v>
      </c>
      <c r="N68" s="23" t="e">
        <f>VLOOKUP(B68,#REF!, 13, 0)</f>
        <v>#REF!</v>
      </c>
      <c r="O68" s="23" t="e">
        <f>VLOOKUP(B68,#REF!, 14, 0)</f>
        <v>#REF!</v>
      </c>
      <c r="P68" s="62"/>
      <c r="Q68" s="62"/>
    </row>
    <row r="69" spans="1:17" x14ac:dyDescent="0.25">
      <c r="A69" s="24"/>
      <c r="B69" s="138">
        <v>19571402020024</v>
      </c>
      <c r="C69" s="23" t="e">
        <f>VLOOKUP(B69,#REF!, 2, 0)</f>
        <v>#REF!</v>
      </c>
      <c r="D69" s="23" t="e">
        <f>VLOOKUP(B69,#REF!, 3, 0)</f>
        <v>#REF!</v>
      </c>
      <c r="E69" s="23" t="e">
        <f>VLOOKUP(B69,#REF!, 4, 0)</f>
        <v>#REF!</v>
      </c>
      <c r="F69" s="23" t="e">
        <f>VLOOKUP(B69,#REF!, 5, 0)</f>
        <v>#REF!</v>
      </c>
      <c r="G69" s="23" t="e">
        <f>VLOOKUP(B69,#REF!, 6, 0)</f>
        <v>#REF!</v>
      </c>
      <c r="H69" s="23" t="e">
        <f>VLOOKUP(B69,#REF!, 7, 0)</f>
        <v>#REF!</v>
      </c>
      <c r="I69" s="23" t="e">
        <f>VLOOKUP(B69,#REF!, 8, 0)</f>
        <v>#REF!</v>
      </c>
      <c r="J69" s="23" t="e">
        <f>VLOOKUP(B69,#REF!, 9, 0)</f>
        <v>#REF!</v>
      </c>
      <c r="K69" s="23" t="e">
        <f>VLOOKUP(B69,#REF!, 10, 0)</f>
        <v>#REF!</v>
      </c>
      <c r="L69" s="23" t="e">
        <f>VLOOKUP(B69,#REF!, 11, 0)</f>
        <v>#REF!</v>
      </c>
      <c r="M69" s="23" t="e">
        <f>VLOOKUP(B69,#REF!, 12, 0)</f>
        <v>#REF!</v>
      </c>
      <c r="N69" s="23" t="e">
        <f>VLOOKUP(B69,#REF!, 13, 0)</f>
        <v>#REF!</v>
      </c>
      <c r="O69" s="23" t="e">
        <f>VLOOKUP(B69,#REF!, 14, 0)</f>
        <v>#REF!</v>
      </c>
      <c r="P69" s="62"/>
      <c r="Q69" s="62"/>
    </row>
    <row r="70" spans="1:17" x14ac:dyDescent="0.25">
      <c r="A70" s="24"/>
      <c r="B70" s="139">
        <v>19571402020102</v>
      </c>
      <c r="C70" s="23" t="e">
        <f>VLOOKUP(B70,#REF!, 2, 0)</f>
        <v>#REF!</v>
      </c>
      <c r="D70" s="23" t="e">
        <f>VLOOKUP(B70,#REF!, 3, 0)</f>
        <v>#REF!</v>
      </c>
      <c r="E70" s="23" t="e">
        <f>VLOOKUP(B70,#REF!, 4, 0)</f>
        <v>#REF!</v>
      </c>
      <c r="F70" s="23" t="e">
        <f>VLOOKUP(B70,#REF!, 5, 0)</f>
        <v>#REF!</v>
      </c>
      <c r="G70" s="23" t="e">
        <f>VLOOKUP(B70,#REF!, 6, 0)</f>
        <v>#REF!</v>
      </c>
      <c r="H70" s="23" t="e">
        <f>VLOOKUP(B70,#REF!, 7, 0)</f>
        <v>#REF!</v>
      </c>
      <c r="I70" s="23" t="e">
        <f>VLOOKUP(B70,#REF!, 8, 0)</f>
        <v>#REF!</v>
      </c>
      <c r="J70" s="23" t="e">
        <f>VLOOKUP(B70,#REF!, 9, 0)</f>
        <v>#REF!</v>
      </c>
      <c r="K70" s="23" t="e">
        <f>VLOOKUP(B70,#REF!, 10, 0)</f>
        <v>#REF!</v>
      </c>
      <c r="L70" s="23" t="e">
        <f>VLOOKUP(B70,#REF!, 11, 0)</f>
        <v>#REF!</v>
      </c>
      <c r="M70" s="23" t="e">
        <f>VLOOKUP(B70,#REF!, 12, 0)</f>
        <v>#REF!</v>
      </c>
      <c r="N70" s="23" t="e">
        <f>VLOOKUP(B70,#REF!, 13, 0)</f>
        <v>#REF!</v>
      </c>
      <c r="O70" s="23" t="e">
        <f>VLOOKUP(B70,#REF!, 14, 0)</f>
        <v>#REF!</v>
      </c>
      <c r="P70" s="68"/>
      <c r="Q70" s="68"/>
    </row>
    <row r="71" spans="1:17" x14ac:dyDescent="0.25">
      <c r="A71" s="24"/>
      <c r="B71" s="139">
        <v>19571402020004</v>
      </c>
      <c r="C71" s="23" t="e">
        <f>VLOOKUP(B71,#REF!, 2, 0)</f>
        <v>#REF!</v>
      </c>
      <c r="D71" s="23" t="e">
        <f>VLOOKUP(B71,#REF!, 3, 0)</f>
        <v>#REF!</v>
      </c>
      <c r="E71" s="23" t="e">
        <f>VLOOKUP(B71,#REF!, 4, 0)</f>
        <v>#REF!</v>
      </c>
      <c r="F71" s="23" t="e">
        <f>VLOOKUP(B71,#REF!, 5, 0)</f>
        <v>#REF!</v>
      </c>
      <c r="G71" s="23" t="e">
        <f>VLOOKUP(B71,#REF!, 6, 0)</f>
        <v>#REF!</v>
      </c>
      <c r="H71" s="23" t="e">
        <f>VLOOKUP(B71,#REF!, 7, 0)</f>
        <v>#REF!</v>
      </c>
      <c r="I71" s="23" t="e">
        <f>VLOOKUP(B71,#REF!, 8, 0)</f>
        <v>#REF!</v>
      </c>
      <c r="J71" s="23" t="e">
        <f>VLOOKUP(B71,#REF!, 9, 0)</f>
        <v>#REF!</v>
      </c>
      <c r="K71" s="23" t="e">
        <f>VLOOKUP(B71,#REF!, 10, 0)</f>
        <v>#REF!</v>
      </c>
      <c r="L71" s="23" t="e">
        <f>VLOOKUP(B71,#REF!, 11, 0)</f>
        <v>#REF!</v>
      </c>
      <c r="M71" s="23" t="e">
        <f>VLOOKUP(B71,#REF!, 12, 0)</f>
        <v>#REF!</v>
      </c>
      <c r="N71" s="23" t="e">
        <f>VLOOKUP(B71,#REF!, 13, 0)</f>
        <v>#REF!</v>
      </c>
      <c r="O71" s="23" t="e">
        <f>VLOOKUP(B71,#REF!, 14, 0)</f>
        <v>#REF!</v>
      </c>
      <c r="P71" s="62"/>
      <c r="Q71" s="62"/>
    </row>
    <row r="72" spans="1:17" x14ac:dyDescent="0.25">
      <c r="A72" s="24"/>
      <c r="B72" s="139">
        <v>19571402020057</v>
      </c>
      <c r="C72" s="23" t="e">
        <f>VLOOKUP(B72,#REF!, 2, 0)</f>
        <v>#REF!</v>
      </c>
      <c r="D72" s="23" t="e">
        <f>VLOOKUP(B72,#REF!, 3, 0)</f>
        <v>#REF!</v>
      </c>
      <c r="E72" s="23" t="e">
        <f>VLOOKUP(B72,#REF!, 4, 0)</f>
        <v>#REF!</v>
      </c>
      <c r="F72" s="23" t="e">
        <f>VLOOKUP(B72,#REF!, 5, 0)</f>
        <v>#REF!</v>
      </c>
      <c r="G72" s="23" t="e">
        <f>VLOOKUP(B72,#REF!, 6, 0)</f>
        <v>#REF!</v>
      </c>
      <c r="H72" s="23" t="e">
        <f>VLOOKUP(B72,#REF!, 7, 0)</f>
        <v>#REF!</v>
      </c>
      <c r="I72" s="23" t="e">
        <f>VLOOKUP(B72,#REF!, 8, 0)</f>
        <v>#REF!</v>
      </c>
      <c r="J72" s="23" t="e">
        <f>VLOOKUP(B72,#REF!, 9, 0)</f>
        <v>#REF!</v>
      </c>
      <c r="K72" s="23" t="e">
        <f>VLOOKUP(B72,#REF!, 10, 0)</f>
        <v>#REF!</v>
      </c>
      <c r="L72" s="23" t="e">
        <f>VLOOKUP(B72,#REF!, 11, 0)</f>
        <v>#REF!</v>
      </c>
      <c r="M72" s="23" t="e">
        <f>VLOOKUP(B72,#REF!, 12, 0)</f>
        <v>#REF!</v>
      </c>
      <c r="N72" s="23" t="e">
        <f>VLOOKUP(B72,#REF!, 13, 0)</f>
        <v>#REF!</v>
      </c>
      <c r="O72" s="23" t="e">
        <f>VLOOKUP(B72,#REF!, 14, 0)</f>
        <v>#REF!</v>
      </c>
      <c r="P72" s="62"/>
      <c r="Q72" s="62"/>
    </row>
    <row r="73" spans="1:17" x14ac:dyDescent="0.25">
      <c r="A73" s="24"/>
      <c r="B73" s="139">
        <v>19571402020055</v>
      </c>
      <c r="C73" s="23" t="e">
        <f>VLOOKUP(B73,#REF!, 2, 0)</f>
        <v>#REF!</v>
      </c>
      <c r="D73" s="23" t="e">
        <f>VLOOKUP(B73,#REF!, 3, 0)</f>
        <v>#REF!</v>
      </c>
      <c r="E73" s="23" t="e">
        <f>VLOOKUP(B73,#REF!, 4, 0)</f>
        <v>#REF!</v>
      </c>
      <c r="F73" s="23" t="e">
        <f>VLOOKUP(B73,#REF!, 5, 0)</f>
        <v>#REF!</v>
      </c>
      <c r="G73" s="23" t="e">
        <f>VLOOKUP(B73,#REF!, 6, 0)</f>
        <v>#REF!</v>
      </c>
      <c r="H73" s="23" t="e">
        <f>VLOOKUP(B73,#REF!, 7, 0)</f>
        <v>#REF!</v>
      </c>
      <c r="I73" s="23" t="e">
        <f>VLOOKUP(B73,#REF!, 8, 0)</f>
        <v>#REF!</v>
      </c>
      <c r="J73" s="23" t="e">
        <f>VLOOKUP(B73,#REF!, 9, 0)</f>
        <v>#REF!</v>
      </c>
      <c r="K73" s="23" t="e">
        <f>VLOOKUP(B73,#REF!, 10, 0)</f>
        <v>#REF!</v>
      </c>
      <c r="L73" s="23" t="e">
        <f>VLOOKUP(B73,#REF!, 11, 0)</f>
        <v>#REF!</v>
      </c>
      <c r="M73" s="23" t="e">
        <f>VLOOKUP(B73,#REF!, 12, 0)</f>
        <v>#REF!</v>
      </c>
      <c r="N73" s="23" t="e">
        <f>VLOOKUP(B73,#REF!, 13, 0)</f>
        <v>#REF!</v>
      </c>
      <c r="O73" s="23" t="e">
        <f>VLOOKUP(B73,#REF!, 14, 0)</f>
        <v>#REF!</v>
      </c>
      <c r="P73" s="62"/>
      <c r="Q73" s="62"/>
    </row>
    <row r="74" spans="1:17" x14ac:dyDescent="0.25">
      <c r="A74" s="24"/>
      <c r="B74" s="139">
        <v>19571402020041</v>
      </c>
      <c r="C74" s="23" t="e">
        <f>VLOOKUP(B74,#REF!, 2, 0)</f>
        <v>#REF!</v>
      </c>
      <c r="D74" s="23" t="e">
        <f>VLOOKUP(B74,#REF!, 3, 0)</f>
        <v>#REF!</v>
      </c>
      <c r="E74" s="23" t="e">
        <f>VLOOKUP(B74,#REF!, 4, 0)</f>
        <v>#REF!</v>
      </c>
      <c r="F74" s="23" t="e">
        <f>VLOOKUP(B74,#REF!, 5, 0)</f>
        <v>#REF!</v>
      </c>
      <c r="G74" s="23" t="e">
        <f>VLOOKUP(B74,#REF!, 6, 0)</f>
        <v>#REF!</v>
      </c>
      <c r="H74" s="23" t="e">
        <f>VLOOKUP(B74,#REF!, 7, 0)</f>
        <v>#REF!</v>
      </c>
      <c r="I74" s="23" t="e">
        <f>VLOOKUP(B74,#REF!, 8, 0)</f>
        <v>#REF!</v>
      </c>
      <c r="J74" s="23" t="e">
        <f>VLOOKUP(B74,#REF!, 9, 0)</f>
        <v>#REF!</v>
      </c>
      <c r="K74" s="23" t="e">
        <f>VLOOKUP(B74,#REF!, 10, 0)</f>
        <v>#REF!</v>
      </c>
      <c r="L74" s="23" t="e">
        <f>VLOOKUP(B74,#REF!, 11, 0)</f>
        <v>#REF!</v>
      </c>
      <c r="M74" s="23" t="e">
        <f>VLOOKUP(B74,#REF!, 12, 0)</f>
        <v>#REF!</v>
      </c>
      <c r="N74" s="23" t="e">
        <f>VLOOKUP(B74,#REF!, 13, 0)</f>
        <v>#REF!</v>
      </c>
      <c r="O74" s="23" t="e">
        <f>VLOOKUP(B74,#REF!, 14, 0)</f>
        <v>#REF!</v>
      </c>
      <c r="P74" s="62"/>
      <c r="Q74" s="62"/>
    </row>
    <row r="75" spans="1:17" x14ac:dyDescent="0.25">
      <c r="A75" s="24"/>
      <c r="B75" s="139">
        <v>19571402020049</v>
      </c>
      <c r="C75" s="23" t="e">
        <f>VLOOKUP(B75,#REF!, 2, 0)</f>
        <v>#REF!</v>
      </c>
      <c r="D75" s="23" t="e">
        <f>VLOOKUP(B75,#REF!, 3, 0)</f>
        <v>#REF!</v>
      </c>
      <c r="E75" s="23" t="e">
        <f>VLOOKUP(B75,#REF!, 4, 0)</f>
        <v>#REF!</v>
      </c>
      <c r="F75" s="23" t="e">
        <f>VLOOKUP(B75,#REF!, 5, 0)</f>
        <v>#REF!</v>
      </c>
      <c r="G75" s="23" t="e">
        <f>VLOOKUP(B75,#REF!, 6, 0)</f>
        <v>#REF!</v>
      </c>
      <c r="H75" s="23" t="e">
        <f>VLOOKUP(B75,#REF!, 7, 0)</f>
        <v>#REF!</v>
      </c>
      <c r="I75" s="23" t="e">
        <f>VLOOKUP(B75,#REF!, 8, 0)</f>
        <v>#REF!</v>
      </c>
      <c r="J75" s="23" t="e">
        <f>VLOOKUP(B75,#REF!, 9, 0)</f>
        <v>#REF!</v>
      </c>
      <c r="K75" s="23" t="e">
        <f>VLOOKUP(B75,#REF!, 10, 0)</f>
        <v>#REF!</v>
      </c>
      <c r="L75" s="23" t="e">
        <f>VLOOKUP(B75,#REF!, 11, 0)</f>
        <v>#REF!</v>
      </c>
      <c r="M75" s="23" t="e">
        <f>VLOOKUP(B75,#REF!, 12, 0)</f>
        <v>#REF!</v>
      </c>
      <c r="N75" s="23" t="e">
        <f>VLOOKUP(B75,#REF!, 13, 0)</f>
        <v>#REF!</v>
      </c>
      <c r="O75" s="23" t="e">
        <f>VLOOKUP(B75,#REF!, 14, 0)</f>
        <v>#REF!</v>
      </c>
      <c r="P75" s="62"/>
      <c r="Q75" s="62"/>
    </row>
    <row r="76" spans="1:17" x14ac:dyDescent="0.25">
      <c r="A76" s="24"/>
      <c r="B76" s="139">
        <v>19571402020067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2"/>
      <c r="Q76" s="62"/>
    </row>
    <row r="77" spans="1:17" x14ac:dyDescent="0.25">
      <c r="A77" s="24"/>
      <c r="B77" s="139">
        <v>19571402020032</v>
      </c>
      <c r="C77" s="23" t="e">
        <f>VLOOKUP(B77,#REF!, 2, 0)</f>
        <v>#REF!</v>
      </c>
      <c r="D77" s="23" t="e">
        <f>VLOOKUP(B77,#REF!, 3, 0)</f>
        <v>#REF!</v>
      </c>
      <c r="E77" s="23" t="e">
        <f>VLOOKUP(B77,#REF!, 4, 0)</f>
        <v>#REF!</v>
      </c>
      <c r="F77" s="23" t="e">
        <f>VLOOKUP(B77,#REF!, 5, 0)</f>
        <v>#REF!</v>
      </c>
      <c r="G77" s="23" t="e">
        <f>VLOOKUP(B77,#REF!, 6, 0)</f>
        <v>#REF!</v>
      </c>
      <c r="H77" s="23" t="e">
        <f>VLOOKUP(B77,#REF!, 7, 0)</f>
        <v>#REF!</v>
      </c>
      <c r="I77" s="23" t="e">
        <f>VLOOKUP(B77,#REF!, 8, 0)</f>
        <v>#REF!</v>
      </c>
      <c r="J77" s="23" t="e">
        <f>VLOOKUP(B77,#REF!, 9, 0)</f>
        <v>#REF!</v>
      </c>
      <c r="K77" s="23" t="e">
        <f>VLOOKUP(B77,#REF!, 10, 0)</f>
        <v>#REF!</v>
      </c>
      <c r="L77" s="23" t="e">
        <f>VLOOKUP(B77,#REF!, 11, 0)</f>
        <v>#REF!</v>
      </c>
      <c r="M77" s="23" t="e">
        <f>VLOOKUP(B77,#REF!, 12, 0)</f>
        <v>#REF!</v>
      </c>
      <c r="N77" s="23" t="e">
        <f>VLOOKUP(B77,#REF!, 13, 0)</f>
        <v>#REF!</v>
      </c>
      <c r="O77" s="23" t="e">
        <f>VLOOKUP(B77,#REF!, 14, 0)</f>
        <v>#REF!</v>
      </c>
      <c r="P77" s="62"/>
      <c r="Q77" s="62"/>
    </row>
    <row r="78" spans="1:17" x14ac:dyDescent="0.25">
      <c r="A78" s="24"/>
      <c r="B78" s="139">
        <v>19571402020106</v>
      </c>
      <c r="C78" s="23" t="e">
        <f>VLOOKUP(B78,#REF!, 2, 0)</f>
        <v>#REF!</v>
      </c>
      <c r="D78" s="23" t="e">
        <f>VLOOKUP(B78,#REF!, 3, 0)</f>
        <v>#REF!</v>
      </c>
      <c r="E78" s="23" t="e">
        <f>VLOOKUP(B78,#REF!, 4, 0)</f>
        <v>#REF!</v>
      </c>
      <c r="F78" s="23" t="e">
        <f>VLOOKUP(B78,#REF!, 5, 0)</f>
        <v>#REF!</v>
      </c>
      <c r="G78" s="23" t="e">
        <f>VLOOKUP(B78,#REF!, 6, 0)</f>
        <v>#REF!</v>
      </c>
      <c r="H78" s="23" t="e">
        <f>VLOOKUP(B78,#REF!, 7, 0)</f>
        <v>#REF!</v>
      </c>
      <c r="I78" s="23" t="e">
        <f>VLOOKUP(B78,#REF!, 8, 0)</f>
        <v>#REF!</v>
      </c>
      <c r="J78" s="23" t="e">
        <f>VLOOKUP(B78,#REF!, 9, 0)</f>
        <v>#REF!</v>
      </c>
      <c r="K78" s="23" t="e">
        <f>VLOOKUP(B78,#REF!, 10, 0)</f>
        <v>#REF!</v>
      </c>
      <c r="L78" s="23" t="e">
        <f>VLOOKUP(B78,#REF!, 11, 0)</f>
        <v>#REF!</v>
      </c>
      <c r="M78" s="23" t="e">
        <f>VLOOKUP(B78,#REF!, 12, 0)</f>
        <v>#REF!</v>
      </c>
      <c r="N78" s="23" t="e">
        <f>VLOOKUP(B78,#REF!, 13, 0)</f>
        <v>#REF!</v>
      </c>
      <c r="O78" s="23" t="e">
        <f>VLOOKUP(B78,#REF!, 14, 0)</f>
        <v>#REF!</v>
      </c>
      <c r="P78" s="62"/>
      <c r="Q78" s="62"/>
    </row>
    <row r="79" spans="1:17" x14ac:dyDescent="0.25">
      <c r="A79" s="24"/>
      <c r="B79" s="139">
        <v>19571402020052</v>
      </c>
      <c r="C79" s="23" t="e">
        <f>VLOOKUP(B79,#REF!, 2, 0)</f>
        <v>#REF!</v>
      </c>
      <c r="D79" s="23" t="e">
        <f>VLOOKUP(B79,#REF!, 3, 0)</f>
        <v>#REF!</v>
      </c>
      <c r="E79" s="23" t="e">
        <f>VLOOKUP(B79,#REF!, 4, 0)</f>
        <v>#REF!</v>
      </c>
      <c r="F79" s="23" t="e">
        <f>VLOOKUP(B79,#REF!, 5, 0)</f>
        <v>#REF!</v>
      </c>
      <c r="G79" s="23" t="e">
        <f>VLOOKUP(B79,#REF!, 6, 0)</f>
        <v>#REF!</v>
      </c>
      <c r="H79" s="23" t="e">
        <f>VLOOKUP(B79,#REF!, 7, 0)</f>
        <v>#REF!</v>
      </c>
      <c r="I79" s="23" t="e">
        <f>VLOOKUP(B79,#REF!, 8, 0)</f>
        <v>#REF!</v>
      </c>
      <c r="J79" s="23" t="e">
        <f>VLOOKUP(B79,#REF!, 9, 0)</f>
        <v>#REF!</v>
      </c>
      <c r="K79" s="23" t="e">
        <f>VLOOKUP(B79,#REF!, 10, 0)</f>
        <v>#REF!</v>
      </c>
      <c r="L79" s="23" t="e">
        <f>VLOOKUP(B79,#REF!, 11, 0)</f>
        <v>#REF!</v>
      </c>
      <c r="M79" s="23" t="e">
        <f>VLOOKUP(B79,#REF!, 12, 0)</f>
        <v>#REF!</v>
      </c>
      <c r="N79" s="23" t="e">
        <f>VLOOKUP(B79,#REF!, 13, 0)</f>
        <v>#REF!</v>
      </c>
      <c r="O79" s="23" t="e">
        <f>VLOOKUP(B79,#REF!, 14, 0)</f>
        <v>#REF!</v>
      </c>
      <c r="P79" s="62"/>
      <c r="Q79" s="62"/>
    </row>
    <row r="80" spans="1:17" x14ac:dyDescent="0.25">
      <c r="A80" s="24"/>
      <c r="B80" s="139">
        <v>19571402020234</v>
      </c>
      <c r="C80" s="23" t="e">
        <f>VLOOKUP(B80,#REF!, 2, 0)</f>
        <v>#REF!</v>
      </c>
      <c r="D80" s="23" t="e">
        <f>VLOOKUP(B80,#REF!, 3, 0)</f>
        <v>#REF!</v>
      </c>
      <c r="E80" s="23" t="e">
        <f>VLOOKUP(B80,#REF!, 4, 0)</f>
        <v>#REF!</v>
      </c>
      <c r="F80" s="23" t="e">
        <f>VLOOKUP(B80,#REF!, 5, 0)</f>
        <v>#REF!</v>
      </c>
      <c r="G80" s="23" t="e">
        <f>VLOOKUP(B80,#REF!, 6, 0)</f>
        <v>#REF!</v>
      </c>
      <c r="H80" s="23" t="e">
        <f>VLOOKUP(B80,#REF!, 7, 0)</f>
        <v>#REF!</v>
      </c>
      <c r="I80" s="23" t="e">
        <f>VLOOKUP(B80,#REF!, 8, 0)</f>
        <v>#REF!</v>
      </c>
      <c r="J80" s="23" t="e">
        <f>VLOOKUP(B80,#REF!, 9, 0)</f>
        <v>#REF!</v>
      </c>
      <c r="K80" s="23" t="e">
        <f>VLOOKUP(B80,#REF!, 10, 0)</f>
        <v>#REF!</v>
      </c>
      <c r="L80" s="23" t="e">
        <f>VLOOKUP(B80,#REF!, 11, 0)</f>
        <v>#REF!</v>
      </c>
      <c r="M80" s="23" t="e">
        <f>VLOOKUP(B80,#REF!, 12, 0)</f>
        <v>#REF!</v>
      </c>
      <c r="N80" s="23" t="e">
        <f>VLOOKUP(B80,#REF!, 13, 0)</f>
        <v>#REF!</v>
      </c>
      <c r="O80" s="23" t="e">
        <f>VLOOKUP(B80,#REF!, 14, 0)</f>
        <v>#REF!</v>
      </c>
      <c r="P80" s="62"/>
      <c r="Q80" s="62"/>
    </row>
    <row r="81" spans="1:17" x14ac:dyDescent="0.25">
      <c r="A81" s="24"/>
      <c r="B81" s="139">
        <v>19571402020221</v>
      </c>
      <c r="C81" s="23" t="e">
        <f>VLOOKUP(B81,#REF!, 2, 0)</f>
        <v>#REF!</v>
      </c>
      <c r="D81" s="23" t="e">
        <f>VLOOKUP(B81,#REF!, 3, 0)</f>
        <v>#REF!</v>
      </c>
      <c r="E81" s="23" t="e">
        <f>VLOOKUP(B81,#REF!, 4, 0)</f>
        <v>#REF!</v>
      </c>
      <c r="F81" s="23" t="e">
        <f>VLOOKUP(B81,#REF!, 5, 0)</f>
        <v>#REF!</v>
      </c>
      <c r="G81" s="23" t="e">
        <f>VLOOKUP(B81,#REF!, 6, 0)</f>
        <v>#REF!</v>
      </c>
      <c r="H81" s="23" t="e">
        <f>VLOOKUP(B81,#REF!, 7, 0)</f>
        <v>#REF!</v>
      </c>
      <c r="I81" s="23" t="e">
        <f>VLOOKUP(B81,#REF!, 8, 0)</f>
        <v>#REF!</v>
      </c>
      <c r="J81" s="23" t="e">
        <f>VLOOKUP(B81,#REF!, 9, 0)</f>
        <v>#REF!</v>
      </c>
      <c r="K81" s="23" t="e">
        <f>VLOOKUP(B81,#REF!, 10, 0)</f>
        <v>#REF!</v>
      </c>
      <c r="L81" s="23" t="e">
        <f>VLOOKUP(B81,#REF!, 11, 0)</f>
        <v>#REF!</v>
      </c>
      <c r="M81" s="23" t="e">
        <f>VLOOKUP(B81,#REF!, 12, 0)</f>
        <v>#REF!</v>
      </c>
      <c r="N81" s="23" t="e">
        <f>VLOOKUP(B81,#REF!, 13, 0)</f>
        <v>#REF!</v>
      </c>
      <c r="O81" s="23" t="e">
        <f>VLOOKUP(B81,#REF!, 14, 0)</f>
        <v>#REF!</v>
      </c>
      <c r="P81" s="62"/>
      <c r="Q81" s="62"/>
    </row>
    <row r="82" spans="1:17" x14ac:dyDescent="0.25">
      <c r="A82" s="24"/>
      <c r="B82" s="139">
        <v>19571402020008</v>
      </c>
      <c r="C82" s="23" t="e">
        <f>VLOOKUP(B82,#REF!, 2, 0)</f>
        <v>#REF!</v>
      </c>
      <c r="D82" s="23" t="e">
        <f>VLOOKUP(B82,#REF!, 3, 0)</f>
        <v>#REF!</v>
      </c>
      <c r="E82" s="23" t="e">
        <f>VLOOKUP(B82,#REF!, 4, 0)</f>
        <v>#REF!</v>
      </c>
      <c r="F82" s="23" t="e">
        <f>VLOOKUP(B82,#REF!, 5, 0)</f>
        <v>#REF!</v>
      </c>
      <c r="G82" s="23" t="e">
        <f>VLOOKUP(B82,#REF!, 6, 0)</f>
        <v>#REF!</v>
      </c>
      <c r="H82" s="23" t="e">
        <f>VLOOKUP(B82,#REF!, 7, 0)</f>
        <v>#REF!</v>
      </c>
      <c r="I82" s="23" t="e">
        <f>VLOOKUP(B82,#REF!, 8, 0)</f>
        <v>#REF!</v>
      </c>
      <c r="J82" s="23" t="e">
        <f>VLOOKUP(B82,#REF!, 9, 0)</f>
        <v>#REF!</v>
      </c>
      <c r="K82" s="23" t="e">
        <f>VLOOKUP(B82,#REF!, 10, 0)</f>
        <v>#REF!</v>
      </c>
      <c r="L82" s="23" t="e">
        <f>VLOOKUP(B82,#REF!, 11, 0)</f>
        <v>#REF!</v>
      </c>
      <c r="M82" s="23" t="e">
        <f>VLOOKUP(B82,#REF!, 12, 0)</f>
        <v>#REF!</v>
      </c>
      <c r="N82" s="23" t="e">
        <f>VLOOKUP(B82,#REF!, 13, 0)</f>
        <v>#REF!</v>
      </c>
      <c r="O82" s="23" t="e">
        <f>VLOOKUP(B82,#REF!, 14, 0)</f>
        <v>#REF!</v>
      </c>
      <c r="P82" s="62"/>
      <c r="Q82" s="62"/>
    </row>
    <row r="83" spans="1:17" x14ac:dyDescent="0.25">
      <c r="A83" s="24"/>
      <c r="B83" s="139">
        <v>19571402020031</v>
      </c>
      <c r="C83" s="23" t="e">
        <f>VLOOKUP(B83,#REF!, 2, 0)</f>
        <v>#REF!</v>
      </c>
      <c r="D83" s="23" t="e">
        <f>VLOOKUP(B83,#REF!, 3, 0)</f>
        <v>#REF!</v>
      </c>
      <c r="E83" s="23" t="e">
        <f>VLOOKUP(B83,#REF!, 4, 0)</f>
        <v>#REF!</v>
      </c>
      <c r="F83" s="23" t="e">
        <f>VLOOKUP(B83,#REF!, 5, 0)</f>
        <v>#REF!</v>
      </c>
      <c r="G83" s="23" t="e">
        <f>VLOOKUP(B83,#REF!, 6, 0)</f>
        <v>#REF!</v>
      </c>
      <c r="H83" s="23" t="e">
        <f>VLOOKUP(B83,#REF!, 7, 0)</f>
        <v>#REF!</v>
      </c>
      <c r="I83" s="23" t="e">
        <f>VLOOKUP(B83,#REF!, 8, 0)</f>
        <v>#REF!</v>
      </c>
      <c r="J83" s="23" t="e">
        <f>VLOOKUP(B83,#REF!, 9, 0)</f>
        <v>#REF!</v>
      </c>
      <c r="K83" s="23" t="e">
        <f>VLOOKUP(B83,#REF!, 10, 0)</f>
        <v>#REF!</v>
      </c>
      <c r="L83" s="23" t="e">
        <f>VLOOKUP(B83,#REF!, 11, 0)</f>
        <v>#REF!</v>
      </c>
      <c r="M83" s="23" t="e">
        <f>VLOOKUP(B83,#REF!, 12, 0)</f>
        <v>#REF!</v>
      </c>
      <c r="N83" s="23" t="e">
        <f>VLOOKUP(B83,#REF!, 13, 0)</f>
        <v>#REF!</v>
      </c>
      <c r="O83" s="23" t="e">
        <f>VLOOKUP(B83,#REF!, 14, 0)</f>
        <v>#REF!</v>
      </c>
      <c r="P83" s="62"/>
      <c r="Q83" s="62"/>
    </row>
    <row r="84" spans="1:17" x14ac:dyDescent="0.25">
      <c r="A84" s="24"/>
      <c r="B84" s="139">
        <v>19571402020013</v>
      </c>
      <c r="C84" s="23" t="e">
        <f>VLOOKUP(B84,#REF!, 2, 0)</f>
        <v>#REF!</v>
      </c>
      <c r="D84" s="23" t="e">
        <f>VLOOKUP(B84,#REF!, 3, 0)</f>
        <v>#REF!</v>
      </c>
      <c r="E84" s="23" t="e">
        <f>VLOOKUP(B84,#REF!, 4, 0)</f>
        <v>#REF!</v>
      </c>
      <c r="F84" s="23" t="e">
        <f>VLOOKUP(B84,#REF!, 5, 0)</f>
        <v>#REF!</v>
      </c>
      <c r="G84" s="23" t="e">
        <f>VLOOKUP(B84,#REF!, 6, 0)</f>
        <v>#REF!</v>
      </c>
      <c r="H84" s="23" t="e">
        <f>VLOOKUP(B84,#REF!, 7, 0)</f>
        <v>#REF!</v>
      </c>
      <c r="I84" s="23" t="e">
        <f>VLOOKUP(B84,#REF!, 8, 0)</f>
        <v>#REF!</v>
      </c>
      <c r="J84" s="23" t="e">
        <f>VLOOKUP(B84,#REF!, 9, 0)</f>
        <v>#REF!</v>
      </c>
      <c r="K84" s="23" t="e">
        <f>VLOOKUP(B84,#REF!, 10, 0)</f>
        <v>#REF!</v>
      </c>
      <c r="L84" s="23" t="e">
        <f>VLOOKUP(B84,#REF!, 11, 0)</f>
        <v>#REF!</v>
      </c>
      <c r="M84" s="23" t="e">
        <f>VLOOKUP(B84,#REF!, 12, 0)</f>
        <v>#REF!</v>
      </c>
      <c r="N84" s="23" t="e">
        <f>VLOOKUP(B84,#REF!, 13, 0)</f>
        <v>#REF!</v>
      </c>
      <c r="O84" s="23" t="e">
        <f>VLOOKUP(B84,#REF!, 14, 0)</f>
        <v>#REF!</v>
      </c>
      <c r="P84" s="62"/>
      <c r="Q84" s="62"/>
    </row>
    <row r="85" spans="1:17" x14ac:dyDescent="0.25">
      <c r="A85" s="24"/>
      <c r="B85" s="139">
        <v>19571402020050</v>
      </c>
      <c r="C85" s="23" t="e">
        <f>VLOOKUP(B85,#REF!, 2, 0)</f>
        <v>#REF!</v>
      </c>
      <c r="D85" s="23" t="e">
        <f>VLOOKUP(B85,#REF!, 3, 0)</f>
        <v>#REF!</v>
      </c>
      <c r="E85" s="23" t="e">
        <f>VLOOKUP(B85,#REF!, 4, 0)</f>
        <v>#REF!</v>
      </c>
      <c r="F85" s="23" t="e">
        <f>VLOOKUP(B85,#REF!, 5, 0)</f>
        <v>#REF!</v>
      </c>
      <c r="G85" s="23" t="e">
        <f>VLOOKUP(B85,#REF!, 6, 0)</f>
        <v>#REF!</v>
      </c>
      <c r="H85" s="23" t="e">
        <f>VLOOKUP(B85,#REF!, 7, 0)</f>
        <v>#REF!</v>
      </c>
      <c r="I85" s="23" t="e">
        <f>VLOOKUP(B85,#REF!, 8, 0)</f>
        <v>#REF!</v>
      </c>
      <c r="J85" s="23" t="e">
        <f>VLOOKUP(B85,#REF!, 9, 0)</f>
        <v>#REF!</v>
      </c>
      <c r="K85" s="23" t="e">
        <f>VLOOKUP(B85,#REF!, 10, 0)</f>
        <v>#REF!</v>
      </c>
      <c r="L85" s="23" t="e">
        <f>VLOOKUP(B85,#REF!, 11, 0)</f>
        <v>#REF!</v>
      </c>
      <c r="M85" s="23" t="e">
        <f>VLOOKUP(B85,#REF!, 12, 0)</f>
        <v>#REF!</v>
      </c>
      <c r="N85" s="23" t="e">
        <f>VLOOKUP(B85,#REF!, 13, 0)</f>
        <v>#REF!</v>
      </c>
      <c r="O85" s="23" t="e">
        <f>VLOOKUP(B85,#REF!, 14, 0)</f>
        <v>#REF!</v>
      </c>
      <c r="P85" s="62"/>
      <c r="Q85" s="62"/>
    </row>
    <row r="86" spans="1:17" x14ac:dyDescent="0.25">
      <c r="A86" s="24"/>
      <c r="B86" s="139">
        <v>19571402020211</v>
      </c>
      <c r="C86" s="23" t="e">
        <f>VLOOKUP(B86,#REF!, 2, 0)</f>
        <v>#REF!</v>
      </c>
      <c r="D86" s="23" t="e">
        <f>VLOOKUP(B86,#REF!, 3, 0)</f>
        <v>#REF!</v>
      </c>
      <c r="E86" s="23" t="e">
        <f>VLOOKUP(B86,#REF!, 4, 0)</f>
        <v>#REF!</v>
      </c>
      <c r="F86" s="23" t="e">
        <f>VLOOKUP(B86,#REF!, 5, 0)</f>
        <v>#REF!</v>
      </c>
      <c r="G86" s="23" t="e">
        <f>VLOOKUP(B86,#REF!, 6, 0)</f>
        <v>#REF!</v>
      </c>
      <c r="H86" s="23" t="e">
        <f>VLOOKUP(B86,#REF!, 7, 0)</f>
        <v>#REF!</v>
      </c>
      <c r="I86" s="23" t="e">
        <f>VLOOKUP(B86,#REF!, 8, 0)</f>
        <v>#REF!</v>
      </c>
      <c r="J86" s="23" t="e">
        <f>VLOOKUP(B86,#REF!, 9, 0)</f>
        <v>#REF!</v>
      </c>
      <c r="K86" s="23" t="e">
        <f>VLOOKUP(B86,#REF!, 10, 0)</f>
        <v>#REF!</v>
      </c>
      <c r="L86" s="23" t="e">
        <f>VLOOKUP(B86,#REF!, 11, 0)</f>
        <v>#REF!</v>
      </c>
      <c r="M86" s="23" t="e">
        <f>VLOOKUP(B86,#REF!, 12, 0)</f>
        <v>#REF!</v>
      </c>
      <c r="N86" s="23" t="e">
        <f>VLOOKUP(B86,#REF!, 13, 0)</f>
        <v>#REF!</v>
      </c>
      <c r="O86" s="23" t="e">
        <f>VLOOKUP(B86,#REF!, 14, 0)</f>
        <v>#REF!</v>
      </c>
      <c r="P86" s="62"/>
      <c r="Q86" s="62"/>
    </row>
    <row r="87" spans="1:17" x14ac:dyDescent="0.25">
      <c r="A87" s="24"/>
      <c r="B87" s="139">
        <v>19571402020223</v>
      </c>
      <c r="C87" s="23" t="e">
        <f>VLOOKUP(B87,#REF!, 2, 0)</f>
        <v>#REF!</v>
      </c>
      <c r="D87" s="23" t="e">
        <f>VLOOKUP(B87,#REF!, 3, 0)</f>
        <v>#REF!</v>
      </c>
      <c r="E87" s="23" t="e">
        <f>VLOOKUP(B87,#REF!, 4, 0)</f>
        <v>#REF!</v>
      </c>
      <c r="F87" s="23" t="e">
        <f>VLOOKUP(B87,#REF!, 5, 0)</f>
        <v>#REF!</v>
      </c>
      <c r="G87" s="23" t="e">
        <f>VLOOKUP(B87,#REF!, 6, 0)</f>
        <v>#REF!</v>
      </c>
      <c r="H87" s="23" t="e">
        <f>VLOOKUP(B87,#REF!, 7, 0)</f>
        <v>#REF!</v>
      </c>
      <c r="I87" s="23" t="e">
        <f>VLOOKUP(B87,#REF!, 8, 0)</f>
        <v>#REF!</v>
      </c>
      <c r="J87" s="23" t="e">
        <f>VLOOKUP(B87,#REF!, 9, 0)</f>
        <v>#REF!</v>
      </c>
      <c r="K87" s="23" t="e">
        <f>VLOOKUP(B87,#REF!, 10, 0)</f>
        <v>#REF!</v>
      </c>
      <c r="L87" s="23" t="e">
        <f>VLOOKUP(B87,#REF!, 11, 0)</f>
        <v>#REF!</v>
      </c>
      <c r="M87" s="23" t="e">
        <f>VLOOKUP(B87,#REF!, 12, 0)</f>
        <v>#REF!</v>
      </c>
      <c r="N87" s="23" t="e">
        <f>VLOOKUP(B87,#REF!, 13, 0)</f>
        <v>#REF!</v>
      </c>
      <c r="O87" s="23" t="e">
        <f>VLOOKUP(B87,#REF!, 14, 0)</f>
        <v>#REF!</v>
      </c>
      <c r="P87" s="62"/>
      <c r="Q87" s="62"/>
    </row>
    <row r="88" spans="1:17" x14ac:dyDescent="0.25">
      <c r="A88" s="24"/>
      <c r="B88" s="139">
        <v>19571402020099</v>
      </c>
      <c r="C88" s="23" t="e">
        <f>VLOOKUP(B88,#REF!, 2, 0)</f>
        <v>#REF!</v>
      </c>
      <c r="D88" s="23" t="e">
        <f>VLOOKUP(B88,#REF!, 3, 0)</f>
        <v>#REF!</v>
      </c>
      <c r="E88" s="23" t="e">
        <f>VLOOKUP(B88,#REF!, 4, 0)</f>
        <v>#REF!</v>
      </c>
      <c r="F88" s="23" t="e">
        <f>VLOOKUP(B88,#REF!, 5, 0)</f>
        <v>#REF!</v>
      </c>
      <c r="G88" s="23" t="e">
        <f>VLOOKUP(B88,#REF!, 6, 0)</f>
        <v>#REF!</v>
      </c>
      <c r="H88" s="23" t="e">
        <f>VLOOKUP(B88,#REF!, 7, 0)</f>
        <v>#REF!</v>
      </c>
      <c r="I88" s="23" t="e">
        <f>VLOOKUP(B88,#REF!, 8, 0)</f>
        <v>#REF!</v>
      </c>
      <c r="J88" s="23" t="e">
        <f>VLOOKUP(B88,#REF!, 9, 0)</f>
        <v>#REF!</v>
      </c>
      <c r="K88" s="23" t="e">
        <f>VLOOKUP(B88,#REF!, 10, 0)</f>
        <v>#REF!</v>
      </c>
      <c r="L88" s="23" t="e">
        <f>VLOOKUP(B88,#REF!, 11, 0)</f>
        <v>#REF!</v>
      </c>
      <c r="M88" s="23" t="e">
        <f>VLOOKUP(B88,#REF!, 12, 0)</f>
        <v>#REF!</v>
      </c>
      <c r="N88" s="23" t="e">
        <f>VLOOKUP(B88,#REF!, 13, 0)</f>
        <v>#REF!</v>
      </c>
      <c r="O88" s="23" t="e">
        <f>VLOOKUP(B88,#REF!, 14, 0)</f>
        <v>#REF!</v>
      </c>
      <c r="P88" s="62"/>
      <c r="Q88" s="62"/>
    </row>
    <row r="89" spans="1:17" x14ac:dyDescent="0.25">
      <c r="A89" s="24"/>
      <c r="B89" s="139">
        <v>19571402020059</v>
      </c>
      <c r="C89" s="23" t="e">
        <f>VLOOKUP(B89,#REF!, 2, 0)</f>
        <v>#REF!</v>
      </c>
      <c r="D89" s="23" t="e">
        <f>VLOOKUP(B89,#REF!, 3, 0)</f>
        <v>#REF!</v>
      </c>
      <c r="E89" s="23" t="e">
        <f>VLOOKUP(B89,#REF!, 4, 0)</f>
        <v>#REF!</v>
      </c>
      <c r="F89" s="23" t="e">
        <f>VLOOKUP(B89,#REF!, 5, 0)</f>
        <v>#REF!</v>
      </c>
      <c r="G89" s="23" t="e">
        <f>VLOOKUP(B89,#REF!, 6, 0)</f>
        <v>#REF!</v>
      </c>
      <c r="H89" s="23" t="e">
        <f>VLOOKUP(B89,#REF!, 7, 0)</f>
        <v>#REF!</v>
      </c>
      <c r="I89" s="23" t="e">
        <f>VLOOKUP(B89,#REF!, 8, 0)</f>
        <v>#REF!</v>
      </c>
      <c r="J89" s="23" t="e">
        <f>VLOOKUP(B89,#REF!, 9, 0)</f>
        <v>#REF!</v>
      </c>
      <c r="K89" s="23" t="e">
        <f>VLOOKUP(B89,#REF!, 10, 0)</f>
        <v>#REF!</v>
      </c>
      <c r="L89" s="23" t="e">
        <f>VLOOKUP(B89,#REF!, 11, 0)</f>
        <v>#REF!</v>
      </c>
      <c r="M89" s="23" t="e">
        <f>VLOOKUP(B89,#REF!, 12, 0)</f>
        <v>#REF!</v>
      </c>
      <c r="N89" s="23" t="e">
        <f>VLOOKUP(B89,#REF!, 13, 0)</f>
        <v>#REF!</v>
      </c>
      <c r="O89" s="23" t="e">
        <f>VLOOKUP(B89,#REF!, 14, 0)</f>
        <v>#REF!</v>
      </c>
      <c r="P89" s="62"/>
      <c r="Q89" s="62"/>
    </row>
    <row r="90" spans="1:17" x14ac:dyDescent="0.25">
      <c r="A90" s="24"/>
      <c r="B90" s="139">
        <v>19571402020015</v>
      </c>
      <c r="C90" s="23" t="e">
        <f>VLOOKUP(B90,#REF!, 2, 0)</f>
        <v>#REF!</v>
      </c>
      <c r="D90" s="23" t="e">
        <f>VLOOKUP(B90,#REF!, 3, 0)</f>
        <v>#REF!</v>
      </c>
      <c r="E90" s="23" t="e">
        <f>VLOOKUP(B90,#REF!, 4, 0)</f>
        <v>#REF!</v>
      </c>
      <c r="F90" s="23" t="e">
        <f>VLOOKUP(B90,#REF!, 5, 0)</f>
        <v>#REF!</v>
      </c>
      <c r="G90" s="23" t="e">
        <f>VLOOKUP(B90,#REF!, 6, 0)</f>
        <v>#REF!</v>
      </c>
      <c r="H90" s="23" t="e">
        <f>VLOOKUP(B90,#REF!, 7, 0)</f>
        <v>#REF!</v>
      </c>
      <c r="I90" s="23" t="e">
        <f>VLOOKUP(B90,#REF!, 8, 0)</f>
        <v>#REF!</v>
      </c>
      <c r="J90" s="23" t="e">
        <f>VLOOKUP(B90,#REF!, 9, 0)</f>
        <v>#REF!</v>
      </c>
      <c r="K90" s="23" t="e">
        <f>VLOOKUP(B90,#REF!, 10, 0)</f>
        <v>#REF!</v>
      </c>
      <c r="L90" s="23" t="e">
        <f>VLOOKUP(B90,#REF!, 11, 0)</f>
        <v>#REF!</v>
      </c>
      <c r="M90" s="23" t="e">
        <f>VLOOKUP(B90,#REF!, 12, 0)</f>
        <v>#REF!</v>
      </c>
      <c r="N90" s="23" t="e">
        <f>VLOOKUP(B90,#REF!, 13, 0)</f>
        <v>#REF!</v>
      </c>
      <c r="O90" s="23" t="e">
        <f>VLOOKUP(B90,#REF!, 14, 0)</f>
        <v>#REF!</v>
      </c>
      <c r="P90" s="62"/>
      <c r="Q90" s="62"/>
    </row>
    <row r="91" spans="1:17" x14ac:dyDescent="0.25">
      <c r="A91" s="24"/>
      <c r="B91" s="139">
        <v>19571402020046</v>
      </c>
      <c r="C91" s="23" t="e">
        <f>VLOOKUP(B91,#REF!, 2, 0)</f>
        <v>#REF!</v>
      </c>
      <c r="D91" s="23" t="e">
        <f>VLOOKUP(B91,#REF!, 3, 0)</f>
        <v>#REF!</v>
      </c>
      <c r="E91" s="23" t="e">
        <f>VLOOKUP(B91,#REF!, 4, 0)</f>
        <v>#REF!</v>
      </c>
      <c r="F91" s="23" t="e">
        <f>VLOOKUP(B91,#REF!, 5, 0)</f>
        <v>#REF!</v>
      </c>
      <c r="G91" s="23" t="e">
        <f>VLOOKUP(B91,#REF!, 6, 0)</f>
        <v>#REF!</v>
      </c>
      <c r="H91" s="23" t="e">
        <f>VLOOKUP(B91,#REF!, 7, 0)</f>
        <v>#REF!</v>
      </c>
      <c r="I91" s="23" t="e">
        <f>VLOOKUP(B91,#REF!, 8, 0)</f>
        <v>#REF!</v>
      </c>
      <c r="J91" s="23" t="e">
        <f>VLOOKUP(B91,#REF!, 9, 0)</f>
        <v>#REF!</v>
      </c>
      <c r="K91" s="23" t="e">
        <f>VLOOKUP(B91,#REF!, 10, 0)</f>
        <v>#REF!</v>
      </c>
      <c r="L91" s="23" t="e">
        <f>VLOOKUP(B91,#REF!, 11, 0)</f>
        <v>#REF!</v>
      </c>
      <c r="M91" s="23" t="e">
        <f>VLOOKUP(B91,#REF!, 12, 0)</f>
        <v>#REF!</v>
      </c>
      <c r="N91" s="23" t="e">
        <f>VLOOKUP(B91,#REF!, 13, 0)</f>
        <v>#REF!</v>
      </c>
      <c r="O91" s="23" t="e">
        <f>VLOOKUP(B91,#REF!, 14, 0)</f>
        <v>#REF!</v>
      </c>
      <c r="P91" s="62"/>
      <c r="Q91" s="62"/>
    </row>
    <row r="92" spans="1:17" x14ac:dyDescent="0.25">
      <c r="A92" s="24"/>
      <c r="B92" s="139">
        <v>19571402020111</v>
      </c>
      <c r="C92" s="23" t="e">
        <f>VLOOKUP(B92,#REF!, 2, 0)</f>
        <v>#REF!</v>
      </c>
      <c r="D92" s="23" t="e">
        <f>VLOOKUP(B92,#REF!, 3, 0)</f>
        <v>#REF!</v>
      </c>
      <c r="E92" s="23" t="e">
        <f>VLOOKUP(B92,#REF!, 4, 0)</f>
        <v>#REF!</v>
      </c>
      <c r="F92" s="23" t="e">
        <f>VLOOKUP(B92,#REF!, 5, 0)</f>
        <v>#REF!</v>
      </c>
      <c r="G92" s="23" t="e">
        <f>VLOOKUP(B92,#REF!, 6, 0)</f>
        <v>#REF!</v>
      </c>
      <c r="H92" s="23" t="e">
        <f>VLOOKUP(B92,#REF!, 7, 0)</f>
        <v>#REF!</v>
      </c>
      <c r="I92" s="23" t="e">
        <f>VLOOKUP(B92,#REF!, 8, 0)</f>
        <v>#REF!</v>
      </c>
      <c r="J92" s="23" t="e">
        <f>VLOOKUP(B92,#REF!, 9, 0)</f>
        <v>#REF!</v>
      </c>
      <c r="K92" s="23" t="e">
        <f>VLOOKUP(B92,#REF!, 10, 0)</f>
        <v>#REF!</v>
      </c>
      <c r="L92" s="23" t="e">
        <f>VLOOKUP(B92,#REF!, 11, 0)</f>
        <v>#REF!</v>
      </c>
      <c r="M92" s="23" t="e">
        <f>VLOOKUP(B92,#REF!, 12, 0)</f>
        <v>#REF!</v>
      </c>
      <c r="N92" s="23" t="e">
        <f>VLOOKUP(B92,#REF!, 13, 0)</f>
        <v>#REF!</v>
      </c>
      <c r="O92" s="23" t="e">
        <f>VLOOKUP(B92,#REF!, 14, 0)</f>
        <v>#REF!</v>
      </c>
      <c r="P92" s="62"/>
      <c r="Q92" s="62"/>
    </row>
    <row r="93" spans="1:17" x14ac:dyDescent="0.25">
      <c r="A93" s="24"/>
      <c r="B93" s="139">
        <v>19571402020034</v>
      </c>
      <c r="C93" s="23" t="e">
        <f>VLOOKUP(B93,#REF!, 2, 0)</f>
        <v>#REF!</v>
      </c>
      <c r="D93" s="23" t="e">
        <f>VLOOKUP(B93,#REF!, 3, 0)</f>
        <v>#REF!</v>
      </c>
      <c r="E93" s="23" t="e">
        <f>VLOOKUP(B93,#REF!, 4, 0)</f>
        <v>#REF!</v>
      </c>
      <c r="F93" s="23" t="e">
        <f>VLOOKUP(B93,#REF!, 5, 0)</f>
        <v>#REF!</v>
      </c>
      <c r="G93" s="23" t="e">
        <f>VLOOKUP(B93,#REF!, 6, 0)</f>
        <v>#REF!</v>
      </c>
      <c r="H93" s="23" t="e">
        <f>VLOOKUP(B93,#REF!, 7, 0)</f>
        <v>#REF!</v>
      </c>
      <c r="I93" s="23" t="e">
        <f>VLOOKUP(B93,#REF!, 8, 0)</f>
        <v>#REF!</v>
      </c>
      <c r="J93" s="23" t="e">
        <f>VLOOKUP(B93,#REF!, 9, 0)</f>
        <v>#REF!</v>
      </c>
      <c r="K93" s="23" t="e">
        <f>VLOOKUP(B93,#REF!, 10, 0)</f>
        <v>#REF!</v>
      </c>
      <c r="L93" s="23" t="e">
        <f>VLOOKUP(B93,#REF!, 11, 0)</f>
        <v>#REF!</v>
      </c>
      <c r="M93" s="23" t="e">
        <f>VLOOKUP(B93,#REF!, 12, 0)</f>
        <v>#REF!</v>
      </c>
      <c r="N93" s="23" t="e">
        <f>VLOOKUP(B93,#REF!, 13, 0)</f>
        <v>#REF!</v>
      </c>
      <c r="O93" s="23" t="e">
        <f>VLOOKUP(B93,#REF!, 14, 0)</f>
        <v>#REF!</v>
      </c>
      <c r="P93" s="62"/>
      <c r="Q93" s="62"/>
    </row>
    <row r="94" spans="1:17" x14ac:dyDescent="0.25">
      <c r="A94" s="24"/>
      <c r="B94" s="139">
        <v>19571402020071</v>
      </c>
      <c r="C94" s="23" t="e">
        <f>VLOOKUP(B94,#REF!, 2, 0)</f>
        <v>#REF!</v>
      </c>
      <c r="D94" s="23" t="e">
        <f>VLOOKUP(B94,#REF!, 3, 0)</f>
        <v>#REF!</v>
      </c>
      <c r="E94" s="23" t="e">
        <f>VLOOKUP(B94,#REF!, 4, 0)</f>
        <v>#REF!</v>
      </c>
      <c r="F94" s="23" t="e">
        <f>VLOOKUP(B94,#REF!, 5, 0)</f>
        <v>#REF!</v>
      </c>
      <c r="G94" s="23" t="e">
        <f>VLOOKUP(B94,#REF!, 6, 0)</f>
        <v>#REF!</v>
      </c>
      <c r="H94" s="23" t="e">
        <f>VLOOKUP(B94,#REF!, 7, 0)</f>
        <v>#REF!</v>
      </c>
      <c r="I94" s="23" t="e">
        <f>VLOOKUP(B94,#REF!, 8, 0)</f>
        <v>#REF!</v>
      </c>
      <c r="J94" s="23" t="e">
        <f>VLOOKUP(B94,#REF!, 9, 0)</f>
        <v>#REF!</v>
      </c>
      <c r="K94" s="23" t="e">
        <f>VLOOKUP(B94,#REF!, 10, 0)</f>
        <v>#REF!</v>
      </c>
      <c r="L94" s="23" t="e">
        <f>VLOOKUP(B94,#REF!, 11, 0)</f>
        <v>#REF!</v>
      </c>
      <c r="M94" s="23" t="e">
        <f>VLOOKUP(B94,#REF!, 12, 0)</f>
        <v>#REF!</v>
      </c>
      <c r="N94" s="23" t="e">
        <f>VLOOKUP(B94,#REF!, 13, 0)</f>
        <v>#REF!</v>
      </c>
      <c r="O94" s="23" t="e">
        <f>VLOOKUP(B94,#REF!, 14, 0)</f>
        <v>#REF!</v>
      </c>
      <c r="P94" s="62"/>
      <c r="Q94" s="62"/>
    </row>
    <row r="95" spans="1:17" x14ac:dyDescent="0.25">
      <c r="A95" s="24"/>
      <c r="B95" s="139">
        <v>19571402020035</v>
      </c>
      <c r="C95" s="23" t="e">
        <f>VLOOKUP(B95,#REF!, 2, 0)</f>
        <v>#REF!</v>
      </c>
      <c r="D95" s="23" t="e">
        <f>VLOOKUP(B95,#REF!, 3, 0)</f>
        <v>#REF!</v>
      </c>
      <c r="E95" s="23" t="e">
        <f>VLOOKUP(B95,#REF!, 4, 0)</f>
        <v>#REF!</v>
      </c>
      <c r="F95" s="23" t="e">
        <f>VLOOKUP(B95,#REF!, 5, 0)</f>
        <v>#REF!</v>
      </c>
      <c r="G95" s="23" t="e">
        <f>VLOOKUP(B95,#REF!, 6, 0)</f>
        <v>#REF!</v>
      </c>
      <c r="H95" s="23" t="e">
        <f>VLOOKUP(B95,#REF!, 7, 0)</f>
        <v>#REF!</v>
      </c>
      <c r="I95" s="23" t="e">
        <f>VLOOKUP(B95,#REF!, 8, 0)</f>
        <v>#REF!</v>
      </c>
      <c r="J95" s="23" t="e">
        <f>VLOOKUP(B95,#REF!, 9, 0)</f>
        <v>#REF!</v>
      </c>
      <c r="K95" s="23" t="e">
        <f>VLOOKUP(B95,#REF!, 10, 0)</f>
        <v>#REF!</v>
      </c>
      <c r="L95" s="23" t="e">
        <f>VLOOKUP(B95,#REF!, 11, 0)</f>
        <v>#REF!</v>
      </c>
      <c r="M95" s="23" t="e">
        <f>VLOOKUP(B95,#REF!, 12, 0)</f>
        <v>#REF!</v>
      </c>
      <c r="N95" s="23" t="e">
        <f>VLOOKUP(B95,#REF!, 13, 0)</f>
        <v>#REF!</v>
      </c>
      <c r="O95" s="23" t="e">
        <f>VLOOKUP(B95,#REF!, 14, 0)</f>
        <v>#REF!</v>
      </c>
      <c r="P95" s="62"/>
      <c r="Q95" s="62"/>
    </row>
    <row r="96" spans="1:17" x14ac:dyDescent="0.25">
      <c r="A96" s="24"/>
      <c r="B96" s="139">
        <v>19571402020074</v>
      </c>
      <c r="C96" s="23" t="e">
        <f>VLOOKUP(B96,#REF!, 2, 0)</f>
        <v>#REF!</v>
      </c>
      <c r="D96" s="23" t="e">
        <f>VLOOKUP(B96,#REF!, 3, 0)</f>
        <v>#REF!</v>
      </c>
      <c r="E96" s="23" t="e">
        <f>VLOOKUP(B96,#REF!, 4, 0)</f>
        <v>#REF!</v>
      </c>
      <c r="F96" s="23" t="e">
        <f>VLOOKUP(B96,#REF!, 5, 0)</f>
        <v>#REF!</v>
      </c>
      <c r="G96" s="23" t="e">
        <f>VLOOKUP(B96,#REF!, 6, 0)</f>
        <v>#REF!</v>
      </c>
      <c r="H96" s="23" t="e">
        <f>VLOOKUP(B96,#REF!, 7, 0)</f>
        <v>#REF!</v>
      </c>
      <c r="I96" s="23" t="e">
        <f>VLOOKUP(B96,#REF!, 8, 0)</f>
        <v>#REF!</v>
      </c>
      <c r="J96" s="23" t="e">
        <f>VLOOKUP(B96,#REF!, 9, 0)</f>
        <v>#REF!</v>
      </c>
      <c r="K96" s="23" t="e">
        <f>VLOOKUP(B96,#REF!, 10, 0)</f>
        <v>#REF!</v>
      </c>
      <c r="L96" s="23" t="e">
        <f>VLOOKUP(B96,#REF!, 11, 0)</f>
        <v>#REF!</v>
      </c>
      <c r="M96" s="23" t="e">
        <f>VLOOKUP(B96,#REF!, 12, 0)</f>
        <v>#REF!</v>
      </c>
      <c r="N96" s="23" t="e">
        <f>VLOOKUP(B96,#REF!, 13, 0)</f>
        <v>#REF!</v>
      </c>
      <c r="O96" s="23" t="e">
        <f>VLOOKUP(B96,#REF!, 14, 0)</f>
        <v>#REF!</v>
      </c>
      <c r="P96" s="62"/>
      <c r="Q96" s="62"/>
    </row>
    <row r="97" spans="1:17" x14ac:dyDescent="0.25">
      <c r="A97" s="24"/>
      <c r="B97" s="139">
        <v>19571402020077</v>
      </c>
      <c r="C97" s="23" t="e">
        <f>VLOOKUP(B97,#REF!, 2, 0)</f>
        <v>#REF!</v>
      </c>
      <c r="D97" s="23" t="e">
        <f>VLOOKUP(B97,#REF!, 3, 0)</f>
        <v>#REF!</v>
      </c>
      <c r="E97" s="23" t="e">
        <f>VLOOKUP(B97,#REF!, 4, 0)</f>
        <v>#REF!</v>
      </c>
      <c r="F97" s="23" t="e">
        <f>VLOOKUP(B97,#REF!, 5, 0)</f>
        <v>#REF!</v>
      </c>
      <c r="G97" s="23" t="e">
        <f>VLOOKUP(B97,#REF!, 6, 0)</f>
        <v>#REF!</v>
      </c>
      <c r="H97" s="23" t="e">
        <f>VLOOKUP(B97,#REF!, 7, 0)</f>
        <v>#REF!</v>
      </c>
      <c r="I97" s="23" t="e">
        <f>VLOOKUP(B97,#REF!, 8, 0)</f>
        <v>#REF!</v>
      </c>
      <c r="J97" s="23" t="e">
        <f>VLOOKUP(B97,#REF!, 9, 0)</f>
        <v>#REF!</v>
      </c>
      <c r="K97" s="23" t="e">
        <f>VLOOKUP(B97,#REF!, 10, 0)</f>
        <v>#REF!</v>
      </c>
      <c r="L97" s="23" t="e">
        <f>VLOOKUP(B97,#REF!, 11, 0)</f>
        <v>#REF!</v>
      </c>
      <c r="M97" s="23" t="e">
        <f>VLOOKUP(B97,#REF!, 12, 0)</f>
        <v>#REF!</v>
      </c>
      <c r="N97" s="23" t="e">
        <f>VLOOKUP(B97,#REF!, 13, 0)</f>
        <v>#REF!</v>
      </c>
      <c r="O97" s="23" t="e">
        <f>VLOOKUP(B97,#REF!, 14, 0)</f>
        <v>#REF!</v>
      </c>
      <c r="P97" s="62"/>
      <c r="Q97" s="62"/>
    </row>
    <row r="98" spans="1:17" x14ac:dyDescent="0.25">
      <c r="A98" s="24"/>
      <c r="B98" s="139">
        <v>19571402020121</v>
      </c>
      <c r="C98" s="23" t="e">
        <f>VLOOKUP(B98,#REF!, 2, 0)</f>
        <v>#REF!</v>
      </c>
      <c r="D98" s="23" t="e">
        <f>VLOOKUP(B98,#REF!, 3, 0)</f>
        <v>#REF!</v>
      </c>
      <c r="E98" s="23" t="e">
        <f>VLOOKUP(B98,#REF!, 4, 0)</f>
        <v>#REF!</v>
      </c>
      <c r="F98" s="23" t="e">
        <f>VLOOKUP(B98,#REF!, 5, 0)</f>
        <v>#REF!</v>
      </c>
      <c r="G98" s="23" t="e">
        <f>VLOOKUP(B98,#REF!, 6, 0)</f>
        <v>#REF!</v>
      </c>
      <c r="H98" s="23" t="e">
        <f>VLOOKUP(B98,#REF!, 7, 0)</f>
        <v>#REF!</v>
      </c>
      <c r="I98" s="23" t="e">
        <f>VLOOKUP(B98,#REF!, 8, 0)</f>
        <v>#REF!</v>
      </c>
      <c r="J98" s="23" t="e">
        <f>VLOOKUP(B98,#REF!, 9, 0)</f>
        <v>#REF!</v>
      </c>
      <c r="K98" s="23" t="e">
        <f>VLOOKUP(B98,#REF!, 10, 0)</f>
        <v>#REF!</v>
      </c>
      <c r="L98" s="23" t="e">
        <f>VLOOKUP(B98,#REF!, 11, 0)</f>
        <v>#REF!</v>
      </c>
      <c r="M98" s="23" t="e">
        <f>VLOOKUP(B98,#REF!, 12, 0)</f>
        <v>#REF!</v>
      </c>
      <c r="N98" s="23" t="e">
        <f>VLOOKUP(B98,#REF!, 13, 0)</f>
        <v>#REF!</v>
      </c>
      <c r="O98" s="23" t="e">
        <f>VLOOKUP(B98,#REF!, 14, 0)</f>
        <v>#REF!</v>
      </c>
      <c r="P98" s="62"/>
      <c r="Q98" s="62"/>
    </row>
    <row r="99" spans="1:17" x14ac:dyDescent="0.25">
      <c r="A99" s="24"/>
      <c r="B99" s="139">
        <v>19571402020109</v>
      </c>
      <c r="C99" s="23" t="e">
        <f>VLOOKUP(B99,#REF!, 2, 0)</f>
        <v>#REF!</v>
      </c>
      <c r="D99" s="23" t="e">
        <f>VLOOKUP(B99,#REF!, 3, 0)</f>
        <v>#REF!</v>
      </c>
      <c r="E99" s="23" t="e">
        <f>VLOOKUP(B99,#REF!, 4, 0)</f>
        <v>#REF!</v>
      </c>
      <c r="F99" s="23" t="e">
        <f>VLOOKUP(B99,#REF!, 5, 0)</f>
        <v>#REF!</v>
      </c>
      <c r="G99" s="23" t="e">
        <f>VLOOKUP(B99,#REF!, 6, 0)</f>
        <v>#REF!</v>
      </c>
      <c r="H99" s="23" t="e">
        <f>VLOOKUP(B99,#REF!, 7, 0)</f>
        <v>#REF!</v>
      </c>
      <c r="I99" s="23" t="e">
        <f>VLOOKUP(B99,#REF!, 8, 0)</f>
        <v>#REF!</v>
      </c>
      <c r="J99" s="23" t="e">
        <f>VLOOKUP(B99,#REF!, 9, 0)</f>
        <v>#REF!</v>
      </c>
      <c r="K99" s="23" t="e">
        <f>VLOOKUP(B99,#REF!, 10, 0)</f>
        <v>#REF!</v>
      </c>
      <c r="L99" s="23" t="e">
        <f>VLOOKUP(B99,#REF!, 11, 0)</f>
        <v>#REF!</v>
      </c>
      <c r="M99" s="23" t="e">
        <f>VLOOKUP(B99,#REF!, 12, 0)</f>
        <v>#REF!</v>
      </c>
      <c r="N99" s="23" t="e">
        <f>VLOOKUP(B99,#REF!, 13, 0)</f>
        <v>#REF!</v>
      </c>
      <c r="O99" s="23" t="e">
        <f>VLOOKUP(B99,#REF!, 14, 0)</f>
        <v>#REF!</v>
      </c>
      <c r="P99" s="62"/>
      <c r="Q99" s="62"/>
    </row>
    <row r="100" spans="1:17" x14ac:dyDescent="0.25">
      <c r="A100" s="24"/>
      <c r="B100" s="139">
        <v>19571402020103</v>
      </c>
      <c r="C100" s="23" t="e">
        <f>VLOOKUP(B100,#REF!, 2, 0)</f>
        <v>#REF!</v>
      </c>
      <c r="D100" s="23" t="e">
        <f>VLOOKUP(B100,#REF!, 3, 0)</f>
        <v>#REF!</v>
      </c>
      <c r="E100" s="23" t="e">
        <f>VLOOKUP(B100,#REF!, 4, 0)</f>
        <v>#REF!</v>
      </c>
      <c r="F100" s="23" t="e">
        <f>VLOOKUP(B100,#REF!, 5, 0)</f>
        <v>#REF!</v>
      </c>
      <c r="G100" s="23" t="e">
        <f>VLOOKUP(B100,#REF!, 6, 0)</f>
        <v>#REF!</v>
      </c>
      <c r="H100" s="23" t="e">
        <f>VLOOKUP(B100,#REF!, 7, 0)</f>
        <v>#REF!</v>
      </c>
      <c r="I100" s="23" t="e">
        <f>VLOOKUP(B100,#REF!, 8, 0)</f>
        <v>#REF!</v>
      </c>
      <c r="J100" s="23" t="e">
        <f>VLOOKUP(B100,#REF!, 9, 0)</f>
        <v>#REF!</v>
      </c>
      <c r="K100" s="23" t="e">
        <f>VLOOKUP(B100,#REF!, 10, 0)</f>
        <v>#REF!</v>
      </c>
      <c r="L100" s="23" t="e">
        <f>VLOOKUP(B100,#REF!, 11, 0)</f>
        <v>#REF!</v>
      </c>
      <c r="M100" s="23" t="e">
        <f>VLOOKUP(B100,#REF!, 12, 0)</f>
        <v>#REF!</v>
      </c>
      <c r="N100" s="23" t="e">
        <f>VLOOKUP(B100,#REF!, 13, 0)</f>
        <v>#REF!</v>
      </c>
      <c r="O100" s="23" t="e">
        <f>VLOOKUP(B100,#REF!, 14, 0)</f>
        <v>#REF!</v>
      </c>
      <c r="P100" s="62"/>
      <c r="Q100" s="62"/>
    </row>
    <row r="101" spans="1:17" x14ac:dyDescent="0.25">
      <c r="A101" s="24"/>
      <c r="B101" s="139">
        <v>19571402020116</v>
      </c>
      <c r="C101" s="23" t="e">
        <f>VLOOKUP(B101,#REF!, 2, 0)</f>
        <v>#REF!</v>
      </c>
      <c r="D101" s="23" t="e">
        <f>VLOOKUP(B101,#REF!, 3, 0)</f>
        <v>#REF!</v>
      </c>
      <c r="E101" s="23" t="e">
        <f>VLOOKUP(B101,#REF!, 4, 0)</f>
        <v>#REF!</v>
      </c>
      <c r="F101" s="23" t="e">
        <f>VLOOKUP(B101,#REF!, 5, 0)</f>
        <v>#REF!</v>
      </c>
      <c r="G101" s="23" t="e">
        <f>VLOOKUP(B101,#REF!, 6, 0)</f>
        <v>#REF!</v>
      </c>
      <c r="H101" s="23" t="e">
        <f>VLOOKUP(B101,#REF!, 7, 0)</f>
        <v>#REF!</v>
      </c>
      <c r="I101" s="23" t="e">
        <f>VLOOKUP(B101,#REF!, 8, 0)</f>
        <v>#REF!</v>
      </c>
      <c r="J101" s="23" t="e">
        <f>VLOOKUP(B101,#REF!, 9, 0)</f>
        <v>#REF!</v>
      </c>
      <c r="K101" s="23" t="e">
        <f>VLOOKUP(B101,#REF!, 10, 0)</f>
        <v>#REF!</v>
      </c>
      <c r="L101" s="23" t="e">
        <f>VLOOKUP(B101,#REF!, 11, 0)</f>
        <v>#REF!</v>
      </c>
      <c r="M101" s="23" t="e">
        <f>VLOOKUP(B101,#REF!, 12, 0)</f>
        <v>#REF!</v>
      </c>
      <c r="N101" s="23" t="e">
        <f>VLOOKUP(B101,#REF!, 13, 0)</f>
        <v>#REF!</v>
      </c>
      <c r="O101" s="23" t="e">
        <f>VLOOKUP(B101,#REF!, 14, 0)</f>
        <v>#REF!</v>
      </c>
      <c r="P101" s="62"/>
      <c r="Q101" s="62"/>
    </row>
    <row r="102" spans="1:17" x14ac:dyDescent="0.25">
      <c r="A102" s="24"/>
      <c r="B102" s="139">
        <v>19571402020139</v>
      </c>
      <c r="C102" s="23" t="e">
        <f>VLOOKUP(B102,#REF!, 2, 0)</f>
        <v>#REF!</v>
      </c>
      <c r="D102" s="23" t="e">
        <f>VLOOKUP(B102,#REF!, 3, 0)</f>
        <v>#REF!</v>
      </c>
      <c r="E102" s="23" t="e">
        <f>VLOOKUP(B102,#REF!, 4, 0)</f>
        <v>#REF!</v>
      </c>
      <c r="F102" s="23" t="e">
        <f>VLOOKUP(B102,#REF!, 5, 0)</f>
        <v>#REF!</v>
      </c>
      <c r="G102" s="23" t="e">
        <f>VLOOKUP(B102,#REF!, 6, 0)</f>
        <v>#REF!</v>
      </c>
      <c r="H102" s="23" t="e">
        <f>VLOOKUP(B102,#REF!, 7, 0)</f>
        <v>#REF!</v>
      </c>
      <c r="I102" s="23" t="e">
        <f>VLOOKUP(B102,#REF!, 8, 0)</f>
        <v>#REF!</v>
      </c>
      <c r="J102" s="23" t="e">
        <f>VLOOKUP(B102,#REF!, 9, 0)</f>
        <v>#REF!</v>
      </c>
      <c r="K102" s="23" t="e">
        <f>VLOOKUP(B102,#REF!, 10, 0)</f>
        <v>#REF!</v>
      </c>
      <c r="L102" s="23" t="e">
        <f>VLOOKUP(B102,#REF!, 11, 0)</f>
        <v>#REF!</v>
      </c>
      <c r="M102" s="23" t="e">
        <f>VLOOKUP(B102,#REF!, 12, 0)</f>
        <v>#REF!</v>
      </c>
      <c r="N102" s="23" t="e">
        <f>VLOOKUP(B102,#REF!, 13, 0)</f>
        <v>#REF!</v>
      </c>
      <c r="O102" s="23" t="e">
        <f>VLOOKUP(B102,#REF!, 14, 0)</f>
        <v>#REF!</v>
      </c>
      <c r="P102" s="62"/>
      <c r="Q102" s="62"/>
    </row>
    <row r="103" spans="1:17" x14ac:dyDescent="0.25">
      <c r="A103" s="24"/>
      <c r="B103" s="139">
        <v>19571402020072</v>
      </c>
      <c r="C103" s="23" t="e">
        <f>VLOOKUP(B103,#REF!, 2, 0)</f>
        <v>#REF!</v>
      </c>
      <c r="D103" s="23" t="e">
        <f>VLOOKUP(B103,#REF!, 3, 0)</f>
        <v>#REF!</v>
      </c>
      <c r="E103" s="23" t="e">
        <f>VLOOKUP(B103,#REF!, 4, 0)</f>
        <v>#REF!</v>
      </c>
      <c r="F103" s="23" t="e">
        <f>VLOOKUP(B103,#REF!, 5, 0)</f>
        <v>#REF!</v>
      </c>
      <c r="G103" s="23" t="e">
        <f>VLOOKUP(B103,#REF!, 6, 0)</f>
        <v>#REF!</v>
      </c>
      <c r="H103" s="23" t="e">
        <f>VLOOKUP(B103,#REF!, 7, 0)</f>
        <v>#REF!</v>
      </c>
      <c r="I103" s="23" t="e">
        <f>VLOOKUP(B103,#REF!, 8, 0)</f>
        <v>#REF!</v>
      </c>
      <c r="J103" s="23" t="e">
        <f>VLOOKUP(B103,#REF!, 9, 0)</f>
        <v>#REF!</v>
      </c>
      <c r="K103" s="23" t="e">
        <f>VLOOKUP(B103,#REF!, 10, 0)</f>
        <v>#REF!</v>
      </c>
      <c r="L103" s="23" t="e">
        <f>VLOOKUP(B103,#REF!, 11, 0)</f>
        <v>#REF!</v>
      </c>
      <c r="M103" s="23" t="e">
        <f>VLOOKUP(B103,#REF!, 12, 0)</f>
        <v>#REF!</v>
      </c>
      <c r="N103" s="23" t="e">
        <f>VLOOKUP(B103,#REF!, 13, 0)</f>
        <v>#REF!</v>
      </c>
      <c r="O103" s="23" t="e">
        <f>VLOOKUP(B103,#REF!, 14, 0)</f>
        <v>#REF!</v>
      </c>
      <c r="P103" s="62"/>
      <c r="Q103" s="62"/>
    </row>
    <row r="104" spans="1:17" x14ac:dyDescent="0.25">
      <c r="A104" s="24"/>
      <c r="B104" s="139">
        <v>19571402020122</v>
      </c>
      <c r="C104" s="23" t="e">
        <f>VLOOKUP(B104,#REF!, 2, 0)</f>
        <v>#REF!</v>
      </c>
      <c r="D104" s="23" t="e">
        <f>VLOOKUP(B104,#REF!, 3, 0)</f>
        <v>#REF!</v>
      </c>
      <c r="E104" s="23" t="e">
        <f>VLOOKUP(B104,#REF!, 4, 0)</f>
        <v>#REF!</v>
      </c>
      <c r="F104" s="23" t="e">
        <f>VLOOKUP(B104,#REF!, 5, 0)</f>
        <v>#REF!</v>
      </c>
      <c r="G104" s="23" t="e">
        <f>VLOOKUP(B104,#REF!, 6, 0)</f>
        <v>#REF!</v>
      </c>
      <c r="H104" s="23" t="e">
        <f>VLOOKUP(B104,#REF!, 7, 0)</f>
        <v>#REF!</v>
      </c>
      <c r="I104" s="23" t="e">
        <f>VLOOKUP(B104,#REF!, 8, 0)</f>
        <v>#REF!</v>
      </c>
      <c r="J104" s="23" t="e">
        <f>VLOOKUP(B104,#REF!, 9, 0)</f>
        <v>#REF!</v>
      </c>
      <c r="K104" s="23" t="e">
        <f>VLOOKUP(B104,#REF!, 10, 0)</f>
        <v>#REF!</v>
      </c>
      <c r="L104" s="23" t="e">
        <f>VLOOKUP(B104,#REF!, 11, 0)</f>
        <v>#REF!</v>
      </c>
      <c r="M104" s="23" t="e">
        <f>VLOOKUP(B104,#REF!, 12, 0)</f>
        <v>#REF!</v>
      </c>
      <c r="N104" s="23" t="e">
        <f>VLOOKUP(B104,#REF!, 13, 0)</f>
        <v>#REF!</v>
      </c>
      <c r="O104" s="23" t="e">
        <f>VLOOKUP(B104,#REF!, 14, 0)</f>
        <v>#REF!</v>
      </c>
      <c r="P104" s="62"/>
      <c r="Q104" s="62"/>
    </row>
    <row r="105" spans="1:17" x14ac:dyDescent="0.25">
      <c r="A105" s="24"/>
      <c r="B105" s="139">
        <v>19571402020096</v>
      </c>
      <c r="C105" s="23" t="e">
        <f>VLOOKUP(B105,#REF!, 2, 0)</f>
        <v>#REF!</v>
      </c>
      <c r="D105" s="23" t="e">
        <f>VLOOKUP(B105,#REF!, 3, 0)</f>
        <v>#REF!</v>
      </c>
      <c r="E105" s="23" t="e">
        <f>VLOOKUP(B105,#REF!, 4, 0)</f>
        <v>#REF!</v>
      </c>
      <c r="F105" s="23" t="e">
        <f>VLOOKUP(B105,#REF!, 5, 0)</f>
        <v>#REF!</v>
      </c>
      <c r="G105" s="23" t="e">
        <f>VLOOKUP(B105,#REF!, 6, 0)</f>
        <v>#REF!</v>
      </c>
      <c r="H105" s="23" t="e">
        <f>VLOOKUP(B105,#REF!, 7, 0)</f>
        <v>#REF!</v>
      </c>
      <c r="I105" s="23" t="e">
        <f>VLOOKUP(B105,#REF!, 8, 0)</f>
        <v>#REF!</v>
      </c>
      <c r="J105" s="23" t="e">
        <f>VLOOKUP(B105,#REF!, 9, 0)</f>
        <v>#REF!</v>
      </c>
      <c r="K105" s="23" t="e">
        <f>VLOOKUP(B105,#REF!, 10, 0)</f>
        <v>#REF!</v>
      </c>
      <c r="L105" s="23" t="e">
        <f>VLOOKUP(B105,#REF!, 11, 0)</f>
        <v>#REF!</v>
      </c>
      <c r="M105" s="23" t="e">
        <f>VLOOKUP(B105,#REF!, 12, 0)</f>
        <v>#REF!</v>
      </c>
      <c r="N105" s="23" t="e">
        <f>VLOOKUP(B105,#REF!, 13, 0)</f>
        <v>#REF!</v>
      </c>
      <c r="O105" s="23" t="e">
        <f>VLOOKUP(B105,#REF!, 14, 0)</f>
        <v>#REF!</v>
      </c>
      <c r="P105" s="62"/>
      <c r="Q105" s="62"/>
    </row>
    <row r="106" spans="1:17" x14ac:dyDescent="0.25">
      <c r="A106" s="24"/>
      <c r="B106" s="139">
        <v>19571402020118</v>
      </c>
      <c r="C106" s="23" t="e">
        <f>VLOOKUP(B106,#REF!, 2, 0)</f>
        <v>#REF!</v>
      </c>
      <c r="D106" s="23" t="e">
        <f>VLOOKUP(B106,#REF!, 3, 0)</f>
        <v>#REF!</v>
      </c>
      <c r="E106" s="23" t="e">
        <f>VLOOKUP(B106,#REF!, 4, 0)</f>
        <v>#REF!</v>
      </c>
      <c r="F106" s="23" t="e">
        <f>VLOOKUP(B106,#REF!, 5, 0)</f>
        <v>#REF!</v>
      </c>
      <c r="G106" s="23" t="e">
        <f>VLOOKUP(B106,#REF!, 6, 0)</f>
        <v>#REF!</v>
      </c>
      <c r="H106" s="23" t="e">
        <f>VLOOKUP(B106,#REF!, 7, 0)</f>
        <v>#REF!</v>
      </c>
      <c r="I106" s="23" t="e">
        <f>VLOOKUP(B106,#REF!, 8, 0)</f>
        <v>#REF!</v>
      </c>
      <c r="J106" s="23" t="e">
        <f>VLOOKUP(B106,#REF!, 9, 0)</f>
        <v>#REF!</v>
      </c>
      <c r="K106" s="23" t="e">
        <f>VLOOKUP(B106,#REF!, 10, 0)</f>
        <v>#REF!</v>
      </c>
      <c r="L106" s="23" t="e">
        <f>VLOOKUP(B106,#REF!, 11, 0)</f>
        <v>#REF!</v>
      </c>
      <c r="M106" s="23" t="e">
        <f>VLOOKUP(B106,#REF!, 12, 0)</f>
        <v>#REF!</v>
      </c>
      <c r="N106" s="23" t="e">
        <f>VLOOKUP(B106,#REF!, 13, 0)</f>
        <v>#REF!</v>
      </c>
      <c r="O106" s="23" t="e">
        <f>VLOOKUP(B106,#REF!, 14, 0)</f>
        <v>#REF!</v>
      </c>
      <c r="P106" s="62"/>
      <c r="Q106" s="62"/>
    </row>
    <row r="107" spans="1:17" x14ac:dyDescent="0.25">
      <c r="A107" s="24"/>
      <c r="B107" s="139">
        <v>19571402020137</v>
      </c>
      <c r="C107" s="23" t="e">
        <f>VLOOKUP(B107,#REF!, 2, 0)</f>
        <v>#REF!</v>
      </c>
      <c r="D107" s="23" t="e">
        <f>VLOOKUP(B107,#REF!, 3, 0)</f>
        <v>#REF!</v>
      </c>
      <c r="E107" s="23" t="e">
        <f>VLOOKUP(B107,#REF!, 4, 0)</f>
        <v>#REF!</v>
      </c>
      <c r="F107" s="23" t="e">
        <f>VLOOKUP(B107,#REF!, 5, 0)</f>
        <v>#REF!</v>
      </c>
      <c r="G107" s="23" t="e">
        <f>VLOOKUP(B107,#REF!, 6, 0)</f>
        <v>#REF!</v>
      </c>
      <c r="H107" s="23" t="e">
        <f>VLOOKUP(B107,#REF!, 7, 0)</f>
        <v>#REF!</v>
      </c>
      <c r="I107" s="23" t="e">
        <f>VLOOKUP(B107,#REF!, 8, 0)</f>
        <v>#REF!</v>
      </c>
      <c r="J107" s="23" t="e">
        <f>VLOOKUP(B107,#REF!, 9, 0)</f>
        <v>#REF!</v>
      </c>
      <c r="K107" s="23" t="e">
        <f>VLOOKUP(B107,#REF!, 10, 0)</f>
        <v>#REF!</v>
      </c>
      <c r="L107" s="23" t="e">
        <f>VLOOKUP(B107,#REF!, 11, 0)</f>
        <v>#REF!</v>
      </c>
      <c r="M107" s="23" t="e">
        <f>VLOOKUP(B107,#REF!, 12, 0)</f>
        <v>#REF!</v>
      </c>
      <c r="N107" s="23" t="e">
        <f>VLOOKUP(B107,#REF!, 13, 0)</f>
        <v>#REF!</v>
      </c>
      <c r="O107" s="23" t="e">
        <f>VLOOKUP(B107,#REF!, 14, 0)</f>
        <v>#REF!</v>
      </c>
      <c r="P107" s="62"/>
      <c r="Q107" s="62"/>
    </row>
    <row r="108" spans="1:17" x14ac:dyDescent="0.25">
      <c r="A108" s="24"/>
      <c r="B108" s="139">
        <v>19571402020228</v>
      </c>
      <c r="C108" s="23" t="e">
        <f>VLOOKUP(B108,#REF!, 2, 0)</f>
        <v>#REF!</v>
      </c>
      <c r="D108" s="23" t="e">
        <f>VLOOKUP(B108,#REF!, 3, 0)</f>
        <v>#REF!</v>
      </c>
      <c r="E108" s="23" t="e">
        <f>VLOOKUP(B108,#REF!, 4, 0)</f>
        <v>#REF!</v>
      </c>
      <c r="F108" s="23" t="e">
        <f>VLOOKUP(B108,#REF!, 5, 0)</f>
        <v>#REF!</v>
      </c>
      <c r="G108" s="23" t="e">
        <f>VLOOKUP(B108,#REF!, 6, 0)</f>
        <v>#REF!</v>
      </c>
      <c r="H108" s="23" t="e">
        <f>VLOOKUP(B108,#REF!, 7, 0)</f>
        <v>#REF!</v>
      </c>
      <c r="I108" s="23" t="e">
        <f>VLOOKUP(B108,#REF!, 8, 0)</f>
        <v>#REF!</v>
      </c>
      <c r="J108" s="23" t="e">
        <f>VLOOKUP(B108,#REF!, 9, 0)</f>
        <v>#REF!</v>
      </c>
      <c r="K108" s="23" t="e">
        <f>VLOOKUP(B108,#REF!, 10, 0)</f>
        <v>#REF!</v>
      </c>
      <c r="L108" s="23" t="e">
        <f>VLOOKUP(B108,#REF!, 11, 0)</f>
        <v>#REF!</v>
      </c>
      <c r="M108" s="23" t="e">
        <f>VLOOKUP(B108,#REF!, 12, 0)</f>
        <v>#REF!</v>
      </c>
      <c r="N108" s="23" t="e">
        <f>VLOOKUP(B108,#REF!, 13, 0)</f>
        <v>#REF!</v>
      </c>
      <c r="O108" s="23" t="e">
        <f>VLOOKUP(B108,#REF!, 14, 0)</f>
        <v>#REF!</v>
      </c>
      <c r="P108" s="62"/>
      <c r="Q108" s="62"/>
    </row>
    <row r="109" spans="1:17" x14ac:dyDescent="0.25">
      <c r="A109" s="24"/>
      <c r="B109" s="139">
        <v>19571402020145</v>
      </c>
      <c r="C109" s="23" t="e">
        <f>VLOOKUP(B109,#REF!, 2, 0)</f>
        <v>#REF!</v>
      </c>
      <c r="D109" s="23" t="e">
        <f>VLOOKUP(B109,#REF!, 3, 0)</f>
        <v>#REF!</v>
      </c>
      <c r="E109" s="23" t="e">
        <f>VLOOKUP(B109,#REF!, 4, 0)</f>
        <v>#REF!</v>
      </c>
      <c r="F109" s="23" t="e">
        <f>VLOOKUP(B109,#REF!, 5, 0)</f>
        <v>#REF!</v>
      </c>
      <c r="G109" s="23" t="e">
        <f>VLOOKUP(B109,#REF!, 6, 0)</f>
        <v>#REF!</v>
      </c>
      <c r="H109" s="23" t="e">
        <f>VLOOKUP(B109,#REF!, 7, 0)</f>
        <v>#REF!</v>
      </c>
      <c r="I109" s="23" t="e">
        <f>VLOOKUP(B109,#REF!, 8, 0)</f>
        <v>#REF!</v>
      </c>
      <c r="J109" s="23" t="e">
        <f>VLOOKUP(B109,#REF!, 9, 0)</f>
        <v>#REF!</v>
      </c>
      <c r="K109" s="23" t="e">
        <f>VLOOKUP(B109,#REF!, 10, 0)</f>
        <v>#REF!</v>
      </c>
      <c r="L109" s="23" t="e">
        <f>VLOOKUP(B109,#REF!, 11, 0)</f>
        <v>#REF!</v>
      </c>
      <c r="M109" s="23" t="e">
        <f>VLOOKUP(B109,#REF!, 12, 0)</f>
        <v>#REF!</v>
      </c>
      <c r="N109" s="23" t="e">
        <f>VLOOKUP(B109,#REF!, 13, 0)</f>
        <v>#REF!</v>
      </c>
      <c r="O109" s="23" t="e">
        <f>VLOOKUP(B109,#REF!, 14, 0)</f>
        <v>#REF!</v>
      </c>
      <c r="P109" s="62"/>
      <c r="Q109" s="62"/>
    </row>
    <row r="110" spans="1:17" x14ac:dyDescent="0.25">
      <c r="A110" s="24"/>
      <c r="B110" s="139">
        <v>18571402021087</v>
      </c>
      <c r="C110" s="23" t="e">
        <f>VLOOKUP(B110,#REF!, 2, 0)</f>
        <v>#REF!</v>
      </c>
      <c r="D110" s="23" t="e">
        <f>VLOOKUP(B110,#REF!, 3, 0)</f>
        <v>#REF!</v>
      </c>
      <c r="E110" s="23" t="e">
        <f>VLOOKUP(B110,#REF!, 4, 0)</f>
        <v>#REF!</v>
      </c>
      <c r="F110" s="23" t="e">
        <f>VLOOKUP(B110,#REF!, 5, 0)</f>
        <v>#REF!</v>
      </c>
      <c r="G110" s="23" t="e">
        <f>VLOOKUP(B110,#REF!, 6, 0)</f>
        <v>#REF!</v>
      </c>
      <c r="H110" s="23" t="e">
        <f>VLOOKUP(B110,#REF!, 7, 0)</f>
        <v>#REF!</v>
      </c>
      <c r="I110" s="23" t="e">
        <f>VLOOKUP(B110,#REF!, 8, 0)</f>
        <v>#REF!</v>
      </c>
      <c r="J110" s="23" t="e">
        <f>VLOOKUP(B110,#REF!, 9, 0)</f>
        <v>#REF!</v>
      </c>
      <c r="K110" s="23" t="e">
        <f>VLOOKUP(B110,#REF!, 10, 0)</f>
        <v>#REF!</v>
      </c>
      <c r="L110" s="23" t="e">
        <f>VLOOKUP(B110,#REF!, 11, 0)</f>
        <v>#REF!</v>
      </c>
      <c r="M110" s="23" t="e">
        <f>VLOOKUP(B110,#REF!, 12, 0)</f>
        <v>#REF!</v>
      </c>
      <c r="N110" s="23" t="e">
        <f>VLOOKUP(B110,#REF!, 13, 0)</f>
        <v>#REF!</v>
      </c>
      <c r="O110" s="23" t="e">
        <f>VLOOKUP(B110,#REF!, 14, 0)</f>
        <v>#REF!</v>
      </c>
      <c r="P110" s="62"/>
      <c r="Q110" s="62"/>
    </row>
    <row r="111" spans="1:17" x14ac:dyDescent="0.25">
      <c r="A111" s="24"/>
      <c r="B111" s="139">
        <v>19571402020162</v>
      </c>
      <c r="C111" s="23" t="e">
        <f>VLOOKUP(B111,#REF!, 2, 0)</f>
        <v>#REF!</v>
      </c>
      <c r="D111" s="23" t="e">
        <f>VLOOKUP(B111,#REF!, 3, 0)</f>
        <v>#REF!</v>
      </c>
      <c r="E111" s="23" t="e">
        <f>VLOOKUP(B111,#REF!, 4, 0)</f>
        <v>#REF!</v>
      </c>
      <c r="F111" s="23" t="e">
        <f>VLOOKUP(B111,#REF!, 5, 0)</f>
        <v>#REF!</v>
      </c>
      <c r="G111" s="23" t="e">
        <f>VLOOKUP(B111,#REF!, 6, 0)</f>
        <v>#REF!</v>
      </c>
      <c r="H111" s="23" t="e">
        <f>VLOOKUP(B111,#REF!, 7, 0)</f>
        <v>#REF!</v>
      </c>
      <c r="I111" s="23" t="e">
        <f>VLOOKUP(B111,#REF!, 8, 0)</f>
        <v>#REF!</v>
      </c>
      <c r="J111" s="23" t="e">
        <f>VLOOKUP(B111,#REF!, 9, 0)</f>
        <v>#REF!</v>
      </c>
      <c r="K111" s="23" t="e">
        <f>VLOOKUP(B111,#REF!, 10, 0)</f>
        <v>#REF!</v>
      </c>
      <c r="L111" s="23" t="e">
        <f>VLOOKUP(B111,#REF!, 11, 0)</f>
        <v>#REF!</v>
      </c>
      <c r="M111" s="23" t="e">
        <f>VLOOKUP(B111,#REF!, 12, 0)</f>
        <v>#REF!</v>
      </c>
      <c r="N111" s="23" t="e">
        <f>VLOOKUP(B111,#REF!, 13, 0)</f>
        <v>#REF!</v>
      </c>
      <c r="O111" s="23" t="e">
        <f>VLOOKUP(B111,#REF!, 14, 0)</f>
        <v>#REF!</v>
      </c>
      <c r="P111" s="62"/>
      <c r="Q111" s="62"/>
    </row>
    <row r="112" spans="1:17" x14ac:dyDescent="0.25">
      <c r="A112" s="24"/>
      <c r="B112" s="139">
        <v>19571402020142</v>
      </c>
      <c r="C112" s="23" t="e">
        <f>VLOOKUP(B112,#REF!, 2, 0)</f>
        <v>#REF!</v>
      </c>
      <c r="D112" s="23" t="e">
        <f>VLOOKUP(B112,#REF!, 3, 0)</f>
        <v>#REF!</v>
      </c>
      <c r="E112" s="23" t="e">
        <f>VLOOKUP(B112,#REF!, 4, 0)</f>
        <v>#REF!</v>
      </c>
      <c r="F112" s="23" t="e">
        <f>VLOOKUP(B112,#REF!, 5, 0)</f>
        <v>#REF!</v>
      </c>
      <c r="G112" s="23" t="e">
        <f>VLOOKUP(B112,#REF!, 6, 0)</f>
        <v>#REF!</v>
      </c>
      <c r="H112" s="23" t="e">
        <f>VLOOKUP(B112,#REF!, 7, 0)</f>
        <v>#REF!</v>
      </c>
      <c r="I112" s="23" t="e">
        <f>VLOOKUP(B112,#REF!, 8, 0)</f>
        <v>#REF!</v>
      </c>
      <c r="J112" s="23" t="e">
        <f>VLOOKUP(B112,#REF!, 9, 0)</f>
        <v>#REF!</v>
      </c>
      <c r="K112" s="23" t="e">
        <f>VLOOKUP(B112,#REF!, 10, 0)</f>
        <v>#REF!</v>
      </c>
      <c r="L112" s="23" t="e">
        <f>VLOOKUP(B112,#REF!, 11, 0)</f>
        <v>#REF!</v>
      </c>
      <c r="M112" s="23" t="e">
        <f>VLOOKUP(B112,#REF!, 12, 0)</f>
        <v>#REF!</v>
      </c>
      <c r="N112" s="23" t="e">
        <f>VLOOKUP(B112,#REF!, 13, 0)</f>
        <v>#REF!</v>
      </c>
      <c r="O112" s="23" t="e">
        <f>VLOOKUP(B112,#REF!, 14, 0)</f>
        <v>#REF!</v>
      </c>
      <c r="P112" s="62"/>
      <c r="Q112" s="62"/>
    </row>
    <row r="113" spans="1:17" x14ac:dyDescent="0.25">
      <c r="A113" s="24"/>
      <c r="B113" s="139">
        <v>19571402020179</v>
      </c>
      <c r="C113" s="23" t="e">
        <f>VLOOKUP(B113,#REF!, 2, 0)</f>
        <v>#REF!</v>
      </c>
      <c r="D113" s="23" t="e">
        <f>VLOOKUP(B113,#REF!, 3, 0)</f>
        <v>#REF!</v>
      </c>
      <c r="E113" s="23" t="e">
        <f>VLOOKUP(B113,#REF!, 4, 0)</f>
        <v>#REF!</v>
      </c>
      <c r="F113" s="23" t="e">
        <f>VLOOKUP(B113,#REF!, 5, 0)</f>
        <v>#REF!</v>
      </c>
      <c r="G113" s="23" t="e">
        <f>VLOOKUP(B113,#REF!, 6, 0)</f>
        <v>#REF!</v>
      </c>
      <c r="H113" s="23" t="e">
        <f>VLOOKUP(B113,#REF!, 7, 0)</f>
        <v>#REF!</v>
      </c>
      <c r="I113" s="23" t="e">
        <f>VLOOKUP(B113,#REF!, 8, 0)</f>
        <v>#REF!</v>
      </c>
      <c r="J113" s="23" t="e">
        <f>VLOOKUP(B113,#REF!, 9, 0)</f>
        <v>#REF!</v>
      </c>
      <c r="K113" s="23" t="e">
        <f>VLOOKUP(B113,#REF!, 10, 0)</f>
        <v>#REF!</v>
      </c>
      <c r="L113" s="23" t="e">
        <f>VLOOKUP(B113,#REF!, 11, 0)</f>
        <v>#REF!</v>
      </c>
      <c r="M113" s="23" t="e">
        <f>VLOOKUP(B113,#REF!, 12, 0)</f>
        <v>#REF!</v>
      </c>
      <c r="N113" s="23" t="e">
        <f>VLOOKUP(B113,#REF!, 13, 0)</f>
        <v>#REF!</v>
      </c>
      <c r="O113" s="23" t="e">
        <f>VLOOKUP(B113,#REF!, 14, 0)</f>
        <v>#REF!</v>
      </c>
      <c r="P113" s="62"/>
      <c r="Q113" s="62"/>
    </row>
    <row r="114" spans="1:17" x14ac:dyDescent="0.25">
      <c r="A114" s="24"/>
      <c r="B114" s="139">
        <v>19571402020198</v>
      </c>
      <c r="C114" s="23" t="e">
        <f>VLOOKUP(B114,#REF!, 2, 0)</f>
        <v>#REF!</v>
      </c>
      <c r="D114" s="23" t="e">
        <f>VLOOKUP(B114,#REF!, 3, 0)</f>
        <v>#REF!</v>
      </c>
      <c r="E114" s="23" t="e">
        <f>VLOOKUP(B114,#REF!, 4, 0)</f>
        <v>#REF!</v>
      </c>
      <c r="F114" s="23" t="e">
        <f>VLOOKUP(B114,#REF!, 5, 0)</f>
        <v>#REF!</v>
      </c>
      <c r="G114" s="23" t="e">
        <f>VLOOKUP(B114,#REF!, 6, 0)</f>
        <v>#REF!</v>
      </c>
      <c r="H114" s="23" t="e">
        <f>VLOOKUP(B114,#REF!, 7, 0)</f>
        <v>#REF!</v>
      </c>
      <c r="I114" s="23" t="e">
        <f>VLOOKUP(B114,#REF!, 8, 0)</f>
        <v>#REF!</v>
      </c>
      <c r="J114" s="23" t="e">
        <f>VLOOKUP(B114,#REF!, 9, 0)</f>
        <v>#REF!</v>
      </c>
      <c r="K114" s="23" t="e">
        <f>VLOOKUP(B114,#REF!, 10, 0)</f>
        <v>#REF!</v>
      </c>
      <c r="L114" s="23" t="e">
        <f>VLOOKUP(B114,#REF!, 11, 0)</f>
        <v>#REF!</v>
      </c>
      <c r="M114" s="23" t="e">
        <f>VLOOKUP(B114,#REF!, 12, 0)</f>
        <v>#REF!</v>
      </c>
      <c r="N114" s="23" t="e">
        <f>VLOOKUP(B114,#REF!, 13, 0)</f>
        <v>#REF!</v>
      </c>
      <c r="O114" s="23" t="e">
        <f>VLOOKUP(B114,#REF!, 14, 0)</f>
        <v>#REF!</v>
      </c>
      <c r="P114" s="62"/>
      <c r="Q114" s="62"/>
    </row>
    <row r="115" spans="1:17" x14ac:dyDescent="0.25">
      <c r="A115" s="24"/>
      <c r="B115" s="139">
        <v>19571402020164</v>
      </c>
      <c r="C115" s="23" t="e">
        <f>VLOOKUP(B115,#REF!, 2, 0)</f>
        <v>#REF!</v>
      </c>
      <c r="D115" s="23" t="e">
        <f>VLOOKUP(B115,#REF!, 3, 0)</f>
        <v>#REF!</v>
      </c>
      <c r="E115" s="23" t="e">
        <f>VLOOKUP(B115,#REF!, 4, 0)</f>
        <v>#REF!</v>
      </c>
      <c r="F115" s="23" t="e">
        <f>VLOOKUP(B115,#REF!, 5, 0)</f>
        <v>#REF!</v>
      </c>
      <c r="G115" s="23" t="e">
        <f>VLOOKUP(B115,#REF!, 6, 0)</f>
        <v>#REF!</v>
      </c>
      <c r="H115" s="23" t="e">
        <f>VLOOKUP(B115,#REF!, 7, 0)</f>
        <v>#REF!</v>
      </c>
      <c r="I115" s="23" t="e">
        <f>VLOOKUP(B115,#REF!, 8, 0)</f>
        <v>#REF!</v>
      </c>
      <c r="J115" s="23" t="e">
        <f>VLOOKUP(B115,#REF!, 9, 0)</f>
        <v>#REF!</v>
      </c>
      <c r="K115" s="23" t="e">
        <f>VLOOKUP(B115,#REF!, 10, 0)</f>
        <v>#REF!</v>
      </c>
      <c r="L115" s="23" t="e">
        <f>VLOOKUP(B115,#REF!, 11, 0)</f>
        <v>#REF!</v>
      </c>
      <c r="M115" s="23" t="e">
        <f>VLOOKUP(B115,#REF!, 12, 0)</f>
        <v>#REF!</v>
      </c>
      <c r="N115" s="23" t="e">
        <f>VLOOKUP(B115,#REF!, 13, 0)</f>
        <v>#REF!</v>
      </c>
      <c r="O115" s="23" t="e">
        <f>VLOOKUP(B115,#REF!, 14, 0)</f>
        <v>#REF!</v>
      </c>
      <c r="P115" s="62"/>
      <c r="Q115" s="62"/>
    </row>
    <row r="116" spans="1:17" x14ac:dyDescent="0.25">
      <c r="A116" s="24"/>
      <c r="B116" s="139">
        <v>19571402020143</v>
      </c>
      <c r="C116" s="23" t="e">
        <f>VLOOKUP(B116,#REF!, 2, 0)</f>
        <v>#REF!</v>
      </c>
      <c r="D116" s="23" t="e">
        <f>VLOOKUP(B116,#REF!, 3, 0)</f>
        <v>#REF!</v>
      </c>
      <c r="E116" s="23" t="e">
        <f>VLOOKUP(B116,#REF!, 4, 0)</f>
        <v>#REF!</v>
      </c>
      <c r="F116" s="23" t="e">
        <f>VLOOKUP(B116,#REF!, 5, 0)</f>
        <v>#REF!</v>
      </c>
      <c r="G116" s="23" t="e">
        <f>VLOOKUP(B116,#REF!, 6, 0)</f>
        <v>#REF!</v>
      </c>
      <c r="H116" s="23" t="e">
        <f>VLOOKUP(B116,#REF!, 7, 0)</f>
        <v>#REF!</v>
      </c>
      <c r="I116" s="23" t="e">
        <f>VLOOKUP(B116,#REF!, 8, 0)</f>
        <v>#REF!</v>
      </c>
      <c r="J116" s="23" t="e">
        <f>VLOOKUP(B116,#REF!, 9, 0)</f>
        <v>#REF!</v>
      </c>
      <c r="K116" s="23" t="e">
        <f>VLOOKUP(B116,#REF!, 10, 0)</f>
        <v>#REF!</v>
      </c>
      <c r="L116" s="23" t="e">
        <f>VLOOKUP(B116,#REF!, 11, 0)</f>
        <v>#REF!</v>
      </c>
      <c r="M116" s="23" t="e">
        <f>VLOOKUP(B116,#REF!, 12, 0)</f>
        <v>#REF!</v>
      </c>
      <c r="N116" s="23" t="e">
        <f>VLOOKUP(B116,#REF!, 13, 0)</f>
        <v>#REF!</v>
      </c>
      <c r="O116" s="23" t="e">
        <f>VLOOKUP(B116,#REF!, 14, 0)</f>
        <v>#REF!</v>
      </c>
      <c r="P116" s="62"/>
      <c r="Q116" s="62"/>
    </row>
    <row r="117" spans="1:17" x14ac:dyDescent="0.25">
      <c r="A117" s="24"/>
      <c r="B117" s="139">
        <v>19571402020131</v>
      </c>
      <c r="C117" s="23" t="e">
        <f>VLOOKUP(B117,#REF!, 2, 0)</f>
        <v>#REF!</v>
      </c>
      <c r="D117" s="23" t="e">
        <f>VLOOKUP(B117,#REF!, 3, 0)</f>
        <v>#REF!</v>
      </c>
      <c r="E117" s="23" t="e">
        <f>VLOOKUP(B117,#REF!, 4, 0)</f>
        <v>#REF!</v>
      </c>
      <c r="F117" s="23" t="e">
        <f>VLOOKUP(B117,#REF!, 5, 0)</f>
        <v>#REF!</v>
      </c>
      <c r="G117" s="23" t="e">
        <f>VLOOKUP(B117,#REF!, 6, 0)</f>
        <v>#REF!</v>
      </c>
      <c r="H117" s="23" t="e">
        <f>VLOOKUP(B117,#REF!, 7, 0)</f>
        <v>#REF!</v>
      </c>
      <c r="I117" s="23" t="e">
        <f>VLOOKUP(B117,#REF!, 8, 0)</f>
        <v>#REF!</v>
      </c>
      <c r="J117" s="23" t="e">
        <f>VLOOKUP(B117,#REF!, 9, 0)</f>
        <v>#REF!</v>
      </c>
      <c r="K117" s="23" t="e">
        <f>VLOOKUP(B117,#REF!, 10, 0)</f>
        <v>#REF!</v>
      </c>
      <c r="L117" s="23" t="e">
        <f>VLOOKUP(B117,#REF!, 11, 0)</f>
        <v>#REF!</v>
      </c>
      <c r="M117" s="23" t="e">
        <f>VLOOKUP(B117,#REF!, 12, 0)</f>
        <v>#REF!</v>
      </c>
      <c r="N117" s="23" t="e">
        <f>VLOOKUP(B117,#REF!, 13, 0)</f>
        <v>#REF!</v>
      </c>
      <c r="O117" s="23" t="e">
        <f>VLOOKUP(B117,#REF!, 14, 0)</f>
        <v>#REF!</v>
      </c>
      <c r="P117" s="62"/>
      <c r="Q117" s="62"/>
    </row>
    <row r="118" spans="1:17" x14ac:dyDescent="0.25">
      <c r="A118" s="24"/>
      <c r="B118" s="139">
        <v>19571402020129</v>
      </c>
      <c r="C118" s="23" t="e">
        <f>VLOOKUP(B118,#REF!, 2, 0)</f>
        <v>#REF!</v>
      </c>
      <c r="D118" s="23" t="e">
        <f>VLOOKUP(B118,#REF!, 3, 0)</f>
        <v>#REF!</v>
      </c>
      <c r="E118" s="23" t="e">
        <f>VLOOKUP(B118,#REF!, 4, 0)</f>
        <v>#REF!</v>
      </c>
      <c r="F118" s="23" t="e">
        <f>VLOOKUP(B118,#REF!, 5, 0)</f>
        <v>#REF!</v>
      </c>
      <c r="G118" s="23" t="e">
        <f>VLOOKUP(B118,#REF!, 6, 0)</f>
        <v>#REF!</v>
      </c>
      <c r="H118" s="23" t="e">
        <f>VLOOKUP(B118,#REF!, 7, 0)</f>
        <v>#REF!</v>
      </c>
      <c r="I118" s="23" t="e">
        <f>VLOOKUP(B118,#REF!, 8, 0)</f>
        <v>#REF!</v>
      </c>
      <c r="J118" s="23" t="e">
        <f>VLOOKUP(B118,#REF!, 9, 0)</f>
        <v>#REF!</v>
      </c>
      <c r="K118" s="23" t="e">
        <f>VLOOKUP(B118,#REF!, 10, 0)</f>
        <v>#REF!</v>
      </c>
      <c r="L118" s="23" t="e">
        <f>VLOOKUP(B118,#REF!, 11, 0)</f>
        <v>#REF!</v>
      </c>
      <c r="M118" s="23" t="e">
        <f>VLOOKUP(B118,#REF!, 12, 0)</f>
        <v>#REF!</v>
      </c>
      <c r="N118" s="23" t="e">
        <f>VLOOKUP(B118,#REF!, 13, 0)</f>
        <v>#REF!</v>
      </c>
      <c r="O118" s="23" t="e">
        <f>VLOOKUP(B118,#REF!, 14, 0)</f>
        <v>#REF!</v>
      </c>
      <c r="P118" s="62"/>
      <c r="Q118" s="62"/>
    </row>
    <row r="119" spans="1:17" x14ac:dyDescent="0.25">
      <c r="A119" s="24"/>
      <c r="B119" s="139">
        <v>19571402020170</v>
      </c>
      <c r="C119" s="23" t="e">
        <f>VLOOKUP(B119,#REF!, 2, 0)</f>
        <v>#REF!</v>
      </c>
      <c r="D119" s="23" t="e">
        <f>VLOOKUP(B119,#REF!, 3, 0)</f>
        <v>#REF!</v>
      </c>
      <c r="E119" s="23" t="e">
        <f>VLOOKUP(B119,#REF!, 4, 0)</f>
        <v>#REF!</v>
      </c>
      <c r="F119" s="23" t="e">
        <f>VLOOKUP(B119,#REF!, 5, 0)</f>
        <v>#REF!</v>
      </c>
      <c r="G119" s="23" t="e">
        <f>VLOOKUP(B119,#REF!, 6, 0)</f>
        <v>#REF!</v>
      </c>
      <c r="H119" s="23" t="e">
        <f>VLOOKUP(B119,#REF!, 7, 0)</f>
        <v>#REF!</v>
      </c>
      <c r="I119" s="23" t="e">
        <f>VLOOKUP(B119,#REF!, 8, 0)</f>
        <v>#REF!</v>
      </c>
      <c r="J119" s="23" t="e">
        <f>VLOOKUP(B119,#REF!, 9, 0)</f>
        <v>#REF!</v>
      </c>
      <c r="K119" s="23" t="e">
        <f>VLOOKUP(B119,#REF!, 10, 0)</f>
        <v>#REF!</v>
      </c>
      <c r="L119" s="23" t="e">
        <f>VLOOKUP(B119,#REF!, 11, 0)</f>
        <v>#REF!</v>
      </c>
      <c r="M119" s="23" t="e">
        <f>VLOOKUP(B119,#REF!, 12, 0)</f>
        <v>#REF!</v>
      </c>
      <c r="N119" s="23" t="e">
        <f>VLOOKUP(B119,#REF!, 13, 0)</f>
        <v>#REF!</v>
      </c>
      <c r="O119" s="23" t="e">
        <f>VLOOKUP(B119,#REF!, 14, 0)</f>
        <v>#REF!</v>
      </c>
      <c r="P119" s="62"/>
      <c r="Q119" s="62"/>
    </row>
    <row r="120" spans="1:17" x14ac:dyDescent="0.25">
      <c r="A120" s="24"/>
      <c r="B120" s="139">
        <v>19571402020184</v>
      </c>
      <c r="C120" s="23" t="e">
        <f>VLOOKUP(B120,#REF!, 2, 0)</f>
        <v>#REF!</v>
      </c>
      <c r="D120" s="23" t="e">
        <f>VLOOKUP(B120,#REF!, 3, 0)</f>
        <v>#REF!</v>
      </c>
      <c r="E120" s="23" t="e">
        <f>VLOOKUP(B120,#REF!, 4, 0)</f>
        <v>#REF!</v>
      </c>
      <c r="F120" s="23" t="e">
        <f>VLOOKUP(B120,#REF!, 5, 0)</f>
        <v>#REF!</v>
      </c>
      <c r="G120" s="23" t="e">
        <f>VLOOKUP(B120,#REF!, 6, 0)</f>
        <v>#REF!</v>
      </c>
      <c r="H120" s="23" t="e">
        <f>VLOOKUP(B120,#REF!, 7, 0)</f>
        <v>#REF!</v>
      </c>
      <c r="I120" s="23" t="e">
        <f>VLOOKUP(B120,#REF!, 8, 0)</f>
        <v>#REF!</v>
      </c>
      <c r="J120" s="23" t="e">
        <f>VLOOKUP(B120,#REF!, 9, 0)</f>
        <v>#REF!</v>
      </c>
      <c r="K120" s="23" t="e">
        <f>VLOOKUP(B120,#REF!, 10, 0)</f>
        <v>#REF!</v>
      </c>
      <c r="L120" s="23" t="e">
        <f>VLOOKUP(B120,#REF!, 11, 0)</f>
        <v>#REF!</v>
      </c>
      <c r="M120" s="23" t="e">
        <f>VLOOKUP(B120,#REF!, 12, 0)</f>
        <v>#REF!</v>
      </c>
      <c r="N120" s="23" t="e">
        <f>VLOOKUP(B120,#REF!, 13, 0)</f>
        <v>#REF!</v>
      </c>
      <c r="O120" s="23" t="e">
        <f>VLOOKUP(B120,#REF!, 14, 0)</f>
        <v>#REF!</v>
      </c>
      <c r="P120" s="62"/>
      <c r="Q120" s="62"/>
    </row>
    <row r="121" spans="1:17" x14ac:dyDescent="0.25">
      <c r="A121" s="24"/>
      <c r="B121" s="139">
        <v>19571402020149</v>
      </c>
      <c r="C121" s="23" t="e">
        <f>VLOOKUP(B121,#REF!, 2, 0)</f>
        <v>#REF!</v>
      </c>
      <c r="D121" s="23" t="e">
        <f>VLOOKUP(B121,#REF!, 3, 0)</f>
        <v>#REF!</v>
      </c>
      <c r="E121" s="23" t="e">
        <f>VLOOKUP(B121,#REF!, 4, 0)</f>
        <v>#REF!</v>
      </c>
      <c r="F121" s="23" t="e">
        <f>VLOOKUP(B121,#REF!, 5, 0)</f>
        <v>#REF!</v>
      </c>
      <c r="G121" s="23" t="e">
        <f>VLOOKUP(B121,#REF!, 6, 0)</f>
        <v>#REF!</v>
      </c>
      <c r="H121" s="23" t="e">
        <f>VLOOKUP(B121,#REF!, 7, 0)</f>
        <v>#REF!</v>
      </c>
      <c r="I121" s="23" t="e">
        <f>VLOOKUP(B121,#REF!, 8, 0)</f>
        <v>#REF!</v>
      </c>
      <c r="J121" s="23" t="e">
        <f>VLOOKUP(B121,#REF!, 9, 0)</f>
        <v>#REF!</v>
      </c>
      <c r="K121" s="23" t="e">
        <f>VLOOKUP(B121,#REF!, 10, 0)</f>
        <v>#REF!</v>
      </c>
      <c r="L121" s="23" t="e">
        <f>VLOOKUP(B121,#REF!, 11, 0)</f>
        <v>#REF!</v>
      </c>
      <c r="M121" s="23" t="e">
        <f>VLOOKUP(B121,#REF!, 12, 0)</f>
        <v>#REF!</v>
      </c>
      <c r="N121" s="23" t="e">
        <f>VLOOKUP(B121,#REF!, 13, 0)</f>
        <v>#REF!</v>
      </c>
      <c r="O121" s="23" t="e">
        <f>VLOOKUP(B121,#REF!, 14, 0)</f>
        <v>#REF!</v>
      </c>
      <c r="P121" s="62"/>
      <c r="Q121" s="62"/>
    </row>
    <row r="122" spans="1:17" x14ac:dyDescent="0.25">
      <c r="A122" s="24"/>
      <c r="B122" s="139">
        <v>19571402020233</v>
      </c>
      <c r="C122" s="23" t="e">
        <f>VLOOKUP(B122,#REF!, 2, 0)</f>
        <v>#REF!</v>
      </c>
      <c r="D122" s="23" t="e">
        <f>VLOOKUP(B122,#REF!, 3, 0)</f>
        <v>#REF!</v>
      </c>
      <c r="E122" s="23" t="e">
        <f>VLOOKUP(B122,#REF!, 4, 0)</f>
        <v>#REF!</v>
      </c>
      <c r="F122" s="23" t="e">
        <f>VLOOKUP(B122,#REF!, 5, 0)</f>
        <v>#REF!</v>
      </c>
      <c r="G122" s="23" t="e">
        <f>VLOOKUP(B122,#REF!, 6, 0)</f>
        <v>#REF!</v>
      </c>
      <c r="H122" s="23" t="e">
        <f>VLOOKUP(B122,#REF!, 7, 0)</f>
        <v>#REF!</v>
      </c>
      <c r="I122" s="23" t="e">
        <f>VLOOKUP(B122,#REF!, 8, 0)</f>
        <v>#REF!</v>
      </c>
      <c r="J122" s="23" t="e">
        <f>VLOOKUP(B122,#REF!, 9, 0)</f>
        <v>#REF!</v>
      </c>
      <c r="K122" s="23" t="e">
        <f>VLOOKUP(B122,#REF!, 10, 0)</f>
        <v>#REF!</v>
      </c>
      <c r="L122" s="23" t="e">
        <f>VLOOKUP(B122,#REF!, 11, 0)</f>
        <v>#REF!</v>
      </c>
      <c r="M122" s="23" t="e">
        <f>VLOOKUP(B122,#REF!, 12, 0)</f>
        <v>#REF!</v>
      </c>
      <c r="N122" s="23" t="e">
        <f>VLOOKUP(B122,#REF!, 13, 0)</f>
        <v>#REF!</v>
      </c>
      <c r="O122" s="23" t="e">
        <f>VLOOKUP(B122,#REF!, 14, 0)</f>
        <v>#REF!</v>
      </c>
      <c r="P122" s="62"/>
      <c r="Q122" s="62"/>
    </row>
    <row r="123" spans="1:17" x14ac:dyDescent="0.25">
      <c r="A123" s="24"/>
      <c r="B123" s="139">
        <v>19571402020197</v>
      </c>
      <c r="C123" s="23" t="e">
        <f>VLOOKUP(B123,#REF!, 2, 0)</f>
        <v>#REF!</v>
      </c>
      <c r="D123" s="23" t="e">
        <f>VLOOKUP(B123,#REF!, 3, 0)</f>
        <v>#REF!</v>
      </c>
      <c r="E123" s="23" t="e">
        <f>VLOOKUP(B123,#REF!, 4, 0)</f>
        <v>#REF!</v>
      </c>
      <c r="F123" s="23" t="e">
        <f>VLOOKUP(B123,#REF!, 5, 0)</f>
        <v>#REF!</v>
      </c>
      <c r="G123" s="23" t="e">
        <f>VLOOKUP(B123,#REF!, 6, 0)</f>
        <v>#REF!</v>
      </c>
      <c r="H123" s="23" t="e">
        <f>VLOOKUP(B123,#REF!, 7, 0)</f>
        <v>#REF!</v>
      </c>
      <c r="I123" s="23" t="e">
        <f>VLOOKUP(B123,#REF!, 8, 0)</f>
        <v>#REF!</v>
      </c>
      <c r="J123" s="23" t="e">
        <f>VLOOKUP(B123,#REF!, 9, 0)</f>
        <v>#REF!</v>
      </c>
      <c r="K123" s="23" t="e">
        <f>VLOOKUP(B123,#REF!, 10, 0)</f>
        <v>#REF!</v>
      </c>
      <c r="L123" s="23" t="e">
        <f>VLOOKUP(B123,#REF!, 11, 0)</f>
        <v>#REF!</v>
      </c>
      <c r="M123" s="23" t="e">
        <f>VLOOKUP(B123,#REF!, 12, 0)</f>
        <v>#REF!</v>
      </c>
      <c r="N123" s="23" t="e">
        <f>VLOOKUP(B123,#REF!, 13, 0)</f>
        <v>#REF!</v>
      </c>
      <c r="O123" s="23" t="e">
        <f>VLOOKUP(B123,#REF!, 14, 0)</f>
        <v>#REF!</v>
      </c>
      <c r="P123" s="62"/>
      <c r="Q123" s="62"/>
    </row>
    <row r="124" spans="1:17" x14ac:dyDescent="0.25">
      <c r="A124" s="24"/>
      <c r="B124" s="139">
        <v>19571402020168</v>
      </c>
      <c r="C124" s="23" t="e">
        <f>VLOOKUP(B124,#REF!, 2, 0)</f>
        <v>#REF!</v>
      </c>
      <c r="D124" s="23" t="e">
        <f>VLOOKUP(B124,#REF!, 3, 0)</f>
        <v>#REF!</v>
      </c>
      <c r="E124" s="23" t="e">
        <f>VLOOKUP(B124,#REF!, 4, 0)</f>
        <v>#REF!</v>
      </c>
      <c r="F124" s="23" t="e">
        <f>VLOOKUP(B124,#REF!, 5, 0)</f>
        <v>#REF!</v>
      </c>
      <c r="G124" s="23" t="e">
        <f>VLOOKUP(B124,#REF!, 6, 0)</f>
        <v>#REF!</v>
      </c>
      <c r="H124" s="23" t="e">
        <f>VLOOKUP(B124,#REF!, 7, 0)</f>
        <v>#REF!</v>
      </c>
      <c r="I124" s="23" t="e">
        <f>VLOOKUP(B124,#REF!, 8, 0)</f>
        <v>#REF!</v>
      </c>
      <c r="J124" s="23" t="e">
        <f>VLOOKUP(B124,#REF!, 9, 0)</f>
        <v>#REF!</v>
      </c>
      <c r="K124" s="23" t="e">
        <f>VLOOKUP(B124,#REF!, 10, 0)</f>
        <v>#REF!</v>
      </c>
      <c r="L124" s="23" t="e">
        <f>VLOOKUP(B124,#REF!, 11, 0)</f>
        <v>#REF!</v>
      </c>
      <c r="M124" s="23" t="e">
        <f>VLOOKUP(B124,#REF!, 12, 0)</f>
        <v>#REF!</v>
      </c>
      <c r="N124" s="23" t="e">
        <f>VLOOKUP(B124,#REF!, 13, 0)</f>
        <v>#REF!</v>
      </c>
      <c r="O124" s="23" t="e">
        <f>VLOOKUP(B124,#REF!, 14, 0)</f>
        <v>#REF!</v>
      </c>
      <c r="P124" s="62"/>
      <c r="Q124" s="62"/>
    </row>
    <row r="125" spans="1:17" x14ac:dyDescent="0.25">
      <c r="A125" s="24"/>
      <c r="B125" s="139">
        <v>19571402020189</v>
      </c>
      <c r="C125" s="23" t="e">
        <f>VLOOKUP(B125,#REF!, 2, 0)</f>
        <v>#REF!</v>
      </c>
      <c r="D125" s="23" t="e">
        <f>VLOOKUP(B125,#REF!, 3, 0)</f>
        <v>#REF!</v>
      </c>
      <c r="E125" s="23" t="e">
        <f>VLOOKUP(B125,#REF!, 4, 0)</f>
        <v>#REF!</v>
      </c>
      <c r="F125" s="23" t="e">
        <f>VLOOKUP(B125,#REF!, 5, 0)</f>
        <v>#REF!</v>
      </c>
      <c r="G125" s="23" t="e">
        <f>VLOOKUP(B125,#REF!, 6, 0)</f>
        <v>#REF!</v>
      </c>
      <c r="H125" s="23" t="e">
        <f>VLOOKUP(B125,#REF!, 7, 0)</f>
        <v>#REF!</v>
      </c>
      <c r="I125" s="23" t="e">
        <f>VLOOKUP(B125,#REF!, 8, 0)</f>
        <v>#REF!</v>
      </c>
      <c r="J125" s="23" t="e">
        <f>VLOOKUP(B125,#REF!, 9, 0)</f>
        <v>#REF!</v>
      </c>
      <c r="K125" s="23" t="e">
        <f>VLOOKUP(B125,#REF!, 10, 0)</f>
        <v>#REF!</v>
      </c>
      <c r="L125" s="23" t="e">
        <f>VLOOKUP(B125,#REF!, 11, 0)</f>
        <v>#REF!</v>
      </c>
      <c r="M125" s="23" t="e">
        <f>VLOOKUP(B125,#REF!, 12, 0)</f>
        <v>#REF!</v>
      </c>
      <c r="N125" s="23" t="e">
        <f>VLOOKUP(B125,#REF!, 13, 0)</f>
        <v>#REF!</v>
      </c>
      <c r="O125" s="23" t="e">
        <f>VLOOKUP(B125,#REF!, 14, 0)</f>
        <v>#REF!</v>
      </c>
      <c r="P125" s="62"/>
      <c r="Q125" s="62"/>
    </row>
    <row r="126" spans="1:17" x14ac:dyDescent="0.25">
      <c r="A126" s="24"/>
      <c r="B126" s="139">
        <v>19571402020174</v>
      </c>
      <c r="C126" s="23" t="e">
        <f>VLOOKUP(B126,#REF!, 2, 0)</f>
        <v>#REF!</v>
      </c>
      <c r="D126" s="23" t="e">
        <f>VLOOKUP(B126,#REF!, 3, 0)</f>
        <v>#REF!</v>
      </c>
      <c r="E126" s="23" t="e">
        <f>VLOOKUP(B126,#REF!, 4, 0)</f>
        <v>#REF!</v>
      </c>
      <c r="F126" s="23" t="e">
        <f>VLOOKUP(B126,#REF!, 5, 0)</f>
        <v>#REF!</v>
      </c>
      <c r="G126" s="23" t="e">
        <f>VLOOKUP(B126,#REF!, 6, 0)</f>
        <v>#REF!</v>
      </c>
      <c r="H126" s="23" t="e">
        <f>VLOOKUP(B126,#REF!, 7, 0)</f>
        <v>#REF!</v>
      </c>
      <c r="I126" s="23" t="e">
        <f>VLOOKUP(B126,#REF!, 8, 0)</f>
        <v>#REF!</v>
      </c>
      <c r="J126" s="23" t="e">
        <f>VLOOKUP(B126,#REF!, 9, 0)</f>
        <v>#REF!</v>
      </c>
      <c r="K126" s="23" t="e">
        <f>VLOOKUP(B126,#REF!, 10, 0)</f>
        <v>#REF!</v>
      </c>
      <c r="L126" s="23" t="e">
        <f>VLOOKUP(B126,#REF!, 11, 0)</f>
        <v>#REF!</v>
      </c>
      <c r="M126" s="23" t="e">
        <f>VLOOKUP(B126,#REF!, 12, 0)</f>
        <v>#REF!</v>
      </c>
      <c r="N126" s="23" t="e">
        <f>VLOOKUP(B126,#REF!, 13, 0)</f>
        <v>#REF!</v>
      </c>
      <c r="O126" s="23" t="e">
        <f>VLOOKUP(B126,#REF!, 14, 0)</f>
        <v>#REF!</v>
      </c>
      <c r="P126" s="62"/>
      <c r="Q126" s="62"/>
    </row>
    <row r="127" spans="1:17" x14ac:dyDescent="0.25">
      <c r="A127" s="24"/>
      <c r="B127" s="139">
        <v>19571402020105</v>
      </c>
      <c r="C127" s="23" t="e">
        <f>VLOOKUP(B127,#REF!, 2, 0)</f>
        <v>#REF!</v>
      </c>
      <c r="D127" s="23" t="e">
        <f>VLOOKUP(B127,#REF!, 3, 0)</f>
        <v>#REF!</v>
      </c>
      <c r="E127" s="23" t="e">
        <f>VLOOKUP(B127,#REF!, 4, 0)</f>
        <v>#REF!</v>
      </c>
      <c r="F127" s="23" t="e">
        <f>VLOOKUP(B127,#REF!, 5, 0)</f>
        <v>#REF!</v>
      </c>
      <c r="G127" s="23" t="e">
        <f>VLOOKUP(B127,#REF!, 6, 0)</f>
        <v>#REF!</v>
      </c>
      <c r="H127" s="23" t="e">
        <f>VLOOKUP(B127,#REF!, 7, 0)</f>
        <v>#REF!</v>
      </c>
      <c r="I127" s="23" t="e">
        <f>VLOOKUP(B127,#REF!, 8, 0)</f>
        <v>#REF!</v>
      </c>
      <c r="J127" s="23" t="e">
        <f>VLOOKUP(B127,#REF!, 9, 0)</f>
        <v>#REF!</v>
      </c>
      <c r="K127" s="23" t="e">
        <f>VLOOKUP(B127,#REF!, 10, 0)</f>
        <v>#REF!</v>
      </c>
      <c r="L127" s="23" t="e">
        <f>VLOOKUP(B127,#REF!, 11, 0)</f>
        <v>#REF!</v>
      </c>
      <c r="M127" s="23" t="e">
        <f>VLOOKUP(B127,#REF!, 12, 0)</f>
        <v>#REF!</v>
      </c>
      <c r="N127" s="23" t="e">
        <f>VLOOKUP(B127,#REF!, 13, 0)</f>
        <v>#REF!</v>
      </c>
      <c r="O127" s="23" t="e">
        <f>VLOOKUP(B127,#REF!, 14, 0)</f>
        <v>#REF!</v>
      </c>
      <c r="P127" s="62"/>
      <c r="Q127" s="62"/>
    </row>
    <row r="128" spans="1:17" x14ac:dyDescent="0.25">
      <c r="A128" s="24"/>
      <c r="B128" s="139">
        <v>19571402020181</v>
      </c>
      <c r="C128" s="23" t="e">
        <f>VLOOKUP(B128,#REF!, 2, 0)</f>
        <v>#REF!</v>
      </c>
      <c r="D128" s="23" t="e">
        <f>VLOOKUP(B128,#REF!, 3, 0)</f>
        <v>#REF!</v>
      </c>
      <c r="E128" s="23" t="e">
        <f>VLOOKUP(B128,#REF!, 4, 0)</f>
        <v>#REF!</v>
      </c>
      <c r="F128" s="23" t="e">
        <f>VLOOKUP(B128,#REF!, 5, 0)</f>
        <v>#REF!</v>
      </c>
      <c r="G128" s="23" t="e">
        <f>VLOOKUP(B128,#REF!, 6, 0)</f>
        <v>#REF!</v>
      </c>
      <c r="H128" s="23" t="e">
        <f>VLOOKUP(B128,#REF!, 7, 0)</f>
        <v>#REF!</v>
      </c>
      <c r="I128" s="23" t="e">
        <f>VLOOKUP(B128,#REF!, 8, 0)</f>
        <v>#REF!</v>
      </c>
      <c r="J128" s="23" t="e">
        <f>VLOOKUP(B128,#REF!, 9, 0)</f>
        <v>#REF!</v>
      </c>
      <c r="K128" s="23" t="e">
        <f>VLOOKUP(B128,#REF!, 10, 0)</f>
        <v>#REF!</v>
      </c>
      <c r="L128" s="23" t="e">
        <f>VLOOKUP(B128,#REF!, 11, 0)</f>
        <v>#REF!</v>
      </c>
      <c r="M128" s="23" t="e">
        <f>VLOOKUP(B128,#REF!, 12, 0)</f>
        <v>#REF!</v>
      </c>
      <c r="N128" s="23" t="e">
        <f>VLOOKUP(B128,#REF!, 13, 0)</f>
        <v>#REF!</v>
      </c>
      <c r="O128" s="23" t="e">
        <f>VLOOKUP(B128,#REF!, 14, 0)</f>
        <v>#REF!</v>
      </c>
      <c r="P128" s="62"/>
      <c r="Q128" s="62"/>
    </row>
    <row r="129" spans="1:17" x14ac:dyDescent="0.25">
      <c r="A129" s="24"/>
      <c r="B129" s="139">
        <v>19571402020112</v>
      </c>
      <c r="C129" s="23" t="e">
        <f>VLOOKUP(B129,#REF!, 2, 0)</f>
        <v>#REF!</v>
      </c>
      <c r="D129" s="23" t="e">
        <f>VLOOKUP(B129,#REF!, 3, 0)</f>
        <v>#REF!</v>
      </c>
      <c r="E129" s="23" t="e">
        <f>VLOOKUP(B129,#REF!, 4, 0)</f>
        <v>#REF!</v>
      </c>
      <c r="F129" s="23" t="e">
        <f>VLOOKUP(B129,#REF!, 5, 0)</f>
        <v>#REF!</v>
      </c>
      <c r="G129" s="23" t="e">
        <f>VLOOKUP(B129,#REF!, 6, 0)</f>
        <v>#REF!</v>
      </c>
      <c r="H129" s="23" t="e">
        <f>VLOOKUP(B129,#REF!, 7, 0)</f>
        <v>#REF!</v>
      </c>
      <c r="I129" s="23" t="e">
        <f>VLOOKUP(B129,#REF!, 8, 0)</f>
        <v>#REF!</v>
      </c>
      <c r="J129" s="23" t="e">
        <f>VLOOKUP(B129,#REF!, 9, 0)</f>
        <v>#REF!</v>
      </c>
      <c r="K129" s="23" t="e">
        <f>VLOOKUP(B129,#REF!, 10, 0)</f>
        <v>#REF!</v>
      </c>
      <c r="L129" s="23" t="e">
        <f>VLOOKUP(B129,#REF!, 11, 0)</f>
        <v>#REF!</v>
      </c>
      <c r="M129" s="23" t="e">
        <f>VLOOKUP(B129,#REF!, 12, 0)</f>
        <v>#REF!</v>
      </c>
      <c r="N129" s="23" t="e">
        <f>VLOOKUP(B129,#REF!, 13, 0)</f>
        <v>#REF!</v>
      </c>
      <c r="O129" s="23" t="e">
        <f>VLOOKUP(B129,#REF!, 14, 0)</f>
        <v>#REF!</v>
      </c>
      <c r="P129" s="62"/>
      <c r="Q129" s="62"/>
    </row>
    <row r="130" spans="1:17" x14ac:dyDescent="0.25">
      <c r="A130" s="24"/>
      <c r="B130" s="139">
        <v>19571402020165</v>
      </c>
      <c r="C130" s="23" t="e">
        <f>VLOOKUP(B130,#REF!, 2, 0)</f>
        <v>#REF!</v>
      </c>
      <c r="D130" s="23" t="e">
        <f>VLOOKUP(B130,#REF!, 3, 0)</f>
        <v>#REF!</v>
      </c>
      <c r="E130" s="23" t="e">
        <f>VLOOKUP(B130,#REF!, 4, 0)</f>
        <v>#REF!</v>
      </c>
      <c r="F130" s="23" t="e">
        <f>VLOOKUP(B130,#REF!, 5, 0)</f>
        <v>#REF!</v>
      </c>
      <c r="G130" s="23" t="e">
        <f>VLOOKUP(B130,#REF!, 6, 0)</f>
        <v>#REF!</v>
      </c>
      <c r="H130" s="23" t="e">
        <f>VLOOKUP(B130,#REF!, 7, 0)</f>
        <v>#REF!</v>
      </c>
      <c r="I130" s="23" t="e">
        <f>VLOOKUP(B130,#REF!, 8, 0)</f>
        <v>#REF!</v>
      </c>
      <c r="J130" s="23" t="e">
        <f>VLOOKUP(B130,#REF!, 9, 0)</f>
        <v>#REF!</v>
      </c>
      <c r="K130" s="23" t="e">
        <f>VLOOKUP(B130,#REF!, 10, 0)</f>
        <v>#REF!</v>
      </c>
      <c r="L130" s="23" t="e">
        <f>VLOOKUP(B130,#REF!, 11, 0)</f>
        <v>#REF!</v>
      </c>
      <c r="M130" s="23" t="e">
        <f>VLOOKUP(B130,#REF!, 12, 0)</f>
        <v>#REF!</v>
      </c>
      <c r="N130" s="23" t="e">
        <f>VLOOKUP(B130,#REF!, 13, 0)</f>
        <v>#REF!</v>
      </c>
      <c r="O130" s="23" t="e">
        <f>VLOOKUP(B130,#REF!, 14, 0)</f>
        <v>#REF!</v>
      </c>
      <c r="P130" s="62"/>
      <c r="Q130" s="62"/>
    </row>
    <row r="131" spans="1:17" x14ac:dyDescent="0.25">
      <c r="A131" s="24"/>
      <c r="B131" s="139">
        <v>19571402020148</v>
      </c>
      <c r="C131" s="23" t="e">
        <f>VLOOKUP(B131,#REF!, 2, 0)</f>
        <v>#REF!</v>
      </c>
      <c r="D131" s="23" t="e">
        <f>VLOOKUP(B131,#REF!, 3, 0)</f>
        <v>#REF!</v>
      </c>
      <c r="E131" s="23" t="e">
        <f>VLOOKUP(B131,#REF!, 4, 0)</f>
        <v>#REF!</v>
      </c>
      <c r="F131" s="23" t="e">
        <f>VLOOKUP(B131,#REF!, 5, 0)</f>
        <v>#REF!</v>
      </c>
      <c r="G131" s="23" t="e">
        <f>VLOOKUP(B131,#REF!, 6, 0)</f>
        <v>#REF!</v>
      </c>
      <c r="H131" s="23" t="e">
        <f>VLOOKUP(B131,#REF!, 7, 0)</f>
        <v>#REF!</v>
      </c>
      <c r="I131" s="23" t="e">
        <f>VLOOKUP(B131,#REF!, 8, 0)</f>
        <v>#REF!</v>
      </c>
      <c r="J131" s="23" t="e">
        <f>VLOOKUP(B131,#REF!, 9, 0)</f>
        <v>#REF!</v>
      </c>
      <c r="K131" s="23" t="e">
        <f>VLOOKUP(B131,#REF!, 10, 0)</f>
        <v>#REF!</v>
      </c>
      <c r="L131" s="23" t="e">
        <f>VLOOKUP(B131,#REF!, 11, 0)</f>
        <v>#REF!</v>
      </c>
      <c r="M131" s="23" t="e">
        <f>VLOOKUP(B131,#REF!, 12, 0)</f>
        <v>#REF!</v>
      </c>
      <c r="N131" s="23" t="e">
        <f>VLOOKUP(B131,#REF!, 13, 0)</f>
        <v>#REF!</v>
      </c>
      <c r="O131" s="23" t="e">
        <f>VLOOKUP(B131,#REF!, 14, 0)</f>
        <v>#REF!</v>
      </c>
      <c r="P131" s="62"/>
      <c r="Q131" s="62"/>
    </row>
    <row r="132" spans="1:17" x14ac:dyDescent="0.25">
      <c r="A132" s="24"/>
      <c r="B132" s="139">
        <v>19571402020150</v>
      </c>
      <c r="C132" s="23" t="e">
        <f>VLOOKUP(B132,#REF!, 2, 0)</f>
        <v>#REF!</v>
      </c>
      <c r="D132" s="23" t="e">
        <f>VLOOKUP(B132,#REF!, 3, 0)</f>
        <v>#REF!</v>
      </c>
      <c r="E132" s="23" t="e">
        <f>VLOOKUP(B132,#REF!, 4, 0)</f>
        <v>#REF!</v>
      </c>
      <c r="F132" s="23" t="e">
        <f>VLOOKUP(B132,#REF!, 5, 0)</f>
        <v>#REF!</v>
      </c>
      <c r="G132" s="23" t="e">
        <f>VLOOKUP(B132,#REF!, 6, 0)</f>
        <v>#REF!</v>
      </c>
      <c r="H132" s="23" t="e">
        <f>VLOOKUP(B132,#REF!, 7, 0)</f>
        <v>#REF!</v>
      </c>
      <c r="I132" s="23" t="e">
        <f>VLOOKUP(B132,#REF!, 8, 0)</f>
        <v>#REF!</v>
      </c>
      <c r="J132" s="23" t="e">
        <f>VLOOKUP(B132,#REF!, 9, 0)</f>
        <v>#REF!</v>
      </c>
      <c r="K132" s="23" t="e">
        <f>VLOOKUP(B132,#REF!, 10, 0)</f>
        <v>#REF!</v>
      </c>
      <c r="L132" s="23" t="e">
        <f>VLOOKUP(B132,#REF!, 11, 0)</f>
        <v>#REF!</v>
      </c>
      <c r="M132" s="23" t="e">
        <f>VLOOKUP(B132,#REF!, 12, 0)</f>
        <v>#REF!</v>
      </c>
      <c r="N132" s="23" t="e">
        <f>VLOOKUP(B132,#REF!, 13, 0)</f>
        <v>#REF!</v>
      </c>
      <c r="O132" s="23" t="e">
        <f>VLOOKUP(B132,#REF!, 14, 0)</f>
        <v>#REF!</v>
      </c>
      <c r="P132" s="62"/>
      <c r="Q132" s="62"/>
    </row>
    <row r="133" spans="1:17" x14ac:dyDescent="0.25">
      <c r="A133" s="24"/>
      <c r="B133" s="139">
        <v>19571402020171</v>
      </c>
      <c r="C133" s="23" t="e">
        <f>VLOOKUP(B133,#REF!, 2, 0)</f>
        <v>#REF!</v>
      </c>
      <c r="D133" s="23" t="e">
        <f>VLOOKUP(B133,#REF!, 3, 0)</f>
        <v>#REF!</v>
      </c>
      <c r="E133" s="23" t="e">
        <f>VLOOKUP(B133,#REF!, 4, 0)</f>
        <v>#REF!</v>
      </c>
      <c r="F133" s="23" t="e">
        <f>VLOOKUP(B133,#REF!, 5, 0)</f>
        <v>#REF!</v>
      </c>
      <c r="G133" s="23" t="e">
        <f>VLOOKUP(B133,#REF!, 6, 0)</f>
        <v>#REF!</v>
      </c>
      <c r="H133" s="23" t="e">
        <f>VLOOKUP(B133,#REF!, 7, 0)</f>
        <v>#REF!</v>
      </c>
      <c r="I133" s="23" t="e">
        <f>VLOOKUP(B133,#REF!, 8, 0)</f>
        <v>#REF!</v>
      </c>
      <c r="J133" s="23" t="e">
        <f>VLOOKUP(B133,#REF!, 9, 0)</f>
        <v>#REF!</v>
      </c>
      <c r="K133" s="23" t="e">
        <f>VLOOKUP(B133,#REF!, 10, 0)</f>
        <v>#REF!</v>
      </c>
      <c r="L133" s="23" t="e">
        <f>VLOOKUP(B133,#REF!, 11, 0)</f>
        <v>#REF!</v>
      </c>
      <c r="M133" s="23" t="e">
        <f>VLOOKUP(B133,#REF!, 12, 0)</f>
        <v>#REF!</v>
      </c>
      <c r="N133" s="23" t="e">
        <f>VLOOKUP(B133,#REF!, 13, 0)</f>
        <v>#REF!</v>
      </c>
      <c r="O133" s="23" t="e">
        <f>VLOOKUP(B133,#REF!, 14, 0)</f>
        <v>#REF!</v>
      </c>
      <c r="P133" s="62"/>
      <c r="Q133" s="62"/>
    </row>
    <row r="134" spans="1:17" x14ac:dyDescent="0.25">
      <c r="A134" s="24"/>
      <c r="B134" s="139">
        <v>19571402020136</v>
      </c>
      <c r="C134" s="23" t="e">
        <f>VLOOKUP(B134,#REF!, 2, 0)</f>
        <v>#REF!</v>
      </c>
      <c r="D134" s="23" t="e">
        <f>VLOOKUP(B134,#REF!, 3, 0)</f>
        <v>#REF!</v>
      </c>
      <c r="E134" s="23" t="e">
        <f>VLOOKUP(B134,#REF!, 4, 0)</f>
        <v>#REF!</v>
      </c>
      <c r="F134" s="23" t="e">
        <f>VLOOKUP(B134,#REF!, 5, 0)</f>
        <v>#REF!</v>
      </c>
      <c r="G134" s="23" t="e">
        <f>VLOOKUP(B134,#REF!, 6, 0)</f>
        <v>#REF!</v>
      </c>
      <c r="H134" s="23" t="e">
        <f>VLOOKUP(B134,#REF!, 7, 0)</f>
        <v>#REF!</v>
      </c>
      <c r="I134" s="23" t="e">
        <f>VLOOKUP(B134,#REF!, 8, 0)</f>
        <v>#REF!</v>
      </c>
      <c r="J134" s="23" t="e">
        <f>VLOOKUP(B134,#REF!, 9, 0)</f>
        <v>#REF!</v>
      </c>
      <c r="K134" s="23" t="e">
        <f>VLOOKUP(B134,#REF!, 10, 0)</f>
        <v>#REF!</v>
      </c>
      <c r="L134" s="23" t="e">
        <f>VLOOKUP(B134,#REF!, 11, 0)</f>
        <v>#REF!</v>
      </c>
      <c r="M134" s="23" t="e">
        <f>VLOOKUP(B134,#REF!, 12, 0)</f>
        <v>#REF!</v>
      </c>
      <c r="N134" s="23" t="e">
        <f>VLOOKUP(B134,#REF!, 13, 0)</f>
        <v>#REF!</v>
      </c>
      <c r="O134" s="23" t="e">
        <f>VLOOKUP(B134,#REF!, 14, 0)</f>
        <v>#REF!</v>
      </c>
      <c r="P134" s="62"/>
      <c r="Q134" s="62"/>
    </row>
    <row r="135" spans="1:17" x14ac:dyDescent="0.25">
      <c r="A135" s="24"/>
      <c r="B135" s="139">
        <v>19571402020226</v>
      </c>
      <c r="C135" s="23" t="e">
        <f>VLOOKUP(B135,#REF!, 2, 0)</f>
        <v>#REF!</v>
      </c>
      <c r="D135" s="23" t="e">
        <f>VLOOKUP(B135,#REF!, 3, 0)</f>
        <v>#REF!</v>
      </c>
      <c r="E135" s="23" t="e">
        <f>VLOOKUP(B135,#REF!, 4, 0)</f>
        <v>#REF!</v>
      </c>
      <c r="F135" s="23" t="e">
        <f>VLOOKUP(B135,#REF!, 5, 0)</f>
        <v>#REF!</v>
      </c>
      <c r="G135" s="23" t="e">
        <f>VLOOKUP(B135,#REF!, 6, 0)</f>
        <v>#REF!</v>
      </c>
      <c r="H135" s="23" t="e">
        <f>VLOOKUP(B135,#REF!, 7, 0)</f>
        <v>#REF!</v>
      </c>
      <c r="I135" s="23" t="e">
        <f>VLOOKUP(B135,#REF!, 8, 0)</f>
        <v>#REF!</v>
      </c>
      <c r="J135" s="23" t="e">
        <f>VLOOKUP(B135,#REF!, 9, 0)</f>
        <v>#REF!</v>
      </c>
      <c r="K135" s="23" t="e">
        <f>VLOOKUP(B135,#REF!, 10, 0)</f>
        <v>#REF!</v>
      </c>
      <c r="L135" s="23" t="e">
        <f>VLOOKUP(B135,#REF!, 11, 0)</f>
        <v>#REF!</v>
      </c>
      <c r="M135" s="23" t="e">
        <f>VLOOKUP(B135,#REF!, 12, 0)</f>
        <v>#REF!</v>
      </c>
      <c r="N135" s="23" t="e">
        <f>VLOOKUP(B135,#REF!, 13, 0)</f>
        <v>#REF!</v>
      </c>
      <c r="O135" s="23" t="e">
        <f>VLOOKUP(B135,#REF!, 14, 0)</f>
        <v>#REF!</v>
      </c>
      <c r="P135" s="62"/>
      <c r="Q135" s="62"/>
    </row>
    <row r="136" spans="1:17" x14ac:dyDescent="0.25">
      <c r="A136" s="24"/>
      <c r="B136" s="139">
        <v>19571402020237</v>
      </c>
      <c r="C136" s="23" t="e">
        <f>VLOOKUP(B136,#REF!, 2, 0)</f>
        <v>#REF!</v>
      </c>
      <c r="D136" s="23" t="e">
        <f>VLOOKUP(B136,#REF!, 3, 0)</f>
        <v>#REF!</v>
      </c>
      <c r="E136" s="23" t="e">
        <f>VLOOKUP(B136,#REF!, 4, 0)</f>
        <v>#REF!</v>
      </c>
      <c r="F136" s="23" t="e">
        <f>VLOOKUP(B136,#REF!, 5, 0)</f>
        <v>#REF!</v>
      </c>
      <c r="G136" s="23" t="e">
        <f>VLOOKUP(B136,#REF!, 6, 0)</f>
        <v>#REF!</v>
      </c>
      <c r="H136" s="23" t="e">
        <f>VLOOKUP(B136,#REF!, 7, 0)</f>
        <v>#REF!</v>
      </c>
      <c r="I136" s="23" t="e">
        <f>VLOOKUP(B136,#REF!, 8, 0)</f>
        <v>#REF!</v>
      </c>
      <c r="J136" s="23" t="e">
        <f>VLOOKUP(B136,#REF!, 9, 0)</f>
        <v>#REF!</v>
      </c>
      <c r="K136" s="23" t="e">
        <f>VLOOKUP(B136,#REF!, 10, 0)</f>
        <v>#REF!</v>
      </c>
      <c r="L136" s="23" t="e">
        <f>VLOOKUP(B136,#REF!, 11, 0)</f>
        <v>#REF!</v>
      </c>
      <c r="M136" s="23" t="e">
        <f>VLOOKUP(B136,#REF!, 12, 0)</f>
        <v>#REF!</v>
      </c>
      <c r="N136" s="23" t="e">
        <f>VLOOKUP(B136,#REF!, 13, 0)</f>
        <v>#REF!</v>
      </c>
      <c r="O136" s="23" t="e">
        <f>VLOOKUP(B136,#REF!, 14, 0)</f>
        <v>#REF!</v>
      </c>
      <c r="P136" s="60"/>
      <c r="Q136" s="60"/>
    </row>
    <row r="137" spans="1:17" x14ac:dyDescent="0.25">
      <c r="A137" s="24"/>
      <c r="B137" s="139">
        <v>19571402020180</v>
      </c>
      <c r="C137" s="23" t="e">
        <f>VLOOKUP(B137,#REF!, 2, 0)</f>
        <v>#REF!</v>
      </c>
      <c r="D137" s="23" t="e">
        <f>VLOOKUP(B137,#REF!, 3, 0)</f>
        <v>#REF!</v>
      </c>
      <c r="E137" s="23" t="e">
        <f>VLOOKUP(B137,#REF!, 4, 0)</f>
        <v>#REF!</v>
      </c>
      <c r="F137" s="23" t="e">
        <f>VLOOKUP(B137,#REF!, 5, 0)</f>
        <v>#REF!</v>
      </c>
      <c r="G137" s="23" t="e">
        <f>VLOOKUP(B137,#REF!, 6, 0)</f>
        <v>#REF!</v>
      </c>
      <c r="H137" s="23" t="e">
        <f>VLOOKUP(B137,#REF!, 7, 0)</f>
        <v>#REF!</v>
      </c>
      <c r="I137" s="23" t="e">
        <f>VLOOKUP(B137,#REF!, 8, 0)</f>
        <v>#REF!</v>
      </c>
      <c r="J137" s="23" t="e">
        <f>VLOOKUP(B137,#REF!, 9, 0)</f>
        <v>#REF!</v>
      </c>
      <c r="K137" s="23" t="e">
        <f>VLOOKUP(B137,#REF!, 10, 0)</f>
        <v>#REF!</v>
      </c>
      <c r="L137" s="23" t="e">
        <f>VLOOKUP(B137,#REF!, 11, 0)</f>
        <v>#REF!</v>
      </c>
      <c r="M137" s="23" t="e">
        <f>VLOOKUP(B137,#REF!, 12, 0)</f>
        <v>#REF!</v>
      </c>
      <c r="N137" s="23" t="e">
        <f>VLOOKUP(B137,#REF!, 13, 0)</f>
        <v>#REF!</v>
      </c>
      <c r="O137" s="23" t="e">
        <f>VLOOKUP(B137,#REF!, 14, 0)</f>
        <v>#REF!</v>
      </c>
      <c r="P137" s="60"/>
      <c r="Q137" s="60"/>
    </row>
    <row r="138" spans="1:17" x14ac:dyDescent="0.25">
      <c r="A138" s="24"/>
      <c r="B138" s="139">
        <v>19571402020152</v>
      </c>
      <c r="C138" s="23" t="e">
        <f>VLOOKUP(B138,#REF!, 2, 0)</f>
        <v>#REF!</v>
      </c>
      <c r="D138" s="23" t="e">
        <f>VLOOKUP(B138,#REF!, 3, 0)</f>
        <v>#REF!</v>
      </c>
      <c r="E138" s="23" t="e">
        <f>VLOOKUP(B138,#REF!, 4, 0)</f>
        <v>#REF!</v>
      </c>
      <c r="F138" s="23" t="e">
        <f>VLOOKUP(B138,#REF!, 5, 0)</f>
        <v>#REF!</v>
      </c>
      <c r="G138" s="23" t="e">
        <f>VLOOKUP(B138,#REF!, 6, 0)</f>
        <v>#REF!</v>
      </c>
      <c r="H138" s="23" t="e">
        <f>VLOOKUP(B138,#REF!, 7, 0)</f>
        <v>#REF!</v>
      </c>
      <c r="I138" s="23" t="e">
        <f>VLOOKUP(B138,#REF!, 8, 0)</f>
        <v>#REF!</v>
      </c>
      <c r="J138" s="23" t="e">
        <f>VLOOKUP(B138,#REF!, 9, 0)</f>
        <v>#REF!</v>
      </c>
      <c r="K138" s="23" t="e">
        <f>VLOOKUP(B138,#REF!, 10, 0)</f>
        <v>#REF!</v>
      </c>
      <c r="L138" s="23" t="e">
        <f>VLOOKUP(B138,#REF!, 11, 0)</f>
        <v>#REF!</v>
      </c>
      <c r="M138" s="23" t="e">
        <f>VLOOKUP(B138,#REF!, 12, 0)</f>
        <v>#REF!</v>
      </c>
      <c r="N138" s="23" t="e">
        <f>VLOOKUP(B138,#REF!, 13, 0)</f>
        <v>#REF!</v>
      </c>
      <c r="O138" s="23" t="e">
        <f>VLOOKUP(B138,#REF!, 14, 0)</f>
        <v>#REF!</v>
      </c>
      <c r="P138" s="60"/>
      <c r="Q138" s="60"/>
    </row>
    <row r="139" spans="1:17" x14ac:dyDescent="0.25">
      <c r="A139" s="24"/>
      <c r="B139" s="139">
        <v>19571402020201</v>
      </c>
      <c r="C139" s="23" t="e">
        <f>VLOOKUP(B139,#REF!, 2, 0)</f>
        <v>#REF!</v>
      </c>
      <c r="D139" s="23" t="e">
        <f>VLOOKUP(B139,#REF!, 3, 0)</f>
        <v>#REF!</v>
      </c>
      <c r="E139" s="23" t="e">
        <f>VLOOKUP(B139,#REF!, 4, 0)</f>
        <v>#REF!</v>
      </c>
      <c r="F139" s="23" t="e">
        <f>VLOOKUP(B139,#REF!, 5, 0)</f>
        <v>#REF!</v>
      </c>
      <c r="G139" s="23" t="e">
        <f>VLOOKUP(B139,#REF!, 6, 0)</f>
        <v>#REF!</v>
      </c>
      <c r="H139" s="23" t="e">
        <f>VLOOKUP(B139,#REF!, 7, 0)</f>
        <v>#REF!</v>
      </c>
      <c r="I139" s="23" t="e">
        <f>VLOOKUP(B139,#REF!, 8, 0)</f>
        <v>#REF!</v>
      </c>
      <c r="J139" s="23" t="e">
        <f>VLOOKUP(B139,#REF!, 9, 0)</f>
        <v>#REF!</v>
      </c>
      <c r="K139" s="23" t="e">
        <f>VLOOKUP(B139,#REF!, 10, 0)</f>
        <v>#REF!</v>
      </c>
      <c r="L139" s="23" t="e">
        <f>VLOOKUP(B139,#REF!, 11, 0)</f>
        <v>#REF!</v>
      </c>
      <c r="M139" s="23" t="e">
        <f>VLOOKUP(B139,#REF!, 12, 0)</f>
        <v>#REF!</v>
      </c>
      <c r="N139" s="23" t="e">
        <f>VLOOKUP(B139,#REF!, 13, 0)</f>
        <v>#REF!</v>
      </c>
      <c r="O139" s="23" t="e">
        <f>VLOOKUP(B139,#REF!, 14, 0)</f>
        <v>#REF!</v>
      </c>
      <c r="P139" s="60"/>
      <c r="Q139" s="60"/>
    </row>
    <row r="140" spans="1:17" x14ac:dyDescent="0.25">
      <c r="A140" s="24"/>
      <c r="B140" s="139">
        <v>19571402020207</v>
      </c>
      <c r="C140" s="23" t="e">
        <f>VLOOKUP(B140,#REF!, 2, 0)</f>
        <v>#REF!</v>
      </c>
      <c r="D140" s="23" t="e">
        <f>VLOOKUP(B140,#REF!, 3, 0)</f>
        <v>#REF!</v>
      </c>
      <c r="E140" s="23" t="e">
        <f>VLOOKUP(B140,#REF!, 4, 0)</f>
        <v>#REF!</v>
      </c>
      <c r="F140" s="23" t="e">
        <f>VLOOKUP(B140,#REF!, 5, 0)</f>
        <v>#REF!</v>
      </c>
      <c r="G140" s="23" t="e">
        <f>VLOOKUP(B140,#REF!, 6, 0)</f>
        <v>#REF!</v>
      </c>
      <c r="H140" s="23" t="e">
        <f>VLOOKUP(B140,#REF!, 7, 0)</f>
        <v>#REF!</v>
      </c>
      <c r="I140" s="23" t="e">
        <f>VLOOKUP(B140,#REF!, 8, 0)</f>
        <v>#REF!</v>
      </c>
      <c r="J140" s="23" t="e">
        <f>VLOOKUP(B140,#REF!, 9, 0)</f>
        <v>#REF!</v>
      </c>
      <c r="K140" s="23" t="e">
        <f>VLOOKUP(B140,#REF!, 10, 0)</f>
        <v>#REF!</v>
      </c>
      <c r="L140" s="23" t="e">
        <f>VLOOKUP(B140,#REF!, 11, 0)</f>
        <v>#REF!</v>
      </c>
      <c r="M140" s="23" t="e">
        <f>VLOOKUP(B140,#REF!, 12, 0)</f>
        <v>#REF!</v>
      </c>
      <c r="N140" s="23" t="e">
        <f>VLOOKUP(B140,#REF!, 13, 0)</f>
        <v>#REF!</v>
      </c>
      <c r="O140" s="23" t="e">
        <f>VLOOKUP(B140,#REF!, 14, 0)</f>
        <v>#REF!</v>
      </c>
      <c r="P140" s="60"/>
      <c r="Q140" s="60"/>
    </row>
    <row r="141" spans="1:17" x14ac:dyDescent="0.25">
      <c r="A141" s="24"/>
      <c r="B141" s="139">
        <v>19571402020169</v>
      </c>
      <c r="C141" s="23" t="e">
        <f>VLOOKUP(B141,#REF!, 2, 0)</f>
        <v>#REF!</v>
      </c>
      <c r="D141" s="23" t="e">
        <f>VLOOKUP(B141,#REF!, 3, 0)</f>
        <v>#REF!</v>
      </c>
      <c r="E141" s="23" t="e">
        <f>VLOOKUP(B141,#REF!, 4, 0)</f>
        <v>#REF!</v>
      </c>
      <c r="F141" s="23" t="e">
        <f>VLOOKUP(B141,#REF!, 5, 0)</f>
        <v>#REF!</v>
      </c>
      <c r="G141" s="23" t="e">
        <f>VLOOKUP(B141,#REF!, 6, 0)</f>
        <v>#REF!</v>
      </c>
      <c r="H141" s="23" t="e">
        <f>VLOOKUP(B141,#REF!, 7, 0)</f>
        <v>#REF!</v>
      </c>
      <c r="I141" s="23" t="e">
        <f>VLOOKUP(B141,#REF!, 8, 0)</f>
        <v>#REF!</v>
      </c>
      <c r="J141" s="23" t="e">
        <f>VLOOKUP(B141,#REF!, 9, 0)</f>
        <v>#REF!</v>
      </c>
      <c r="K141" s="23" t="e">
        <f>VLOOKUP(B141,#REF!, 10, 0)</f>
        <v>#REF!</v>
      </c>
      <c r="L141" s="23" t="e">
        <f>VLOOKUP(B141,#REF!, 11, 0)</f>
        <v>#REF!</v>
      </c>
      <c r="M141" s="23" t="e">
        <f>VLOOKUP(B141,#REF!, 12, 0)</f>
        <v>#REF!</v>
      </c>
      <c r="N141" s="23" t="e">
        <f>VLOOKUP(B141,#REF!, 13, 0)</f>
        <v>#REF!</v>
      </c>
      <c r="O141" s="23" t="e">
        <f>VLOOKUP(B141,#REF!, 14, 0)</f>
        <v>#REF!</v>
      </c>
      <c r="P141" s="60"/>
      <c r="Q141" s="60"/>
    </row>
    <row r="142" spans="1:17" x14ac:dyDescent="0.25">
      <c r="A142" s="24"/>
      <c r="B142" s="139">
        <v>19571402020241</v>
      </c>
      <c r="C142" s="23" t="e">
        <f>VLOOKUP(B142,#REF!, 2, 0)</f>
        <v>#REF!</v>
      </c>
      <c r="D142" s="23" t="e">
        <f>VLOOKUP(B142,#REF!, 3, 0)</f>
        <v>#REF!</v>
      </c>
      <c r="E142" s="23" t="e">
        <f>VLOOKUP(B142,#REF!, 4, 0)</f>
        <v>#REF!</v>
      </c>
      <c r="F142" s="23" t="e">
        <f>VLOOKUP(B142,#REF!, 5, 0)</f>
        <v>#REF!</v>
      </c>
      <c r="G142" s="23" t="e">
        <f>VLOOKUP(B142,#REF!, 6, 0)</f>
        <v>#REF!</v>
      </c>
      <c r="H142" s="23" t="e">
        <f>VLOOKUP(B142,#REF!, 7, 0)</f>
        <v>#REF!</v>
      </c>
      <c r="I142" s="23" t="e">
        <f>VLOOKUP(B142,#REF!, 8, 0)</f>
        <v>#REF!</v>
      </c>
      <c r="J142" s="23" t="e">
        <f>VLOOKUP(B142,#REF!, 9, 0)</f>
        <v>#REF!</v>
      </c>
      <c r="K142" s="23" t="e">
        <f>VLOOKUP(B142,#REF!, 10, 0)</f>
        <v>#REF!</v>
      </c>
      <c r="L142" s="23" t="e">
        <f>VLOOKUP(B142,#REF!, 11, 0)</f>
        <v>#REF!</v>
      </c>
      <c r="M142" s="23" t="e">
        <f>VLOOKUP(B142,#REF!, 12, 0)</f>
        <v>#REF!</v>
      </c>
      <c r="N142" s="23" t="e">
        <f>VLOOKUP(B142,#REF!, 13, 0)</f>
        <v>#REF!</v>
      </c>
      <c r="O142" s="23" t="e">
        <f>VLOOKUP(B142,#REF!, 14, 0)</f>
        <v>#REF!</v>
      </c>
      <c r="P142" s="60"/>
      <c r="Q142" s="60"/>
    </row>
    <row r="143" spans="1:17" x14ac:dyDescent="0.25">
      <c r="A143" s="24"/>
      <c r="B143" s="139">
        <v>19571402020100</v>
      </c>
      <c r="C143" s="23" t="e">
        <f>VLOOKUP(B143,#REF!, 2, 0)</f>
        <v>#REF!</v>
      </c>
      <c r="D143" s="23" t="e">
        <f>VLOOKUP(B143,#REF!, 3, 0)</f>
        <v>#REF!</v>
      </c>
      <c r="E143" s="23" t="e">
        <f>VLOOKUP(B143,#REF!, 4, 0)</f>
        <v>#REF!</v>
      </c>
      <c r="F143" s="23" t="e">
        <f>VLOOKUP(B143,#REF!, 5, 0)</f>
        <v>#REF!</v>
      </c>
      <c r="G143" s="23" t="e">
        <f>VLOOKUP(B143,#REF!, 6, 0)</f>
        <v>#REF!</v>
      </c>
      <c r="H143" s="23" t="e">
        <f>VLOOKUP(B143,#REF!, 7, 0)</f>
        <v>#REF!</v>
      </c>
      <c r="I143" s="23" t="e">
        <f>VLOOKUP(B143,#REF!, 8, 0)</f>
        <v>#REF!</v>
      </c>
      <c r="J143" s="23" t="e">
        <f>VLOOKUP(B143,#REF!, 9, 0)</f>
        <v>#REF!</v>
      </c>
      <c r="K143" s="23" t="e">
        <f>VLOOKUP(B143,#REF!, 10, 0)</f>
        <v>#REF!</v>
      </c>
      <c r="L143" s="23" t="e">
        <f>VLOOKUP(B143,#REF!, 11, 0)</f>
        <v>#REF!</v>
      </c>
      <c r="M143" s="23" t="e">
        <f>VLOOKUP(B143,#REF!, 12, 0)</f>
        <v>#REF!</v>
      </c>
      <c r="N143" s="23" t="e">
        <f>VLOOKUP(B143,#REF!, 13, 0)</f>
        <v>#REF!</v>
      </c>
      <c r="O143" s="23" t="e">
        <f>VLOOKUP(B143,#REF!, 14, 0)</f>
        <v>#REF!</v>
      </c>
      <c r="P143" s="60"/>
      <c r="Q143" s="60"/>
    </row>
    <row r="144" spans="1:17" x14ac:dyDescent="0.25">
      <c r="A144" s="24"/>
      <c r="B144" s="139">
        <v>19571402020192</v>
      </c>
      <c r="C144" s="23" t="e">
        <f>VLOOKUP(B144,#REF!, 2, 0)</f>
        <v>#REF!</v>
      </c>
      <c r="D144" s="23" t="e">
        <f>VLOOKUP(B144,#REF!, 3, 0)</f>
        <v>#REF!</v>
      </c>
      <c r="E144" s="23" t="e">
        <f>VLOOKUP(B144,#REF!, 4, 0)</f>
        <v>#REF!</v>
      </c>
      <c r="F144" s="23" t="e">
        <f>VLOOKUP(B144,#REF!, 5, 0)</f>
        <v>#REF!</v>
      </c>
      <c r="G144" s="23" t="e">
        <f>VLOOKUP(B144,#REF!, 6, 0)</f>
        <v>#REF!</v>
      </c>
      <c r="H144" s="23" t="e">
        <f>VLOOKUP(B144,#REF!, 7, 0)</f>
        <v>#REF!</v>
      </c>
      <c r="I144" s="23" t="e">
        <f>VLOOKUP(B144,#REF!, 8, 0)</f>
        <v>#REF!</v>
      </c>
      <c r="J144" s="23" t="e">
        <f>VLOOKUP(B144,#REF!, 9, 0)</f>
        <v>#REF!</v>
      </c>
      <c r="K144" s="23" t="e">
        <f>VLOOKUP(B144,#REF!, 10, 0)</f>
        <v>#REF!</v>
      </c>
      <c r="L144" s="23" t="e">
        <f>VLOOKUP(B144,#REF!, 11, 0)</f>
        <v>#REF!</v>
      </c>
      <c r="M144" s="23" t="e">
        <f>VLOOKUP(B144,#REF!, 12, 0)</f>
        <v>#REF!</v>
      </c>
      <c r="N144" s="23" t="e">
        <f>VLOOKUP(B144,#REF!, 13, 0)</f>
        <v>#REF!</v>
      </c>
      <c r="O144" s="23" t="e">
        <f>VLOOKUP(B144,#REF!, 14, 0)</f>
        <v>#REF!</v>
      </c>
      <c r="P144" s="60"/>
      <c r="Q144" s="60"/>
    </row>
    <row r="145" spans="1:16" x14ac:dyDescent="0.25">
      <c r="A145" s="24"/>
      <c r="B145" s="139">
        <v>19571402020156</v>
      </c>
      <c r="C145" s="23" t="e">
        <f>VLOOKUP(B145,#REF!, 2, 0)</f>
        <v>#REF!</v>
      </c>
      <c r="D145" s="23" t="e">
        <f>VLOOKUP(B145,#REF!, 3, 0)</f>
        <v>#REF!</v>
      </c>
      <c r="E145" s="23" t="e">
        <f>VLOOKUP(B145,#REF!, 4, 0)</f>
        <v>#REF!</v>
      </c>
      <c r="F145" s="23" t="e">
        <f>VLOOKUP(B145,#REF!, 5, 0)</f>
        <v>#REF!</v>
      </c>
      <c r="G145" s="23" t="e">
        <f>VLOOKUP(B145,#REF!, 6, 0)</f>
        <v>#REF!</v>
      </c>
      <c r="H145" s="23" t="e">
        <f>VLOOKUP(B145,#REF!, 7, 0)</f>
        <v>#REF!</v>
      </c>
      <c r="I145" s="23" t="e">
        <f>VLOOKUP(B145,#REF!, 8, 0)</f>
        <v>#REF!</v>
      </c>
      <c r="J145" s="23" t="e">
        <f>VLOOKUP(B145,#REF!, 9, 0)</f>
        <v>#REF!</v>
      </c>
      <c r="K145" s="23" t="e">
        <f>VLOOKUP(B145,#REF!, 10, 0)</f>
        <v>#REF!</v>
      </c>
      <c r="L145" s="23" t="e">
        <f>VLOOKUP(B145,#REF!, 11, 0)</f>
        <v>#REF!</v>
      </c>
      <c r="M145" s="23" t="e">
        <f>VLOOKUP(B145,#REF!, 12, 0)</f>
        <v>#REF!</v>
      </c>
      <c r="N145" s="23" t="e">
        <f>VLOOKUP(B145,#REF!, 13, 0)</f>
        <v>#REF!</v>
      </c>
      <c r="O145" s="23" t="e">
        <f>VLOOKUP(B145,#REF!, 14, 0)</f>
        <v>#REF!</v>
      </c>
      <c r="P145" s="60"/>
    </row>
    <row r="146" spans="1:16" x14ac:dyDescent="0.25">
      <c r="A146" s="24"/>
      <c r="B146" s="139">
        <v>19571402020199</v>
      </c>
      <c r="C146" s="23" t="e">
        <f>VLOOKUP(B146,#REF!, 2, 0)</f>
        <v>#REF!</v>
      </c>
      <c r="D146" s="23" t="e">
        <f>VLOOKUP(B146,#REF!, 3, 0)</f>
        <v>#REF!</v>
      </c>
      <c r="E146" s="23" t="e">
        <f>VLOOKUP(B146,#REF!, 4, 0)</f>
        <v>#REF!</v>
      </c>
      <c r="F146" s="23" t="e">
        <f>VLOOKUP(B146,#REF!, 5, 0)</f>
        <v>#REF!</v>
      </c>
      <c r="G146" s="23" t="e">
        <f>VLOOKUP(B146,#REF!, 6, 0)</f>
        <v>#REF!</v>
      </c>
      <c r="H146" s="23" t="e">
        <f>VLOOKUP(B146,#REF!, 7, 0)</f>
        <v>#REF!</v>
      </c>
      <c r="I146" s="23" t="e">
        <f>VLOOKUP(B146,#REF!, 8, 0)</f>
        <v>#REF!</v>
      </c>
      <c r="J146" s="23" t="e">
        <f>VLOOKUP(B146,#REF!, 9, 0)</f>
        <v>#REF!</v>
      </c>
      <c r="K146" s="23" t="e">
        <f>VLOOKUP(B146,#REF!, 10, 0)</f>
        <v>#REF!</v>
      </c>
      <c r="L146" s="23" t="e">
        <f>VLOOKUP(B146,#REF!, 11, 0)</f>
        <v>#REF!</v>
      </c>
      <c r="M146" s="23" t="e">
        <f>VLOOKUP(B146,#REF!, 12, 0)</f>
        <v>#REF!</v>
      </c>
      <c r="N146" s="23" t="e">
        <f>VLOOKUP(B146,#REF!, 13, 0)</f>
        <v>#REF!</v>
      </c>
      <c r="O146" s="23" t="e">
        <f>VLOOKUP(B146,#REF!, 14, 0)</f>
        <v>#REF!</v>
      </c>
      <c r="P146" s="60"/>
    </row>
    <row r="147" spans="1:16" x14ac:dyDescent="0.25">
      <c r="A147" s="24"/>
      <c r="B147" s="139">
        <v>19571402020188</v>
      </c>
      <c r="C147" s="23" t="e">
        <f>VLOOKUP(B147,#REF!, 2, 0)</f>
        <v>#REF!</v>
      </c>
      <c r="D147" s="23" t="e">
        <f>VLOOKUP(B147,#REF!, 3, 0)</f>
        <v>#REF!</v>
      </c>
      <c r="E147" s="23" t="e">
        <f>VLOOKUP(B147,#REF!, 4, 0)</f>
        <v>#REF!</v>
      </c>
      <c r="F147" s="23" t="e">
        <f>VLOOKUP(B147,#REF!, 5, 0)</f>
        <v>#REF!</v>
      </c>
      <c r="G147" s="23" t="e">
        <f>VLOOKUP(B147,#REF!, 6, 0)</f>
        <v>#REF!</v>
      </c>
      <c r="H147" s="23" t="e">
        <f>VLOOKUP(B147,#REF!, 7, 0)</f>
        <v>#REF!</v>
      </c>
      <c r="I147" s="23" t="e">
        <f>VLOOKUP(B147,#REF!, 8, 0)</f>
        <v>#REF!</v>
      </c>
      <c r="J147" s="23" t="e">
        <f>VLOOKUP(B147,#REF!, 9, 0)</f>
        <v>#REF!</v>
      </c>
      <c r="K147" s="23" t="e">
        <f>VLOOKUP(B147,#REF!, 10, 0)</f>
        <v>#REF!</v>
      </c>
      <c r="L147" s="23" t="e">
        <f>VLOOKUP(B147,#REF!, 11, 0)</f>
        <v>#REF!</v>
      </c>
      <c r="M147" s="23" t="e">
        <f>VLOOKUP(B147,#REF!, 12, 0)</f>
        <v>#REF!</v>
      </c>
      <c r="N147" s="23" t="e">
        <f>VLOOKUP(B147,#REF!, 13, 0)</f>
        <v>#REF!</v>
      </c>
      <c r="O147" s="23" t="e">
        <f>VLOOKUP(B147,#REF!, 14, 0)</f>
        <v>#REF!</v>
      </c>
      <c r="P147" s="60"/>
    </row>
    <row r="148" spans="1:16" x14ac:dyDescent="0.25">
      <c r="A148" s="24"/>
      <c r="B148" s="139">
        <v>19571402020161</v>
      </c>
      <c r="C148" s="23" t="e">
        <f>VLOOKUP(B148,#REF!, 2, 0)</f>
        <v>#REF!</v>
      </c>
      <c r="D148" s="23" t="e">
        <f>VLOOKUP(B148,#REF!, 3, 0)</f>
        <v>#REF!</v>
      </c>
      <c r="E148" s="23" t="e">
        <f>VLOOKUP(B148,#REF!, 4, 0)</f>
        <v>#REF!</v>
      </c>
      <c r="F148" s="23" t="e">
        <f>VLOOKUP(B148,#REF!, 5, 0)</f>
        <v>#REF!</v>
      </c>
      <c r="G148" s="23" t="e">
        <f>VLOOKUP(B148,#REF!, 6, 0)</f>
        <v>#REF!</v>
      </c>
      <c r="H148" s="23" t="e">
        <f>VLOOKUP(B148,#REF!, 7, 0)</f>
        <v>#REF!</v>
      </c>
      <c r="I148" s="23" t="e">
        <f>VLOOKUP(B148,#REF!, 8, 0)</f>
        <v>#REF!</v>
      </c>
      <c r="J148" s="23" t="e">
        <f>VLOOKUP(B148,#REF!, 9, 0)</f>
        <v>#REF!</v>
      </c>
      <c r="K148" s="23" t="e">
        <f>VLOOKUP(B148,#REF!, 10, 0)</f>
        <v>#REF!</v>
      </c>
      <c r="L148" s="23" t="e">
        <f>VLOOKUP(B148,#REF!, 11, 0)</f>
        <v>#REF!</v>
      </c>
      <c r="M148" s="23" t="e">
        <f>VLOOKUP(B148,#REF!, 12, 0)</f>
        <v>#REF!</v>
      </c>
      <c r="N148" s="23" t="e">
        <f>VLOOKUP(B148,#REF!, 13, 0)</f>
        <v>#REF!</v>
      </c>
      <c r="O148" s="23" t="e">
        <f>VLOOKUP(B148,#REF!, 14, 0)</f>
        <v>#REF!</v>
      </c>
      <c r="P148" s="60"/>
    </row>
    <row r="149" spans="1:16" x14ac:dyDescent="0.25">
      <c r="A149" s="24"/>
      <c r="B149" s="139">
        <v>19571402020194</v>
      </c>
      <c r="C149" s="23" t="e">
        <f>VLOOKUP(B149,#REF!, 2, 0)</f>
        <v>#REF!</v>
      </c>
      <c r="D149" s="23" t="e">
        <f>VLOOKUP(B149,#REF!, 3, 0)</f>
        <v>#REF!</v>
      </c>
      <c r="E149" s="23" t="e">
        <f>VLOOKUP(B149,#REF!, 4, 0)</f>
        <v>#REF!</v>
      </c>
      <c r="F149" s="23" t="e">
        <f>VLOOKUP(B149,#REF!, 5, 0)</f>
        <v>#REF!</v>
      </c>
      <c r="G149" s="23" t="e">
        <f>VLOOKUP(B149,#REF!, 6, 0)</f>
        <v>#REF!</v>
      </c>
      <c r="H149" s="23" t="e">
        <f>VLOOKUP(B149,#REF!, 7, 0)</f>
        <v>#REF!</v>
      </c>
      <c r="I149" s="23" t="e">
        <f>VLOOKUP(B149,#REF!, 8, 0)</f>
        <v>#REF!</v>
      </c>
      <c r="J149" s="23" t="e">
        <f>VLOOKUP(B149,#REF!, 9, 0)</f>
        <v>#REF!</v>
      </c>
      <c r="K149" s="23" t="e">
        <f>VLOOKUP(B149,#REF!, 10, 0)</f>
        <v>#REF!</v>
      </c>
      <c r="L149" s="23" t="e">
        <f>VLOOKUP(B149,#REF!, 11, 0)</f>
        <v>#REF!</v>
      </c>
      <c r="M149" s="23" t="e">
        <f>VLOOKUP(B149,#REF!, 12, 0)</f>
        <v>#REF!</v>
      </c>
      <c r="N149" s="23" t="e">
        <f>VLOOKUP(B149,#REF!, 13, 0)</f>
        <v>#REF!</v>
      </c>
      <c r="O149" s="23" t="e">
        <f>VLOOKUP(B149,#REF!, 14, 0)</f>
        <v>#REF!</v>
      </c>
      <c r="P149" s="60"/>
    </row>
    <row r="150" spans="1:16" x14ac:dyDescent="0.25">
      <c r="A150" s="24"/>
      <c r="B150" s="139">
        <v>19571402020202</v>
      </c>
      <c r="C150" s="23" t="e">
        <f>VLOOKUP(B150,#REF!, 2, 0)</f>
        <v>#REF!</v>
      </c>
      <c r="D150" s="23" t="e">
        <f>VLOOKUP(B150,#REF!, 3, 0)</f>
        <v>#REF!</v>
      </c>
      <c r="E150" s="23" t="e">
        <f>VLOOKUP(B150,#REF!, 4, 0)</f>
        <v>#REF!</v>
      </c>
      <c r="F150" s="23" t="e">
        <f>VLOOKUP(B150,#REF!, 5, 0)</f>
        <v>#REF!</v>
      </c>
      <c r="G150" s="23" t="e">
        <f>VLOOKUP(B150,#REF!, 6, 0)</f>
        <v>#REF!</v>
      </c>
      <c r="H150" s="23" t="e">
        <f>VLOOKUP(B150,#REF!, 7, 0)</f>
        <v>#REF!</v>
      </c>
      <c r="I150" s="23" t="e">
        <f>VLOOKUP(B150,#REF!, 8, 0)</f>
        <v>#REF!</v>
      </c>
      <c r="J150" s="23" t="e">
        <f>VLOOKUP(B150,#REF!, 9, 0)</f>
        <v>#REF!</v>
      </c>
      <c r="K150" s="23" t="e">
        <f>VLOOKUP(B150,#REF!, 10, 0)</f>
        <v>#REF!</v>
      </c>
      <c r="L150" s="23" t="e">
        <f>VLOOKUP(B150,#REF!, 11, 0)</f>
        <v>#REF!</v>
      </c>
      <c r="M150" s="23" t="e">
        <f>VLOOKUP(B150,#REF!, 12, 0)</f>
        <v>#REF!</v>
      </c>
      <c r="N150" s="23" t="e">
        <f>VLOOKUP(B150,#REF!, 13, 0)</f>
        <v>#REF!</v>
      </c>
      <c r="O150" s="23" t="e">
        <f>VLOOKUP(B150,#REF!, 14, 0)</f>
        <v>#REF!</v>
      </c>
      <c r="P150" s="60"/>
    </row>
    <row r="151" spans="1:16" x14ac:dyDescent="0.25">
      <c r="A151" s="24"/>
      <c r="B151" s="139">
        <v>19571402020186</v>
      </c>
      <c r="C151" s="23" t="e">
        <f>VLOOKUP(B151,#REF!, 2, 0)</f>
        <v>#REF!</v>
      </c>
      <c r="D151" s="23" t="e">
        <f>VLOOKUP(B151,#REF!, 3, 0)</f>
        <v>#REF!</v>
      </c>
      <c r="E151" s="23" t="e">
        <f>VLOOKUP(B151,#REF!, 4, 0)</f>
        <v>#REF!</v>
      </c>
      <c r="F151" s="23" t="e">
        <f>VLOOKUP(B151,#REF!, 5, 0)</f>
        <v>#REF!</v>
      </c>
      <c r="G151" s="23" t="e">
        <f>VLOOKUP(B151,#REF!, 6, 0)</f>
        <v>#REF!</v>
      </c>
      <c r="H151" s="23" t="e">
        <f>VLOOKUP(B151,#REF!, 7, 0)</f>
        <v>#REF!</v>
      </c>
      <c r="I151" s="23" t="e">
        <f>VLOOKUP(B151,#REF!, 8, 0)</f>
        <v>#REF!</v>
      </c>
      <c r="J151" s="23" t="e">
        <f>VLOOKUP(B151,#REF!, 9, 0)</f>
        <v>#REF!</v>
      </c>
      <c r="K151" s="23" t="e">
        <f>VLOOKUP(B151,#REF!, 10, 0)</f>
        <v>#REF!</v>
      </c>
      <c r="L151" s="23" t="e">
        <f>VLOOKUP(B151,#REF!, 11, 0)</f>
        <v>#REF!</v>
      </c>
      <c r="M151" s="23" t="e">
        <f>VLOOKUP(B151,#REF!, 12, 0)</f>
        <v>#REF!</v>
      </c>
      <c r="N151" s="23" t="e">
        <f>VLOOKUP(B151,#REF!, 13, 0)</f>
        <v>#REF!</v>
      </c>
      <c r="O151" s="23" t="e">
        <f>VLOOKUP(B151,#REF!, 14, 0)</f>
        <v>#REF!</v>
      </c>
      <c r="P151" s="60"/>
    </row>
    <row r="152" spans="1:16" x14ac:dyDescent="0.25">
      <c r="A152" s="24"/>
      <c r="B152" s="139">
        <v>19571402020193</v>
      </c>
      <c r="C152" s="23" t="e">
        <f>VLOOKUP(B152,#REF!, 2, 0)</f>
        <v>#REF!</v>
      </c>
      <c r="D152" s="23" t="e">
        <f>VLOOKUP(B152,#REF!, 3, 0)</f>
        <v>#REF!</v>
      </c>
      <c r="E152" s="23" t="e">
        <f>VLOOKUP(B152,#REF!, 4, 0)</f>
        <v>#REF!</v>
      </c>
      <c r="F152" s="23" t="e">
        <f>VLOOKUP(B152,#REF!, 5, 0)</f>
        <v>#REF!</v>
      </c>
      <c r="G152" s="23" t="e">
        <f>VLOOKUP(B152,#REF!, 6, 0)</f>
        <v>#REF!</v>
      </c>
      <c r="H152" s="23" t="e">
        <f>VLOOKUP(B152,#REF!, 7, 0)</f>
        <v>#REF!</v>
      </c>
      <c r="I152" s="23" t="e">
        <f>VLOOKUP(B152,#REF!, 8, 0)</f>
        <v>#REF!</v>
      </c>
      <c r="J152" s="23" t="e">
        <f>VLOOKUP(B152,#REF!, 9, 0)</f>
        <v>#REF!</v>
      </c>
      <c r="K152" s="23" t="e">
        <f>VLOOKUP(B152,#REF!, 10, 0)</f>
        <v>#REF!</v>
      </c>
      <c r="L152" s="23" t="e">
        <f>VLOOKUP(B152,#REF!, 11, 0)</f>
        <v>#REF!</v>
      </c>
      <c r="M152" s="23" t="e">
        <f>VLOOKUP(B152,#REF!, 12, 0)</f>
        <v>#REF!</v>
      </c>
      <c r="N152" s="23" t="e">
        <f>VLOOKUP(B152,#REF!, 13, 0)</f>
        <v>#REF!</v>
      </c>
      <c r="O152" s="23" t="e">
        <f>VLOOKUP(B152,#REF!, 14, 0)</f>
        <v>#REF!</v>
      </c>
      <c r="P152" s="60"/>
    </row>
    <row r="153" spans="1:16" x14ac:dyDescent="0.25">
      <c r="A153" s="24"/>
      <c r="B153" s="139">
        <v>19571402020200</v>
      </c>
      <c r="C153" s="23" t="e">
        <f>VLOOKUP(B153,#REF!, 2, 0)</f>
        <v>#REF!</v>
      </c>
      <c r="D153" s="23" t="e">
        <f>VLOOKUP(B153,#REF!, 3, 0)</f>
        <v>#REF!</v>
      </c>
      <c r="E153" s="23" t="e">
        <f>VLOOKUP(B153,#REF!, 4, 0)</f>
        <v>#REF!</v>
      </c>
      <c r="F153" s="23" t="e">
        <f>VLOOKUP(B153,#REF!, 5, 0)</f>
        <v>#REF!</v>
      </c>
      <c r="G153" s="23" t="e">
        <f>VLOOKUP(B153,#REF!, 6, 0)</f>
        <v>#REF!</v>
      </c>
      <c r="H153" s="23" t="e">
        <f>VLOOKUP(B153,#REF!, 7, 0)</f>
        <v>#REF!</v>
      </c>
      <c r="I153" s="23" t="e">
        <f>VLOOKUP(B153,#REF!, 8, 0)</f>
        <v>#REF!</v>
      </c>
      <c r="J153" s="23" t="e">
        <f>VLOOKUP(B153,#REF!, 9, 0)</f>
        <v>#REF!</v>
      </c>
      <c r="K153" s="23" t="e">
        <f>VLOOKUP(B153,#REF!, 10, 0)</f>
        <v>#REF!</v>
      </c>
      <c r="L153" s="23" t="e">
        <f>VLOOKUP(B153,#REF!, 11, 0)</f>
        <v>#REF!</v>
      </c>
      <c r="M153" s="23" t="e">
        <f>VLOOKUP(B153,#REF!, 12, 0)</f>
        <v>#REF!</v>
      </c>
      <c r="N153" s="23" t="e">
        <f>VLOOKUP(B153,#REF!, 13, 0)</f>
        <v>#REF!</v>
      </c>
      <c r="O153" s="23" t="e">
        <f>VLOOKUP(B153,#REF!, 14, 0)</f>
        <v>#REF!</v>
      </c>
      <c r="P153" s="60"/>
    </row>
    <row r="154" spans="1:16" x14ac:dyDescent="0.25">
      <c r="A154" s="24"/>
      <c r="B154" s="139">
        <v>19571402020177</v>
      </c>
      <c r="C154" s="23" t="e">
        <f>VLOOKUP(B154,#REF!, 2, 0)</f>
        <v>#REF!</v>
      </c>
      <c r="D154" s="23" t="e">
        <f>VLOOKUP(B154,#REF!, 3, 0)</f>
        <v>#REF!</v>
      </c>
      <c r="E154" s="23" t="e">
        <f>VLOOKUP(B154,#REF!, 4, 0)</f>
        <v>#REF!</v>
      </c>
      <c r="F154" s="23" t="e">
        <f>VLOOKUP(B154,#REF!, 5, 0)</f>
        <v>#REF!</v>
      </c>
      <c r="G154" s="23" t="e">
        <f>VLOOKUP(B154,#REF!, 6, 0)</f>
        <v>#REF!</v>
      </c>
      <c r="H154" s="23" t="e">
        <f>VLOOKUP(B154,#REF!, 7, 0)</f>
        <v>#REF!</v>
      </c>
      <c r="I154" s="23" t="e">
        <f>VLOOKUP(B154,#REF!, 8, 0)</f>
        <v>#REF!</v>
      </c>
      <c r="J154" s="23" t="e">
        <f>VLOOKUP(B154,#REF!, 9, 0)</f>
        <v>#REF!</v>
      </c>
      <c r="K154" s="23" t="e">
        <f>VLOOKUP(B154,#REF!, 10, 0)</f>
        <v>#REF!</v>
      </c>
      <c r="L154" s="23" t="e">
        <f>VLOOKUP(B154,#REF!, 11, 0)</f>
        <v>#REF!</v>
      </c>
      <c r="M154" s="23" t="e">
        <f>VLOOKUP(B154,#REF!, 12, 0)</f>
        <v>#REF!</v>
      </c>
      <c r="N154" s="23" t="e">
        <f>VLOOKUP(B154,#REF!, 13, 0)</f>
        <v>#REF!</v>
      </c>
      <c r="O154" s="23" t="e">
        <f>VLOOKUP(B154,#REF!, 14, 0)</f>
        <v>#REF!</v>
      </c>
      <c r="P154" s="60"/>
    </row>
    <row r="155" spans="1:16" x14ac:dyDescent="0.25">
      <c r="A155" s="24"/>
      <c r="B155" s="139">
        <v>19571402020209</v>
      </c>
      <c r="C155" s="23" t="e">
        <f>VLOOKUP(B155,#REF!, 2, 0)</f>
        <v>#REF!</v>
      </c>
      <c r="D155" s="23" t="e">
        <f>VLOOKUP(B155,#REF!, 3, 0)</f>
        <v>#REF!</v>
      </c>
      <c r="E155" s="23" t="e">
        <f>VLOOKUP(B155,#REF!, 4, 0)</f>
        <v>#REF!</v>
      </c>
      <c r="F155" s="23" t="e">
        <f>VLOOKUP(B155,#REF!, 5, 0)</f>
        <v>#REF!</v>
      </c>
      <c r="G155" s="23" t="e">
        <f>VLOOKUP(B155,#REF!, 6, 0)</f>
        <v>#REF!</v>
      </c>
      <c r="H155" s="23" t="e">
        <f>VLOOKUP(B155,#REF!, 7, 0)</f>
        <v>#REF!</v>
      </c>
      <c r="I155" s="23" t="e">
        <f>VLOOKUP(B155,#REF!, 8, 0)</f>
        <v>#REF!</v>
      </c>
      <c r="J155" s="23" t="e">
        <f>VLOOKUP(B155,#REF!, 9, 0)</f>
        <v>#REF!</v>
      </c>
      <c r="K155" s="23" t="e">
        <f>VLOOKUP(B155,#REF!, 10, 0)</f>
        <v>#REF!</v>
      </c>
      <c r="L155" s="23" t="e">
        <f>VLOOKUP(B155,#REF!, 11, 0)</f>
        <v>#REF!</v>
      </c>
      <c r="M155" s="23" t="e">
        <f>VLOOKUP(B155,#REF!, 12, 0)</f>
        <v>#REF!</v>
      </c>
      <c r="N155" s="23" t="e">
        <f>VLOOKUP(B155,#REF!, 13, 0)</f>
        <v>#REF!</v>
      </c>
      <c r="O155" s="23" t="e">
        <f>VLOOKUP(B155,#REF!, 14, 0)</f>
        <v>#REF!</v>
      </c>
      <c r="P155" s="60"/>
    </row>
    <row r="156" spans="1:16" x14ac:dyDescent="0.25">
      <c r="A156" s="24"/>
      <c r="B156" s="139">
        <v>19571402020091</v>
      </c>
      <c r="C156" s="23" t="e">
        <f>VLOOKUP(B156,#REF!, 2, 0)</f>
        <v>#REF!</v>
      </c>
      <c r="D156" s="23" t="e">
        <f>VLOOKUP(B156,#REF!, 3, 0)</f>
        <v>#REF!</v>
      </c>
      <c r="E156" s="23" t="e">
        <f>VLOOKUP(B156,#REF!, 4, 0)</f>
        <v>#REF!</v>
      </c>
      <c r="F156" s="23" t="e">
        <f>VLOOKUP(B156,#REF!, 5, 0)</f>
        <v>#REF!</v>
      </c>
      <c r="G156" s="23" t="e">
        <f>VLOOKUP(B156,#REF!, 6, 0)</f>
        <v>#REF!</v>
      </c>
      <c r="H156" s="23" t="e">
        <f>VLOOKUP(B156,#REF!, 7, 0)</f>
        <v>#REF!</v>
      </c>
      <c r="I156" s="23" t="e">
        <f>VLOOKUP(B156,#REF!, 8, 0)</f>
        <v>#REF!</v>
      </c>
      <c r="J156" s="23" t="e">
        <f>VLOOKUP(B156,#REF!, 9, 0)</f>
        <v>#REF!</v>
      </c>
      <c r="K156" s="23" t="e">
        <f>VLOOKUP(B156,#REF!, 10, 0)</f>
        <v>#REF!</v>
      </c>
      <c r="L156" s="23" t="e">
        <f>VLOOKUP(B156,#REF!, 11, 0)</f>
        <v>#REF!</v>
      </c>
      <c r="M156" s="23" t="e">
        <f>VLOOKUP(B156,#REF!, 12, 0)</f>
        <v>#REF!</v>
      </c>
      <c r="N156" s="23" t="e">
        <f>VLOOKUP(B156,#REF!, 13, 0)</f>
        <v>#REF!</v>
      </c>
      <c r="O156" s="23" t="e">
        <f>VLOOKUP(B156,#REF!, 14, 0)</f>
        <v>#REF!</v>
      </c>
      <c r="P156" s="60"/>
    </row>
    <row r="157" spans="1:16" x14ac:dyDescent="0.25">
      <c r="A157" s="24"/>
      <c r="B157" s="139">
        <v>19571402020249</v>
      </c>
      <c r="C157" s="23" t="e">
        <f>VLOOKUP(B157,#REF!, 2, 0)</f>
        <v>#REF!</v>
      </c>
      <c r="D157" s="23" t="e">
        <f>VLOOKUP(B157,#REF!, 3, 0)</f>
        <v>#REF!</v>
      </c>
      <c r="E157" s="23" t="e">
        <f>VLOOKUP(B157,#REF!, 4, 0)</f>
        <v>#REF!</v>
      </c>
      <c r="F157" s="23" t="e">
        <f>VLOOKUP(B157,#REF!, 5, 0)</f>
        <v>#REF!</v>
      </c>
      <c r="G157" s="23" t="e">
        <f>VLOOKUP(B157,#REF!, 6, 0)</f>
        <v>#REF!</v>
      </c>
      <c r="H157" s="23" t="e">
        <f>VLOOKUP(B157,#REF!, 7, 0)</f>
        <v>#REF!</v>
      </c>
      <c r="I157" s="23" t="e">
        <f>VLOOKUP(B157,#REF!, 8, 0)</f>
        <v>#REF!</v>
      </c>
      <c r="J157" s="23" t="e">
        <f>VLOOKUP(B157,#REF!, 9, 0)</f>
        <v>#REF!</v>
      </c>
      <c r="K157" s="23" t="e">
        <f>VLOOKUP(B157,#REF!, 10, 0)</f>
        <v>#REF!</v>
      </c>
      <c r="L157" s="23" t="e">
        <f>VLOOKUP(B157,#REF!, 11, 0)</f>
        <v>#REF!</v>
      </c>
      <c r="M157" s="23" t="e">
        <f>VLOOKUP(B157,#REF!, 12, 0)</f>
        <v>#REF!</v>
      </c>
      <c r="N157" s="23" t="e">
        <f>VLOOKUP(B157,#REF!, 13, 0)</f>
        <v>#REF!</v>
      </c>
      <c r="O157" s="23" t="e">
        <f>VLOOKUP(B157,#REF!, 14, 0)</f>
        <v>#REF!</v>
      </c>
      <c r="P157" s="60"/>
    </row>
    <row r="158" spans="1:16" x14ac:dyDescent="0.25">
      <c r="A158" s="24"/>
      <c r="B158" s="139">
        <v>19571402020196</v>
      </c>
      <c r="C158" s="23" t="e">
        <f>VLOOKUP(B158,#REF!, 2, 0)</f>
        <v>#REF!</v>
      </c>
      <c r="D158" s="23" t="e">
        <f>VLOOKUP(B158,#REF!, 3, 0)</f>
        <v>#REF!</v>
      </c>
      <c r="E158" s="23" t="e">
        <f>VLOOKUP(B158,#REF!, 4, 0)</f>
        <v>#REF!</v>
      </c>
      <c r="F158" s="23" t="e">
        <f>VLOOKUP(B158,#REF!, 5, 0)</f>
        <v>#REF!</v>
      </c>
      <c r="G158" s="23" t="e">
        <f>VLOOKUP(B158,#REF!, 6, 0)</f>
        <v>#REF!</v>
      </c>
      <c r="H158" s="23" t="e">
        <f>VLOOKUP(B158,#REF!, 7, 0)</f>
        <v>#REF!</v>
      </c>
      <c r="I158" s="23" t="e">
        <f>VLOOKUP(B158,#REF!, 8, 0)</f>
        <v>#REF!</v>
      </c>
      <c r="J158" s="23" t="e">
        <f>VLOOKUP(B158,#REF!, 9, 0)</f>
        <v>#REF!</v>
      </c>
      <c r="K158" s="23" t="e">
        <f>VLOOKUP(B158,#REF!, 10, 0)</f>
        <v>#REF!</v>
      </c>
      <c r="L158" s="23" t="e">
        <f>VLOOKUP(B158,#REF!, 11, 0)</f>
        <v>#REF!</v>
      </c>
      <c r="M158" s="23" t="e">
        <f>VLOOKUP(B158,#REF!, 12, 0)</f>
        <v>#REF!</v>
      </c>
      <c r="N158" s="23" t="e">
        <f>VLOOKUP(B158,#REF!, 13, 0)</f>
        <v>#REF!</v>
      </c>
      <c r="O158" s="23" t="e">
        <f>VLOOKUP(B158,#REF!, 14, 0)</f>
        <v>#REF!</v>
      </c>
      <c r="P158" s="60"/>
    </row>
    <row r="159" spans="1:16" x14ac:dyDescent="0.25">
      <c r="A159" s="24"/>
      <c r="B159" s="139">
        <v>19571402020175</v>
      </c>
      <c r="C159" s="23" t="e">
        <f>VLOOKUP(B159,#REF!, 2, 0)</f>
        <v>#REF!</v>
      </c>
      <c r="D159" s="23" t="e">
        <f>VLOOKUP(B159,#REF!, 3, 0)</f>
        <v>#REF!</v>
      </c>
      <c r="E159" s="23" t="e">
        <f>VLOOKUP(B159,#REF!, 4, 0)</f>
        <v>#REF!</v>
      </c>
      <c r="F159" s="23" t="e">
        <f>VLOOKUP(B159,#REF!, 5, 0)</f>
        <v>#REF!</v>
      </c>
      <c r="G159" s="23" t="e">
        <f>VLOOKUP(B159,#REF!, 6, 0)</f>
        <v>#REF!</v>
      </c>
      <c r="H159" s="23" t="e">
        <f>VLOOKUP(B159,#REF!, 7, 0)</f>
        <v>#REF!</v>
      </c>
      <c r="I159" s="23" t="e">
        <f>VLOOKUP(B159,#REF!, 8, 0)</f>
        <v>#REF!</v>
      </c>
      <c r="J159" s="23" t="e">
        <f>VLOOKUP(B159,#REF!, 9, 0)</f>
        <v>#REF!</v>
      </c>
      <c r="K159" s="23" t="e">
        <f>VLOOKUP(B159,#REF!, 10, 0)</f>
        <v>#REF!</v>
      </c>
      <c r="L159" s="23" t="e">
        <f>VLOOKUP(B159,#REF!, 11, 0)</f>
        <v>#REF!</v>
      </c>
      <c r="M159" s="23" t="e">
        <f>VLOOKUP(B159,#REF!, 12, 0)</f>
        <v>#REF!</v>
      </c>
      <c r="N159" s="23" t="e">
        <f>VLOOKUP(B159,#REF!, 13, 0)</f>
        <v>#REF!</v>
      </c>
      <c r="O159" s="23" t="e">
        <f>VLOOKUP(B159,#REF!, 14, 0)</f>
        <v>#REF!</v>
      </c>
      <c r="P159" s="60"/>
    </row>
    <row r="160" spans="1:16" x14ac:dyDescent="0.25">
      <c r="A160" s="24"/>
      <c r="B160" s="139">
        <v>19571402020153</v>
      </c>
      <c r="C160" s="23" t="e">
        <f>VLOOKUP(B160,#REF!, 2, 0)</f>
        <v>#REF!</v>
      </c>
      <c r="D160" s="23" t="e">
        <f>VLOOKUP(B160,#REF!, 3, 0)</f>
        <v>#REF!</v>
      </c>
      <c r="E160" s="23" t="e">
        <f>VLOOKUP(B160,#REF!, 4, 0)</f>
        <v>#REF!</v>
      </c>
      <c r="F160" s="23" t="e">
        <f>VLOOKUP(B160,#REF!, 5, 0)</f>
        <v>#REF!</v>
      </c>
      <c r="G160" s="23" t="e">
        <f>VLOOKUP(B160,#REF!, 6, 0)</f>
        <v>#REF!</v>
      </c>
      <c r="H160" s="23" t="e">
        <f>VLOOKUP(B160,#REF!, 7, 0)</f>
        <v>#REF!</v>
      </c>
      <c r="I160" s="23" t="e">
        <f>VLOOKUP(B160,#REF!, 8, 0)</f>
        <v>#REF!</v>
      </c>
      <c r="J160" s="23" t="e">
        <f>VLOOKUP(B160,#REF!, 9, 0)</f>
        <v>#REF!</v>
      </c>
      <c r="K160" s="23" t="e">
        <f>VLOOKUP(B160,#REF!, 10, 0)</f>
        <v>#REF!</v>
      </c>
      <c r="L160" s="23" t="e">
        <f>VLOOKUP(B160,#REF!, 11, 0)</f>
        <v>#REF!</v>
      </c>
      <c r="M160" s="23" t="e">
        <f>VLOOKUP(B160,#REF!, 12, 0)</f>
        <v>#REF!</v>
      </c>
      <c r="N160" s="23" t="e">
        <f>VLOOKUP(B160,#REF!, 13, 0)</f>
        <v>#REF!</v>
      </c>
      <c r="O160" s="23" t="e">
        <f>VLOOKUP(B160,#REF!, 14, 0)</f>
        <v>#REF!</v>
      </c>
      <c r="P160" s="60"/>
    </row>
    <row r="161" spans="1:16" x14ac:dyDescent="0.25">
      <c r="A161" s="24"/>
      <c r="B161" s="139">
        <v>19571402020210</v>
      </c>
      <c r="C161" s="23" t="e">
        <f>VLOOKUP(B161,#REF!, 2, 0)</f>
        <v>#REF!</v>
      </c>
      <c r="D161" s="23" t="e">
        <f>VLOOKUP(B161,#REF!, 3, 0)</f>
        <v>#REF!</v>
      </c>
      <c r="E161" s="23" t="e">
        <f>VLOOKUP(B161,#REF!, 4, 0)</f>
        <v>#REF!</v>
      </c>
      <c r="F161" s="23" t="e">
        <f>VLOOKUP(B161,#REF!, 5, 0)</f>
        <v>#REF!</v>
      </c>
      <c r="G161" s="23" t="e">
        <f>VLOOKUP(B161,#REF!, 6, 0)</f>
        <v>#REF!</v>
      </c>
      <c r="H161" s="23" t="e">
        <f>VLOOKUP(B161,#REF!, 7, 0)</f>
        <v>#REF!</v>
      </c>
      <c r="I161" s="23" t="e">
        <f>VLOOKUP(B161,#REF!, 8, 0)</f>
        <v>#REF!</v>
      </c>
      <c r="J161" s="23" t="e">
        <f>VLOOKUP(B161,#REF!, 9, 0)</f>
        <v>#REF!</v>
      </c>
      <c r="K161" s="23" t="e">
        <f>VLOOKUP(B161,#REF!, 10, 0)</f>
        <v>#REF!</v>
      </c>
      <c r="L161" s="23" t="e">
        <f>VLOOKUP(B161,#REF!, 11, 0)</f>
        <v>#REF!</v>
      </c>
      <c r="M161" s="23" t="e">
        <f>VLOOKUP(B161,#REF!, 12, 0)</f>
        <v>#REF!</v>
      </c>
      <c r="N161" s="23" t="e">
        <f>VLOOKUP(B161,#REF!, 13, 0)</f>
        <v>#REF!</v>
      </c>
      <c r="O161" s="23" t="e">
        <f>VLOOKUP(B161,#REF!, 14, 0)</f>
        <v>#REF!</v>
      </c>
      <c r="P161" s="60"/>
    </row>
    <row r="162" spans="1:16" x14ac:dyDescent="0.25">
      <c r="A162" s="24"/>
      <c r="B162" s="139">
        <v>19571402020172</v>
      </c>
      <c r="C162" s="23" t="e">
        <f>VLOOKUP(B162,#REF!, 2, 0)</f>
        <v>#REF!</v>
      </c>
      <c r="D162" s="23" t="e">
        <f>VLOOKUP(B162,#REF!, 3, 0)</f>
        <v>#REF!</v>
      </c>
      <c r="E162" s="23" t="e">
        <f>VLOOKUP(B162,#REF!, 4, 0)</f>
        <v>#REF!</v>
      </c>
      <c r="F162" s="23" t="e">
        <f>VLOOKUP(B162,#REF!, 5, 0)</f>
        <v>#REF!</v>
      </c>
      <c r="G162" s="23" t="e">
        <f>VLOOKUP(B162,#REF!, 6, 0)</f>
        <v>#REF!</v>
      </c>
      <c r="H162" s="23" t="e">
        <f>VLOOKUP(B162,#REF!, 7, 0)</f>
        <v>#REF!</v>
      </c>
      <c r="I162" s="23" t="e">
        <f>VLOOKUP(B162,#REF!, 8, 0)</f>
        <v>#REF!</v>
      </c>
      <c r="J162" s="23" t="e">
        <f>VLOOKUP(B162,#REF!, 9, 0)</f>
        <v>#REF!</v>
      </c>
      <c r="K162" s="23" t="e">
        <f>VLOOKUP(B162,#REF!, 10, 0)</f>
        <v>#REF!</v>
      </c>
      <c r="L162" s="23" t="e">
        <f>VLOOKUP(B162,#REF!, 11, 0)</f>
        <v>#REF!</v>
      </c>
      <c r="M162" s="23" t="e">
        <f>VLOOKUP(B162,#REF!, 12, 0)</f>
        <v>#REF!</v>
      </c>
      <c r="N162" s="23" t="e">
        <f>VLOOKUP(B162,#REF!, 13, 0)</f>
        <v>#REF!</v>
      </c>
      <c r="O162" s="23" t="e">
        <f>VLOOKUP(B162,#REF!, 14, 0)</f>
        <v>#REF!</v>
      </c>
      <c r="P162" s="60"/>
    </row>
    <row r="163" spans="1:16" x14ac:dyDescent="0.25">
      <c r="A163" s="24"/>
      <c r="B163" s="147">
        <v>19571402020021</v>
      </c>
      <c r="C163" s="148" t="s">
        <v>156</v>
      </c>
      <c r="D163" s="149" t="s">
        <v>157</v>
      </c>
      <c r="E163" s="150">
        <v>37124</v>
      </c>
      <c r="F163" s="151" t="s">
        <v>158</v>
      </c>
      <c r="G163" s="152" t="s">
        <v>82</v>
      </c>
      <c r="H163" s="152" t="s">
        <v>159</v>
      </c>
      <c r="I163" s="152" t="s">
        <v>84</v>
      </c>
      <c r="J163" s="152" t="s">
        <v>160</v>
      </c>
      <c r="K163" s="152">
        <v>126</v>
      </c>
      <c r="L163" s="152" t="s">
        <v>161</v>
      </c>
      <c r="M163" s="152" t="s">
        <v>162</v>
      </c>
      <c r="N163" s="151" t="s">
        <v>163</v>
      </c>
      <c r="O163" s="152" t="s">
        <v>164</v>
      </c>
      <c r="P163" s="60" t="s">
        <v>165</v>
      </c>
    </row>
    <row r="164" spans="1:16" x14ac:dyDescent="0.25">
      <c r="A164" s="24"/>
      <c r="B164" s="139"/>
      <c r="C164" s="23" t="e">
        <f>VLOOKUP(B164,#REF!, 2, 0)</f>
        <v>#REF!</v>
      </c>
      <c r="D164" s="23" t="e">
        <f>VLOOKUP(B164,#REF!, 3, 0)</f>
        <v>#REF!</v>
      </c>
      <c r="E164" s="23" t="e">
        <f>VLOOKUP(B164,#REF!, 4, 0)</f>
        <v>#REF!</v>
      </c>
      <c r="F164" s="23" t="e">
        <f>VLOOKUP(B164,#REF!, 5, 0)</f>
        <v>#REF!</v>
      </c>
      <c r="G164" s="23" t="e">
        <f>VLOOKUP(B164,#REF!, 6, 0)</f>
        <v>#REF!</v>
      </c>
      <c r="H164" s="23" t="e">
        <f>VLOOKUP(B164,#REF!, 7, 0)</f>
        <v>#REF!</v>
      </c>
      <c r="I164" s="23" t="e">
        <f>VLOOKUP(B164,#REF!, 8, 0)</f>
        <v>#REF!</v>
      </c>
      <c r="J164" s="23" t="e">
        <f>VLOOKUP(B164,#REF!, 9, 0)</f>
        <v>#REF!</v>
      </c>
      <c r="K164" s="23" t="e">
        <f>VLOOKUP(B164,#REF!, 10, 0)</f>
        <v>#REF!</v>
      </c>
      <c r="L164" s="23" t="e">
        <f>VLOOKUP(B164,#REF!, 11, 0)</f>
        <v>#REF!</v>
      </c>
      <c r="M164" s="23" t="e">
        <f>VLOOKUP(B164,#REF!, 12, 0)</f>
        <v>#REF!</v>
      </c>
      <c r="N164" s="23" t="e">
        <f>VLOOKUP(B164,#REF!, 13, 0)</f>
        <v>#REF!</v>
      </c>
      <c r="O164" s="23" t="e">
        <f>VLOOKUP(B164,#REF!, 14, 0)</f>
        <v>#REF!</v>
      </c>
      <c r="P164" s="60"/>
    </row>
    <row r="165" spans="1:16" x14ac:dyDescent="0.25">
      <c r="A165" s="24"/>
      <c r="B165" s="139"/>
      <c r="C165" s="23" t="e">
        <f>VLOOKUP(B165,#REF!, 2, 0)</f>
        <v>#REF!</v>
      </c>
      <c r="D165" s="23" t="e">
        <f>VLOOKUP(B165,#REF!, 3, 0)</f>
        <v>#REF!</v>
      </c>
      <c r="E165" s="23" t="e">
        <f>VLOOKUP(B165,#REF!, 4, 0)</f>
        <v>#REF!</v>
      </c>
      <c r="F165" s="23" t="e">
        <f>VLOOKUP(B165,#REF!, 5, 0)</f>
        <v>#REF!</v>
      </c>
      <c r="G165" s="23" t="e">
        <f>VLOOKUP(B165,#REF!, 6, 0)</f>
        <v>#REF!</v>
      </c>
      <c r="H165" s="23" t="e">
        <f>VLOOKUP(B165,#REF!, 7, 0)</f>
        <v>#REF!</v>
      </c>
      <c r="I165" s="23" t="e">
        <f>VLOOKUP(B165,#REF!, 8, 0)</f>
        <v>#REF!</v>
      </c>
      <c r="J165" s="23" t="e">
        <f>VLOOKUP(B165,#REF!, 9, 0)</f>
        <v>#REF!</v>
      </c>
      <c r="K165" s="23" t="e">
        <f>VLOOKUP(B165,#REF!, 10, 0)</f>
        <v>#REF!</v>
      </c>
      <c r="L165" s="23" t="e">
        <f>VLOOKUP(B165,#REF!, 11, 0)</f>
        <v>#REF!</v>
      </c>
      <c r="M165" s="23" t="e">
        <f>VLOOKUP(B165,#REF!, 12, 0)</f>
        <v>#REF!</v>
      </c>
      <c r="N165" s="23" t="e">
        <f>VLOOKUP(B165,#REF!, 13, 0)</f>
        <v>#REF!</v>
      </c>
      <c r="O165" s="23" t="e">
        <f>VLOOKUP(B165,#REF!, 14, 0)</f>
        <v>#REF!</v>
      </c>
      <c r="P165" s="60"/>
    </row>
    <row r="166" spans="1:16" x14ac:dyDescent="0.25">
      <c r="A166" s="24"/>
      <c r="B166" s="139"/>
      <c r="C166" s="23" t="e">
        <f>VLOOKUP(B166,#REF!, 2, 0)</f>
        <v>#REF!</v>
      </c>
      <c r="D166" s="23" t="e">
        <f>VLOOKUP(B166,#REF!, 3, 0)</f>
        <v>#REF!</v>
      </c>
      <c r="E166" s="23" t="e">
        <f>VLOOKUP(B166,#REF!, 4, 0)</f>
        <v>#REF!</v>
      </c>
      <c r="F166" s="23" t="e">
        <f>VLOOKUP(B166,#REF!, 5, 0)</f>
        <v>#REF!</v>
      </c>
      <c r="G166" s="23" t="e">
        <f>VLOOKUP(B166,#REF!, 6, 0)</f>
        <v>#REF!</v>
      </c>
      <c r="H166" s="23" t="e">
        <f>VLOOKUP(B166,#REF!, 7, 0)</f>
        <v>#REF!</v>
      </c>
      <c r="I166" s="23" t="e">
        <f>VLOOKUP(B166,#REF!, 8, 0)</f>
        <v>#REF!</v>
      </c>
      <c r="J166" s="23" t="e">
        <f>VLOOKUP(B166,#REF!, 9, 0)</f>
        <v>#REF!</v>
      </c>
      <c r="K166" s="23" t="e">
        <f>VLOOKUP(B166,#REF!, 10, 0)</f>
        <v>#REF!</v>
      </c>
      <c r="L166" s="23" t="e">
        <f>VLOOKUP(B166,#REF!, 11, 0)</f>
        <v>#REF!</v>
      </c>
      <c r="M166" s="23" t="e">
        <f>VLOOKUP(B166,#REF!, 12, 0)</f>
        <v>#REF!</v>
      </c>
      <c r="N166" s="23" t="e">
        <f>VLOOKUP(B166,#REF!, 13, 0)</f>
        <v>#REF!</v>
      </c>
      <c r="O166" s="23" t="e">
        <f>VLOOKUP(B166,#REF!, 14, 0)</f>
        <v>#REF!</v>
      </c>
      <c r="P166" s="60"/>
    </row>
    <row r="167" spans="1:16" x14ac:dyDescent="0.25">
      <c r="A167" s="24"/>
      <c r="B167" s="139"/>
      <c r="C167" s="23" t="e">
        <f>VLOOKUP(B167,#REF!, 2, 0)</f>
        <v>#REF!</v>
      </c>
      <c r="D167" s="23" t="e">
        <f>VLOOKUP(B167,#REF!, 3, 0)</f>
        <v>#REF!</v>
      </c>
      <c r="E167" s="23" t="e">
        <f>VLOOKUP(B167,#REF!, 4, 0)</f>
        <v>#REF!</v>
      </c>
      <c r="F167" s="23" t="e">
        <f>VLOOKUP(B167,#REF!, 5, 0)</f>
        <v>#REF!</v>
      </c>
      <c r="G167" s="23" t="e">
        <f>VLOOKUP(B167,#REF!, 6, 0)</f>
        <v>#REF!</v>
      </c>
      <c r="H167" s="23" t="e">
        <f>VLOOKUP(B167,#REF!, 7, 0)</f>
        <v>#REF!</v>
      </c>
      <c r="I167" s="23" t="e">
        <f>VLOOKUP(B167,#REF!, 8, 0)</f>
        <v>#REF!</v>
      </c>
      <c r="J167" s="23" t="e">
        <f>VLOOKUP(B167,#REF!, 9, 0)</f>
        <v>#REF!</v>
      </c>
      <c r="K167" s="23" t="e">
        <f>VLOOKUP(B167,#REF!, 10, 0)</f>
        <v>#REF!</v>
      </c>
      <c r="L167" s="23" t="e">
        <f>VLOOKUP(B167,#REF!, 11, 0)</f>
        <v>#REF!</v>
      </c>
      <c r="M167" s="23" t="e">
        <f>VLOOKUP(B167,#REF!, 12, 0)</f>
        <v>#REF!</v>
      </c>
      <c r="N167" s="23" t="e">
        <f>VLOOKUP(B167,#REF!, 13, 0)</f>
        <v>#REF!</v>
      </c>
      <c r="O167" s="23" t="e">
        <f>VLOOKUP(B167,#REF!, 14, 0)</f>
        <v>#REF!</v>
      </c>
      <c r="P167" s="60"/>
    </row>
    <row r="168" spans="1:16" x14ac:dyDescent="0.25">
      <c r="A168" s="24"/>
      <c r="B168" s="139"/>
      <c r="C168" s="23" t="e">
        <f>VLOOKUP(B168,#REF!, 2, 0)</f>
        <v>#REF!</v>
      </c>
      <c r="D168" s="23" t="e">
        <f>VLOOKUP(B168,#REF!, 3, 0)</f>
        <v>#REF!</v>
      </c>
      <c r="E168" s="23" t="e">
        <f>VLOOKUP(B168,#REF!, 4, 0)</f>
        <v>#REF!</v>
      </c>
      <c r="F168" s="23" t="e">
        <f>VLOOKUP(B168,#REF!, 5, 0)</f>
        <v>#REF!</v>
      </c>
      <c r="G168" s="23" t="e">
        <f>VLOOKUP(B168,#REF!, 6, 0)</f>
        <v>#REF!</v>
      </c>
      <c r="H168" s="23" t="e">
        <f>VLOOKUP(B168,#REF!, 7, 0)</f>
        <v>#REF!</v>
      </c>
      <c r="I168" s="23" t="e">
        <f>VLOOKUP(B168,#REF!, 8, 0)</f>
        <v>#REF!</v>
      </c>
      <c r="J168" s="23" t="e">
        <f>VLOOKUP(B168,#REF!, 9, 0)</f>
        <v>#REF!</v>
      </c>
      <c r="K168" s="23" t="e">
        <f>VLOOKUP(B168,#REF!, 10, 0)</f>
        <v>#REF!</v>
      </c>
      <c r="L168" s="23" t="e">
        <f>VLOOKUP(B168,#REF!, 11, 0)</f>
        <v>#REF!</v>
      </c>
      <c r="M168" s="23" t="e">
        <f>VLOOKUP(B168,#REF!, 12, 0)</f>
        <v>#REF!</v>
      </c>
      <c r="N168" s="23" t="e">
        <f>VLOOKUP(B168,#REF!, 13, 0)</f>
        <v>#REF!</v>
      </c>
      <c r="O168" s="23" t="e">
        <f>VLOOKUP(B168,#REF!, 14, 0)</f>
        <v>#REF!</v>
      </c>
      <c r="P168" s="60"/>
    </row>
    <row r="169" spans="1:16" x14ac:dyDescent="0.25">
      <c r="A169" s="24"/>
      <c r="B169" s="139"/>
      <c r="C169" s="23" t="e">
        <f>VLOOKUP(B169,#REF!, 2, 0)</f>
        <v>#REF!</v>
      </c>
      <c r="D169" s="23" t="e">
        <f>VLOOKUP(B169,#REF!, 3, 0)</f>
        <v>#REF!</v>
      </c>
      <c r="E169" s="23" t="e">
        <f>VLOOKUP(B169,#REF!, 4, 0)</f>
        <v>#REF!</v>
      </c>
      <c r="F169" s="23" t="e">
        <f>VLOOKUP(B169,#REF!, 5, 0)</f>
        <v>#REF!</v>
      </c>
      <c r="G169" s="23" t="e">
        <f>VLOOKUP(B169,#REF!, 6, 0)</f>
        <v>#REF!</v>
      </c>
      <c r="H169" s="23" t="e">
        <f>VLOOKUP(B169,#REF!, 7, 0)</f>
        <v>#REF!</v>
      </c>
      <c r="I169" s="23" t="e">
        <f>VLOOKUP(B169,#REF!, 8, 0)</f>
        <v>#REF!</v>
      </c>
      <c r="J169" s="23" t="e">
        <f>VLOOKUP(B169,#REF!, 9, 0)</f>
        <v>#REF!</v>
      </c>
      <c r="K169" s="23" t="e">
        <f>VLOOKUP(B169,#REF!, 10, 0)</f>
        <v>#REF!</v>
      </c>
      <c r="L169" s="23" t="e">
        <f>VLOOKUP(B169,#REF!, 11, 0)</f>
        <v>#REF!</v>
      </c>
      <c r="M169" s="23" t="e">
        <f>VLOOKUP(B169,#REF!, 12, 0)</f>
        <v>#REF!</v>
      </c>
      <c r="N169" s="23" t="e">
        <f>VLOOKUP(B169,#REF!, 13, 0)</f>
        <v>#REF!</v>
      </c>
      <c r="O169" s="23" t="e">
        <f>VLOOKUP(B169,#REF!, 14, 0)</f>
        <v>#REF!</v>
      </c>
      <c r="P169" s="60"/>
    </row>
    <row r="170" spans="1:16" x14ac:dyDescent="0.25">
      <c r="A170" s="24"/>
      <c r="B170" s="139"/>
      <c r="C170" s="23" t="e">
        <f>VLOOKUP(B170,#REF!, 2, 0)</f>
        <v>#REF!</v>
      </c>
      <c r="D170" s="23" t="e">
        <f>VLOOKUP(B170,#REF!, 3, 0)</f>
        <v>#REF!</v>
      </c>
      <c r="E170" s="23" t="e">
        <f>VLOOKUP(B170,#REF!, 4, 0)</f>
        <v>#REF!</v>
      </c>
      <c r="F170" s="23" t="e">
        <f>VLOOKUP(B170,#REF!, 5, 0)</f>
        <v>#REF!</v>
      </c>
      <c r="G170" s="23" t="e">
        <f>VLOOKUP(B170,#REF!, 6, 0)</f>
        <v>#REF!</v>
      </c>
      <c r="H170" s="23" t="e">
        <f>VLOOKUP(B170,#REF!, 7, 0)</f>
        <v>#REF!</v>
      </c>
      <c r="I170" s="23" t="e">
        <f>VLOOKUP(B170,#REF!, 8, 0)</f>
        <v>#REF!</v>
      </c>
      <c r="J170" s="23" t="e">
        <f>VLOOKUP(B170,#REF!, 9, 0)</f>
        <v>#REF!</v>
      </c>
      <c r="K170" s="23" t="e">
        <f>VLOOKUP(B170,#REF!, 10, 0)</f>
        <v>#REF!</v>
      </c>
      <c r="L170" s="23" t="e">
        <f>VLOOKUP(B170,#REF!, 11, 0)</f>
        <v>#REF!</v>
      </c>
      <c r="M170" s="23" t="e">
        <f>VLOOKUP(B170,#REF!, 12, 0)</f>
        <v>#REF!</v>
      </c>
      <c r="N170" s="23" t="e">
        <f>VLOOKUP(B170,#REF!, 13, 0)</f>
        <v>#REF!</v>
      </c>
      <c r="O170" s="23" t="e">
        <f>VLOOKUP(B170,#REF!, 14, 0)</f>
        <v>#REF!</v>
      </c>
      <c r="P170" s="60"/>
    </row>
    <row r="171" spans="1:16" x14ac:dyDescent="0.25">
      <c r="A171" s="24"/>
      <c r="B171" s="139"/>
      <c r="C171" s="23" t="e">
        <f>VLOOKUP(B171,#REF!, 2, 0)</f>
        <v>#REF!</v>
      </c>
      <c r="D171" s="23" t="e">
        <f>VLOOKUP(B171,#REF!, 3, 0)</f>
        <v>#REF!</v>
      </c>
      <c r="E171" s="23" t="e">
        <f>VLOOKUP(B171,#REF!, 4, 0)</f>
        <v>#REF!</v>
      </c>
      <c r="F171" s="23" t="e">
        <f>VLOOKUP(B171,#REF!, 5, 0)</f>
        <v>#REF!</v>
      </c>
      <c r="G171" s="23" t="e">
        <f>VLOOKUP(B171,#REF!, 6, 0)</f>
        <v>#REF!</v>
      </c>
      <c r="H171" s="23" t="e">
        <f>VLOOKUP(B171,#REF!, 7, 0)</f>
        <v>#REF!</v>
      </c>
      <c r="I171" s="23" t="e">
        <f>VLOOKUP(B171,#REF!, 8, 0)</f>
        <v>#REF!</v>
      </c>
      <c r="J171" s="23" t="e">
        <f>VLOOKUP(B171,#REF!, 9, 0)</f>
        <v>#REF!</v>
      </c>
      <c r="K171" s="23" t="e">
        <f>VLOOKUP(B171,#REF!, 10, 0)</f>
        <v>#REF!</v>
      </c>
      <c r="L171" s="23" t="e">
        <f>VLOOKUP(B171,#REF!, 11, 0)</f>
        <v>#REF!</v>
      </c>
      <c r="M171" s="23" t="e">
        <f>VLOOKUP(B171,#REF!, 12, 0)</f>
        <v>#REF!</v>
      </c>
      <c r="N171" s="23" t="e">
        <f>VLOOKUP(B171,#REF!, 13, 0)</f>
        <v>#REF!</v>
      </c>
      <c r="O171" s="23" t="e">
        <f>VLOOKUP(B171,#REF!, 14, 0)</f>
        <v>#REF!</v>
      </c>
      <c r="P171" s="60"/>
    </row>
    <row r="172" spans="1:16" x14ac:dyDescent="0.25">
      <c r="A172" s="24"/>
      <c r="B172" s="139"/>
      <c r="C172" s="23" t="e">
        <f>VLOOKUP(B172,#REF!, 2, 0)</f>
        <v>#REF!</v>
      </c>
      <c r="D172" s="23" t="e">
        <f>VLOOKUP(B172,#REF!, 3, 0)</f>
        <v>#REF!</v>
      </c>
      <c r="E172" s="23" t="e">
        <f>VLOOKUP(B172,#REF!, 4, 0)</f>
        <v>#REF!</v>
      </c>
      <c r="F172" s="23" t="e">
        <f>VLOOKUP(B172,#REF!, 5, 0)</f>
        <v>#REF!</v>
      </c>
      <c r="G172" s="23" t="e">
        <f>VLOOKUP(B172,#REF!, 6, 0)</f>
        <v>#REF!</v>
      </c>
      <c r="H172" s="23" t="e">
        <f>VLOOKUP(B172,#REF!, 7, 0)</f>
        <v>#REF!</v>
      </c>
      <c r="I172" s="23" t="e">
        <f>VLOOKUP(B172,#REF!, 8, 0)</f>
        <v>#REF!</v>
      </c>
      <c r="J172" s="23" t="e">
        <f>VLOOKUP(B172,#REF!, 9, 0)</f>
        <v>#REF!</v>
      </c>
      <c r="K172" s="23" t="e">
        <f>VLOOKUP(B172,#REF!, 10, 0)</f>
        <v>#REF!</v>
      </c>
      <c r="L172" s="23" t="e">
        <f>VLOOKUP(B172,#REF!, 11, 0)</f>
        <v>#REF!</v>
      </c>
      <c r="M172" s="23" t="e">
        <f>VLOOKUP(B172,#REF!, 12, 0)</f>
        <v>#REF!</v>
      </c>
      <c r="N172" s="23" t="e">
        <f>VLOOKUP(B172,#REF!, 13, 0)</f>
        <v>#REF!</v>
      </c>
      <c r="O172" s="23" t="e">
        <f>VLOOKUP(B172,#REF!, 14, 0)</f>
        <v>#REF!</v>
      </c>
      <c r="P172" s="60"/>
    </row>
    <row r="173" spans="1:16" x14ac:dyDescent="0.25">
      <c r="A173" s="24"/>
      <c r="B173" s="139"/>
      <c r="C173" s="23" t="e">
        <f>VLOOKUP(B173,#REF!, 2, 0)</f>
        <v>#REF!</v>
      </c>
      <c r="D173" s="23" t="e">
        <f>VLOOKUP(B173,#REF!, 3, 0)</f>
        <v>#REF!</v>
      </c>
      <c r="E173" s="23" t="e">
        <f>VLOOKUP(B173,#REF!, 4, 0)</f>
        <v>#REF!</v>
      </c>
      <c r="F173" s="23" t="e">
        <f>VLOOKUP(B173,#REF!, 5, 0)</f>
        <v>#REF!</v>
      </c>
      <c r="G173" s="23" t="e">
        <f>VLOOKUP(B173,#REF!, 6, 0)</f>
        <v>#REF!</v>
      </c>
      <c r="H173" s="23" t="e">
        <f>VLOOKUP(B173,#REF!, 7, 0)</f>
        <v>#REF!</v>
      </c>
      <c r="I173" s="23" t="e">
        <f>VLOOKUP(B173,#REF!, 8, 0)</f>
        <v>#REF!</v>
      </c>
      <c r="J173" s="23" t="e">
        <f>VLOOKUP(B173,#REF!, 9, 0)</f>
        <v>#REF!</v>
      </c>
      <c r="K173" s="23" t="e">
        <f>VLOOKUP(B173,#REF!, 10, 0)</f>
        <v>#REF!</v>
      </c>
      <c r="L173" s="23" t="e">
        <f>VLOOKUP(B173,#REF!, 11, 0)</f>
        <v>#REF!</v>
      </c>
      <c r="M173" s="23" t="e">
        <f>VLOOKUP(B173,#REF!, 12, 0)</f>
        <v>#REF!</v>
      </c>
      <c r="N173" s="23" t="e">
        <f>VLOOKUP(B173,#REF!, 13, 0)</f>
        <v>#REF!</v>
      </c>
      <c r="O173" s="23" t="e">
        <f>VLOOKUP(B173,#REF!, 14, 0)</f>
        <v>#REF!</v>
      </c>
      <c r="P173" s="60"/>
    </row>
    <row r="174" spans="1:16" x14ac:dyDescent="0.25">
      <c r="A174" s="24"/>
      <c r="B174" s="139"/>
      <c r="C174" s="23" t="e">
        <f>VLOOKUP(B174,#REF!, 2, 0)</f>
        <v>#REF!</v>
      </c>
      <c r="D174" s="23" t="e">
        <f>VLOOKUP(B174,#REF!, 3, 0)</f>
        <v>#REF!</v>
      </c>
      <c r="E174" s="23" t="e">
        <f>VLOOKUP(B174,#REF!, 4, 0)</f>
        <v>#REF!</v>
      </c>
      <c r="F174" s="23" t="e">
        <f>VLOOKUP(B174,#REF!, 5, 0)</f>
        <v>#REF!</v>
      </c>
      <c r="G174" s="23" t="e">
        <f>VLOOKUP(B174,#REF!, 6, 0)</f>
        <v>#REF!</v>
      </c>
      <c r="H174" s="23" t="e">
        <f>VLOOKUP(B174,#REF!, 7, 0)</f>
        <v>#REF!</v>
      </c>
      <c r="I174" s="23" t="e">
        <f>VLOOKUP(B174,#REF!, 8, 0)</f>
        <v>#REF!</v>
      </c>
      <c r="J174" s="23" t="e">
        <f>VLOOKUP(B174,#REF!, 9, 0)</f>
        <v>#REF!</v>
      </c>
      <c r="K174" s="23" t="e">
        <f>VLOOKUP(B174,#REF!, 10, 0)</f>
        <v>#REF!</v>
      </c>
      <c r="L174" s="23" t="e">
        <f>VLOOKUP(B174,#REF!, 11, 0)</f>
        <v>#REF!</v>
      </c>
      <c r="M174" s="23" t="e">
        <f>VLOOKUP(B174,#REF!, 12, 0)</f>
        <v>#REF!</v>
      </c>
      <c r="N174" s="23" t="e">
        <f>VLOOKUP(B174,#REF!, 13, 0)</f>
        <v>#REF!</v>
      </c>
      <c r="O174" s="23" t="e">
        <f>VLOOKUP(B174,#REF!, 14, 0)</f>
        <v>#REF!</v>
      </c>
      <c r="P174" s="60"/>
    </row>
    <row r="175" spans="1:16" x14ac:dyDescent="0.25">
      <c r="A175" s="62"/>
      <c r="B175" s="55"/>
      <c r="C175" s="23" t="e">
        <f>VLOOKUP(B175,#REF!, 2, 0)</f>
        <v>#REF!</v>
      </c>
      <c r="D175" s="23" t="e">
        <f>VLOOKUP(B175,#REF!, 3, 0)</f>
        <v>#REF!</v>
      </c>
      <c r="E175" s="23" t="e">
        <f>VLOOKUP(B175,#REF!, 4, 0)</f>
        <v>#REF!</v>
      </c>
      <c r="F175" s="23" t="e">
        <f>VLOOKUP(B175,#REF!, 5, 0)</f>
        <v>#REF!</v>
      </c>
      <c r="G175" s="23" t="e">
        <f>VLOOKUP(B175,#REF!, 6, 0)</f>
        <v>#REF!</v>
      </c>
      <c r="H175" s="23" t="e">
        <f>VLOOKUP(B175,#REF!, 7, 0)</f>
        <v>#REF!</v>
      </c>
      <c r="I175" s="23" t="e">
        <f>VLOOKUP(B175,#REF!, 8, 0)</f>
        <v>#REF!</v>
      </c>
      <c r="J175" s="23" t="e">
        <f>VLOOKUP(B175,#REF!, 9, 0)</f>
        <v>#REF!</v>
      </c>
      <c r="K175" s="23" t="e">
        <f>VLOOKUP(B175,#REF!, 10, 0)</f>
        <v>#REF!</v>
      </c>
      <c r="L175" s="23" t="e">
        <f>VLOOKUP(B175,#REF!, 11, 0)</f>
        <v>#REF!</v>
      </c>
      <c r="M175" s="23" t="e">
        <f>VLOOKUP(B175,#REF!, 12, 0)</f>
        <v>#REF!</v>
      </c>
      <c r="N175" s="23" t="e">
        <f>VLOOKUP(B175,#REF!, 13, 0)</f>
        <v>#REF!</v>
      </c>
      <c r="O175" s="23" t="e">
        <f>VLOOKUP(B175,#REF!, 14, 0)</f>
        <v>#REF!</v>
      </c>
      <c r="P175" s="60"/>
    </row>
    <row r="176" spans="1:16" x14ac:dyDescent="0.25">
      <c r="A176" s="62"/>
      <c r="B176" s="55"/>
      <c r="C176" s="23" t="e">
        <f>VLOOKUP(B176,#REF!, 2, 0)</f>
        <v>#REF!</v>
      </c>
      <c r="D176" s="23" t="e">
        <f>VLOOKUP(B176,#REF!, 3, 0)</f>
        <v>#REF!</v>
      </c>
      <c r="E176" s="23" t="e">
        <f>VLOOKUP(B176,#REF!, 4, 0)</f>
        <v>#REF!</v>
      </c>
      <c r="F176" s="23" t="e">
        <f>VLOOKUP(B176,#REF!, 5, 0)</f>
        <v>#REF!</v>
      </c>
      <c r="G176" s="23" t="e">
        <f>VLOOKUP(B176,#REF!, 6, 0)</f>
        <v>#REF!</v>
      </c>
      <c r="H176" s="23" t="e">
        <f>VLOOKUP(B176,#REF!, 7, 0)</f>
        <v>#REF!</v>
      </c>
      <c r="I176" s="23" t="e">
        <f>VLOOKUP(B176,#REF!, 8, 0)</f>
        <v>#REF!</v>
      </c>
      <c r="J176" s="23" t="e">
        <f>VLOOKUP(B176,#REF!, 9, 0)</f>
        <v>#REF!</v>
      </c>
      <c r="K176" s="23" t="e">
        <f>VLOOKUP(B176,#REF!, 10, 0)</f>
        <v>#REF!</v>
      </c>
      <c r="L176" s="23" t="e">
        <f>VLOOKUP(B176,#REF!, 11, 0)</f>
        <v>#REF!</v>
      </c>
      <c r="M176" s="23" t="e">
        <f>VLOOKUP(B176,#REF!, 12, 0)</f>
        <v>#REF!</v>
      </c>
      <c r="N176" s="23" t="e">
        <f>VLOOKUP(B176,#REF!, 13, 0)</f>
        <v>#REF!</v>
      </c>
      <c r="O176" s="23" t="e">
        <f>VLOOKUP(B176,#REF!, 14, 0)</f>
        <v>#REF!</v>
      </c>
      <c r="P176" s="60"/>
    </row>
    <row r="177" spans="1:15" x14ac:dyDescent="0.25">
      <c r="A177" s="62"/>
      <c r="B177" s="55"/>
      <c r="C177" s="23" t="e">
        <f>VLOOKUP(B177,#REF!, 2, 0)</f>
        <v>#REF!</v>
      </c>
      <c r="D177" s="23" t="e">
        <f>VLOOKUP(B177,#REF!, 3, 0)</f>
        <v>#REF!</v>
      </c>
      <c r="E177" s="23" t="e">
        <f>VLOOKUP(B177,#REF!, 4, 0)</f>
        <v>#REF!</v>
      </c>
      <c r="F177" s="23" t="e">
        <f>VLOOKUP(B177,#REF!, 5, 0)</f>
        <v>#REF!</v>
      </c>
      <c r="G177" s="23" t="e">
        <f>VLOOKUP(B177,#REF!, 6, 0)</f>
        <v>#REF!</v>
      </c>
      <c r="H177" s="23" t="e">
        <f>VLOOKUP(B177,#REF!, 7, 0)</f>
        <v>#REF!</v>
      </c>
      <c r="I177" s="23" t="e">
        <f>VLOOKUP(B177,#REF!, 8, 0)</f>
        <v>#REF!</v>
      </c>
      <c r="J177" s="23" t="e">
        <f>VLOOKUP(B177,#REF!, 9, 0)</f>
        <v>#REF!</v>
      </c>
      <c r="K177" s="23" t="e">
        <f>VLOOKUP(B177,#REF!, 10, 0)</f>
        <v>#REF!</v>
      </c>
      <c r="L177" s="23" t="e">
        <f>VLOOKUP(B177,#REF!, 11, 0)</f>
        <v>#REF!</v>
      </c>
      <c r="M177" s="23" t="e">
        <f>VLOOKUP(B177,#REF!, 12, 0)</f>
        <v>#REF!</v>
      </c>
      <c r="N177" s="23" t="e">
        <f>VLOOKUP(B177,#REF!, 13, 0)</f>
        <v>#REF!</v>
      </c>
      <c r="O177" s="23" t="e">
        <f>VLOOKUP(B177,#REF!, 14, 0)</f>
        <v>#REF!</v>
      </c>
    </row>
    <row r="178" spans="1:15" x14ac:dyDescent="0.25">
      <c r="A178" s="62"/>
      <c r="B178" s="55"/>
      <c r="C178" s="23" t="e">
        <f>VLOOKUP(B178,#REF!, 2, 0)</f>
        <v>#REF!</v>
      </c>
      <c r="D178" s="23" t="e">
        <f>VLOOKUP(B178,#REF!, 3, 0)</f>
        <v>#REF!</v>
      </c>
      <c r="E178" s="23" t="e">
        <f>VLOOKUP(B178,#REF!, 4, 0)</f>
        <v>#REF!</v>
      </c>
      <c r="F178" s="23" t="e">
        <f>VLOOKUP(B178,#REF!, 5, 0)</f>
        <v>#REF!</v>
      </c>
      <c r="G178" s="23" t="e">
        <f>VLOOKUP(B178,#REF!, 6, 0)</f>
        <v>#REF!</v>
      </c>
      <c r="H178" s="23" t="e">
        <f>VLOOKUP(B178,#REF!, 7, 0)</f>
        <v>#REF!</v>
      </c>
      <c r="I178" s="23" t="e">
        <f>VLOOKUP(B178,#REF!, 8, 0)</f>
        <v>#REF!</v>
      </c>
      <c r="J178" s="23" t="e">
        <f>VLOOKUP(B178,#REF!, 9, 0)</f>
        <v>#REF!</v>
      </c>
      <c r="K178" s="23" t="e">
        <f>VLOOKUP(B178,#REF!, 10, 0)</f>
        <v>#REF!</v>
      </c>
      <c r="L178" s="23" t="e">
        <f>VLOOKUP(B178,#REF!, 11, 0)</f>
        <v>#REF!</v>
      </c>
      <c r="M178" s="23" t="e">
        <f>VLOOKUP(B178,#REF!, 12, 0)</f>
        <v>#REF!</v>
      </c>
      <c r="N178" s="23" t="e">
        <f>VLOOKUP(B178,#REF!, 13, 0)</f>
        <v>#REF!</v>
      </c>
      <c r="O178" s="23" t="e">
        <f>VLOOKUP(B178,#REF!, 14, 0)</f>
        <v>#REF!</v>
      </c>
    </row>
    <row r="179" spans="1:15" x14ac:dyDescent="0.25">
      <c r="A179" s="62"/>
      <c r="B179" s="55"/>
      <c r="C179" s="23" t="e">
        <f>VLOOKUP(B179,#REF!, 2, 0)</f>
        <v>#REF!</v>
      </c>
      <c r="D179" s="23" t="e">
        <f>VLOOKUP(B179,#REF!, 3, 0)</f>
        <v>#REF!</v>
      </c>
      <c r="E179" s="23" t="e">
        <f>VLOOKUP(B179,#REF!, 4, 0)</f>
        <v>#REF!</v>
      </c>
      <c r="F179" s="23" t="e">
        <f>VLOOKUP(B179,#REF!, 5, 0)</f>
        <v>#REF!</v>
      </c>
      <c r="G179" s="23" t="e">
        <f>VLOOKUP(B179,#REF!, 6, 0)</f>
        <v>#REF!</v>
      </c>
      <c r="H179" s="23" t="e">
        <f>VLOOKUP(B179,#REF!, 7, 0)</f>
        <v>#REF!</v>
      </c>
      <c r="I179" s="23" t="e">
        <f>VLOOKUP(B179,#REF!, 8, 0)</f>
        <v>#REF!</v>
      </c>
      <c r="J179" s="23" t="e">
        <f>VLOOKUP(B179,#REF!, 9, 0)</f>
        <v>#REF!</v>
      </c>
      <c r="K179" s="23" t="e">
        <f>VLOOKUP(B179,#REF!, 10, 0)</f>
        <v>#REF!</v>
      </c>
      <c r="L179" s="23" t="e">
        <f>VLOOKUP(B179,#REF!, 11, 0)</f>
        <v>#REF!</v>
      </c>
      <c r="M179" s="23" t="e">
        <f>VLOOKUP(B179,#REF!, 12, 0)</f>
        <v>#REF!</v>
      </c>
      <c r="N179" s="23" t="e">
        <f>VLOOKUP(B179,#REF!, 13, 0)</f>
        <v>#REF!</v>
      </c>
      <c r="O179" s="23" t="e">
        <f>VLOOKUP(B179,#REF!, 14, 0)</f>
        <v>#REF!</v>
      </c>
    </row>
    <row r="180" spans="1:15" x14ac:dyDescent="0.25">
      <c r="A180" s="62"/>
      <c r="B180" s="55"/>
      <c r="C180" s="23" t="e">
        <f>VLOOKUP(B180,#REF!, 2, 0)</f>
        <v>#REF!</v>
      </c>
      <c r="D180" s="23" t="e">
        <f>VLOOKUP(B180,#REF!, 3, 0)</f>
        <v>#REF!</v>
      </c>
      <c r="E180" s="23" t="e">
        <f>VLOOKUP(B180,#REF!, 4, 0)</f>
        <v>#REF!</v>
      </c>
      <c r="F180" s="23" t="e">
        <f>VLOOKUP(B180,#REF!, 5, 0)</f>
        <v>#REF!</v>
      </c>
      <c r="G180" s="23" t="e">
        <f>VLOOKUP(B180,#REF!, 6, 0)</f>
        <v>#REF!</v>
      </c>
      <c r="H180" s="23" t="e">
        <f>VLOOKUP(B180,#REF!, 7, 0)</f>
        <v>#REF!</v>
      </c>
      <c r="I180" s="23" t="e">
        <f>VLOOKUP(B180,#REF!, 8, 0)</f>
        <v>#REF!</v>
      </c>
      <c r="J180" s="23" t="e">
        <f>VLOOKUP(B180,#REF!, 9, 0)</f>
        <v>#REF!</v>
      </c>
      <c r="K180" s="23" t="e">
        <f>VLOOKUP(B180,#REF!, 10, 0)</f>
        <v>#REF!</v>
      </c>
      <c r="L180" s="23" t="e">
        <f>VLOOKUP(B180,#REF!, 11, 0)</f>
        <v>#REF!</v>
      </c>
      <c r="M180" s="23" t="e">
        <f>VLOOKUP(B180,#REF!, 12, 0)</f>
        <v>#REF!</v>
      </c>
      <c r="N180" s="23" t="e">
        <f>VLOOKUP(B180,#REF!, 13, 0)</f>
        <v>#REF!</v>
      </c>
      <c r="O180" s="23" t="e">
        <f>VLOOKUP(B180,#REF!, 14, 0)</f>
        <v>#REF!</v>
      </c>
    </row>
    <row r="181" spans="1:15" x14ac:dyDescent="0.25">
      <c r="A181" s="62"/>
      <c r="B181" s="55"/>
      <c r="C181" s="23" t="e">
        <f>VLOOKUP(B181,#REF!, 2, 0)</f>
        <v>#REF!</v>
      </c>
      <c r="D181" s="23" t="e">
        <f>VLOOKUP(B181,#REF!, 3, 0)</f>
        <v>#REF!</v>
      </c>
      <c r="E181" s="23" t="e">
        <f>VLOOKUP(B181,#REF!, 4, 0)</f>
        <v>#REF!</v>
      </c>
      <c r="F181" s="23" t="e">
        <f>VLOOKUP(B181,#REF!, 5, 0)</f>
        <v>#REF!</v>
      </c>
      <c r="G181" s="23" t="e">
        <f>VLOOKUP(B181,#REF!, 6, 0)</f>
        <v>#REF!</v>
      </c>
      <c r="H181" s="23" t="e">
        <f>VLOOKUP(B181,#REF!, 7, 0)</f>
        <v>#REF!</v>
      </c>
      <c r="I181" s="23" t="e">
        <f>VLOOKUP(B181,#REF!, 8, 0)</f>
        <v>#REF!</v>
      </c>
      <c r="J181" s="23" t="e">
        <f>VLOOKUP(B181,#REF!, 9, 0)</f>
        <v>#REF!</v>
      </c>
      <c r="K181" s="23" t="e">
        <f>VLOOKUP(B181,#REF!, 10, 0)</f>
        <v>#REF!</v>
      </c>
      <c r="L181" s="23" t="e">
        <f>VLOOKUP(B181,#REF!, 11, 0)</f>
        <v>#REF!</v>
      </c>
      <c r="M181" s="23" t="e">
        <f>VLOOKUP(B181,#REF!, 12, 0)</f>
        <v>#REF!</v>
      </c>
      <c r="N181" s="23" t="e">
        <f>VLOOKUP(B181,#REF!, 13, 0)</f>
        <v>#REF!</v>
      </c>
      <c r="O181" s="23" t="e">
        <f>VLOOKUP(B181,#REF!, 14, 0)</f>
        <v>#REF!</v>
      </c>
    </row>
    <row r="182" spans="1:15" x14ac:dyDescent="0.25">
      <c r="A182" s="62"/>
      <c r="B182" s="55"/>
      <c r="C182" s="23" t="e">
        <f>VLOOKUP(B182,#REF!, 2, 0)</f>
        <v>#REF!</v>
      </c>
      <c r="D182" s="23" t="e">
        <f>VLOOKUP(B182,#REF!, 3, 0)</f>
        <v>#REF!</v>
      </c>
      <c r="E182" s="23" t="e">
        <f>VLOOKUP(B182,#REF!, 4, 0)</f>
        <v>#REF!</v>
      </c>
      <c r="F182" s="23" t="e">
        <f>VLOOKUP(B182,#REF!, 5, 0)</f>
        <v>#REF!</v>
      </c>
      <c r="G182" s="23" t="e">
        <f>VLOOKUP(B182,#REF!, 6, 0)</f>
        <v>#REF!</v>
      </c>
      <c r="H182" s="23" t="e">
        <f>VLOOKUP(B182,#REF!, 7, 0)</f>
        <v>#REF!</v>
      </c>
      <c r="I182" s="23" t="e">
        <f>VLOOKUP(B182,#REF!, 8, 0)</f>
        <v>#REF!</v>
      </c>
      <c r="J182" s="23" t="e">
        <f>VLOOKUP(B182,#REF!, 9, 0)</f>
        <v>#REF!</v>
      </c>
      <c r="K182" s="23" t="e">
        <f>VLOOKUP(B182,#REF!, 10, 0)</f>
        <v>#REF!</v>
      </c>
      <c r="L182" s="23" t="e">
        <f>VLOOKUP(B182,#REF!, 11, 0)</f>
        <v>#REF!</v>
      </c>
      <c r="M182" s="23" t="e">
        <f>VLOOKUP(B182,#REF!, 12, 0)</f>
        <v>#REF!</v>
      </c>
      <c r="N182" s="23" t="e">
        <f>VLOOKUP(B182,#REF!, 13, 0)</f>
        <v>#REF!</v>
      </c>
      <c r="O182" s="23" t="e">
        <f>VLOOKUP(B182,#REF!, 14, 0)</f>
        <v>#REF!</v>
      </c>
    </row>
    <row r="183" spans="1:15" x14ac:dyDescent="0.25">
      <c r="A183" s="62"/>
      <c r="B183" s="55"/>
      <c r="C183" s="23" t="e">
        <f>VLOOKUP(B183,#REF!, 2, 0)</f>
        <v>#REF!</v>
      </c>
      <c r="D183" s="23" t="e">
        <f>VLOOKUP(B183,#REF!, 3, 0)</f>
        <v>#REF!</v>
      </c>
      <c r="E183" s="23" t="e">
        <f>VLOOKUP(B183,#REF!, 4, 0)</f>
        <v>#REF!</v>
      </c>
      <c r="F183" s="23" t="e">
        <f>VLOOKUP(B183,#REF!, 5, 0)</f>
        <v>#REF!</v>
      </c>
      <c r="G183" s="23" t="e">
        <f>VLOOKUP(B183,#REF!, 6, 0)</f>
        <v>#REF!</v>
      </c>
      <c r="H183" s="23" t="e">
        <f>VLOOKUP(B183,#REF!, 7, 0)</f>
        <v>#REF!</v>
      </c>
      <c r="I183" s="23" t="e">
        <f>VLOOKUP(B183,#REF!, 8, 0)</f>
        <v>#REF!</v>
      </c>
      <c r="J183" s="23" t="e">
        <f>VLOOKUP(B183,#REF!, 9, 0)</f>
        <v>#REF!</v>
      </c>
      <c r="K183" s="23" t="e">
        <f>VLOOKUP(B183,#REF!, 10, 0)</f>
        <v>#REF!</v>
      </c>
      <c r="L183" s="23" t="e">
        <f>VLOOKUP(B183,#REF!, 11, 0)</f>
        <v>#REF!</v>
      </c>
      <c r="M183" s="23" t="e">
        <f>VLOOKUP(B183,#REF!, 12, 0)</f>
        <v>#REF!</v>
      </c>
      <c r="N183" s="23" t="e">
        <f>VLOOKUP(B183,#REF!, 13, 0)</f>
        <v>#REF!</v>
      </c>
      <c r="O183" s="23" t="e">
        <f>VLOOKUP(B183,#REF!, 14, 0)</f>
        <v>#REF!</v>
      </c>
    </row>
    <row r="184" spans="1:15" x14ac:dyDescent="0.25">
      <c r="A184" s="62"/>
      <c r="B184" s="55"/>
      <c r="C184" s="23" t="e">
        <f>VLOOKUP(B184,#REF!, 2, 0)</f>
        <v>#REF!</v>
      </c>
      <c r="D184" s="23" t="e">
        <f>VLOOKUP(B184,#REF!, 3, 0)</f>
        <v>#REF!</v>
      </c>
      <c r="E184" s="23" t="e">
        <f>VLOOKUP(B184,#REF!, 4, 0)</f>
        <v>#REF!</v>
      </c>
      <c r="F184" s="23" t="e">
        <f>VLOOKUP(B184,#REF!, 5, 0)</f>
        <v>#REF!</v>
      </c>
      <c r="G184" s="23" t="e">
        <f>VLOOKUP(B184,#REF!, 6, 0)</f>
        <v>#REF!</v>
      </c>
      <c r="H184" s="23" t="e">
        <f>VLOOKUP(B184,#REF!, 7, 0)</f>
        <v>#REF!</v>
      </c>
      <c r="I184" s="23" t="e">
        <f>VLOOKUP(B184,#REF!, 8, 0)</f>
        <v>#REF!</v>
      </c>
      <c r="J184" s="23" t="e">
        <f>VLOOKUP(B184,#REF!, 9, 0)</f>
        <v>#REF!</v>
      </c>
      <c r="K184" s="23" t="e">
        <f>VLOOKUP(B184,#REF!, 10, 0)</f>
        <v>#REF!</v>
      </c>
      <c r="L184" s="23" t="e">
        <f>VLOOKUP(B184,#REF!, 11, 0)</f>
        <v>#REF!</v>
      </c>
      <c r="M184" s="23" t="e">
        <f>VLOOKUP(B184,#REF!, 12, 0)</f>
        <v>#REF!</v>
      </c>
      <c r="N184" s="23" t="e">
        <f>VLOOKUP(B184,#REF!, 13, 0)</f>
        <v>#REF!</v>
      </c>
      <c r="O184" s="23" t="e">
        <f>VLOOKUP(B184,#REF!, 14, 0)</f>
        <v>#REF!</v>
      </c>
    </row>
    <row r="185" spans="1:15" x14ac:dyDescent="0.25">
      <c r="A185" s="62"/>
      <c r="B185" s="55"/>
      <c r="C185" s="23" t="e">
        <f>VLOOKUP(B185,#REF!, 2, 0)</f>
        <v>#REF!</v>
      </c>
      <c r="D185" s="23" t="e">
        <f>VLOOKUP(B185,#REF!, 3, 0)</f>
        <v>#REF!</v>
      </c>
      <c r="E185" s="23" t="e">
        <f>VLOOKUP(B185,#REF!, 4, 0)</f>
        <v>#REF!</v>
      </c>
      <c r="F185" s="23" t="e">
        <f>VLOOKUP(B185,#REF!, 5, 0)</f>
        <v>#REF!</v>
      </c>
      <c r="G185" s="23" t="e">
        <f>VLOOKUP(B185,#REF!, 6, 0)</f>
        <v>#REF!</v>
      </c>
      <c r="H185" s="23" t="e">
        <f>VLOOKUP(B185,#REF!, 7, 0)</f>
        <v>#REF!</v>
      </c>
      <c r="I185" s="23" t="e">
        <f>VLOOKUP(B185,#REF!, 8, 0)</f>
        <v>#REF!</v>
      </c>
      <c r="J185" s="23" t="e">
        <f>VLOOKUP(B185,#REF!, 9, 0)</f>
        <v>#REF!</v>
      </c>
      <c r="K185" s="23" t="e">
        <f>VLOOKUP(B185,#REF!, 10, 0)</f>
        <v>#REF!</v>
      </c>
      <c r="L185" s="23" t="e">
        <f>VLOOKUP(B185,#REF!, 11, 0)</f>
        <v>#REF!</v>
      </c>
      <c r="M185" s="23" t="e">
        <f>VLOOKUP(B185,#REF!, 12, 0)</f>
        <v>#REF!</v>
      </c>
      <c r="N185" s="23" t="e">
        <f>VLOOKUP(B185,#REF!, 13, 0)</f>
        <v>#REF!</v>
      </c>
      <c r="O185" s="23" t="e">
        <f>VLOOKUP(B185,#REF!, 14, 0)</f>
        <v>#REF!</v>
      </c>
    </row>
    <row r="186" spans="1:15" x14ac:dyDescent="0.25">
      <c r="A186" s="62"/>
      <c r="B186" s="55"/>
      <c r="C186" s="23" t="e">
        <f>VLOOKUP(B186,#REF!, 2, 0)</f>
        <v>#REF!</v>
      </c>
      <c r="D186" s="23" t="e">
        <f>VLOOKUP(B186,#REF!, 3, 0)</f>
        <v>#REF!</v>
      </c>
      <c r="E186" s="23" t="e">
        <f>VLOOKUP(B186,#REF!, 4, 0)</f>
        <v>#REF!</v>
      </c>
      <c r="F186" s="23" t="e">
        <f>VLOOKUP(B186,#REF!, 5, 0)</f>
        <v>#REF!</v>
      </c>
      <c r="G186" s="23" t="e">
        <f>VLOOKUP(B186,#REF!, 6, 0)</f>
        <v>#REF!</v>
      </c>
      <c r="H186" s="23" t="e">
        <f>VLOOKUP(B186,#REF!, 7, 0)</f>
        <v>#REF!</v>
      </c>
      <c r="I186" s="23" t="e">
        <f>VLOOKUP(B186,#REF!, 8, 0)</f>
        <v>#REF!</v>
      </c>
      <c r="J186" s="23" t="e">
        <f>VLOOKUP(B186,#REF!, 9, 0)</f>
        <v>#REF!</v>
      </c>
      <c r="K186" s="23" t="e">
        <f>VLOOKUP(B186,#REF!, 10, 0)</f>
        <v>#REF!</v>
      </c>
      <c r="L186" s="23" t="e">
        <f>VLOOKUP(B186,#REF!, 11, 0)</f>
        <v>#REF!</v>
      </c>
      <c r="M186" s="23" t="e">
        <f>VLOOKUP(B186,#REF!, 12, 0)</f>
        <v>#REF!</v>
      </c>
      <c r="N186" s="23" t="e">
        <f>VLOOKUP(B186,#REF!, 13, 0)</f>
        <v>#REF!</v>
      </c>
      <c r="O186" s="23" t="e">
        <f>VLOOKUP(B186,#REF!, 14, 0)</f>
        <v>#REF!</v>
      </c>
    </row>
    <row r="187" spans="1:15" x14ac:dyDescent="0.25">
      <c r="A187" s="62"/>
      <c r="B187" s="55"/>
      <c r="C187" s="23" t="e">
        <f>VLOOKUP(B187,#REF!, 2, 0)</f>
        <v>#REF!</v>
      </c>
      <c r="D187" s="23" t="e">
        <f>VLOOKUP(B187,#REF!, 3, 0)</f>
        <v>#REF!</v>
      </c>
      <c r="E187" s="23" t="e">
        <f>VLOOKUP(B187,#REF!, 4, 0)</f>
        <v>#REF!</v>
      </c>
      <c r="F187" s="23" t="e">
        <f>VLOOKUP(B187,#REF!, 5, 0)</f>
        <v>#REF!</v>
      </c>
      <c r="G187" s="23" t="e">
        <f>VLOOKUP(B187,#REF!, 6, 0)</f>
        <v>#REF!</v>
      </c>
      <c r="H187" s="23" t="e">
        <f>VLOOKUP(B187,#REF!, 7, 0)</f>
        <v>#REF!</v>
      </c>
      <c r="I187" s="23" t="e">
        <f>VLOOKUP(B187,#REF!, 8, 0)</f>
        <v>#REF!</v>
      </c>
      <c r="J187" s="23" t="e">
        <f>VLOOKUP(B187,#REF!, 9, 0)</f>
        <v>#REF!</v>
      </c>
      <c r="K187" s="23" t="e">
        <f>VLOOKUP(B187,#REF!, 10, 0)</f>
        <v>#REF!</v>
      </c>
      <c r="L187" s="23" t="e">
        <f>VLOOKUP(B187,#REF!, 11, 0)</f>
        <v>#REF!</v>
      </c>
      <c r="M187" s="23" t="e">
        <f>VLOOKUP(B187,#REF!, 12, 0)</f>
        <v>#REF!</v>
      </c>
      <c r="N187" s="23" t="e">
        <f>VLOOKUP(B187,#REF!, 13, 0)</f>
        <v>#REF!</v>
      </c>
      <c r="O187" s="23" t="e">
        <f>VLOOKUP(B187,#REF!, 14, 0)</f>
        <v>#REF!</v>
      </c>
    </row>
    <row r="188" spans="1:15" x14ac:dyDescent="0.25">
      <c r="A188" s="62"/>
      <c r="B188" s="55"/>
      <c r="C188" s="23" t="e">
        <f>VLOOKUP(B188,#REF!, 2, 0)</f>
        <v>#REF!</v>
      </c>
      <c r="D188" s="23" t="e">
        <f>VLOOKUP(B188,#REF!, 3, 0)</f>
        <v>#REF!</v>
      </c>
      <c r="E188" s="23" t="e">
        <f>VLOOKUP(B188,#REF!, 4, 0)</f>
        <v>#REF!</v>
      </c>
      <c r="F188" s="23" t="e">
        <f>VLOOKUP(B188,#REF!, 5, 0)</f>
        <v>#REF!</v>
      </c>
      <c r="G188" s="23" t="e">
        <f>VLOOKUP(B188,#REF!, 6, 0)</f>
        <v>#REF!</v>
      </c>
      <c r="H188" s="23" t="e">
        <f>VLOOKUP(B188,#REF!, 7, 0)</f>
        <v>#REF!</v>
      </c>
      <c r="I188" s="23" t="e">
        <f>VLOOKUP(B188,#REF!, 8, 0)</f>
        <v>#REF!</v>
      </c>
      <c r="J188" s="23" t="e">
        <f>VLOOKUP(B188,#REF!, 9, 0)</f>
        <v>#REF!</v>
      </c>
      <c r="K188" s="23" t="e">
        <f>VLOOKUP(B188,#REF!, 10, 0)</f>
        <v>#REF!</v>
      </c>
      <c r="L188" s="23" t="e">
        <f>VLOOKUP(B188,#REF!, 11, 0)</f>
        <v>#REF!</v>
      </c>
      <c r="M188" s="23" t="e">
        <f>VLOOKUP(B188,#REF!, 12, 0)</f>
        <v>#REF!</v>
      </c>
      <c r="N188" s="23" t="e">
        <f>VLOOKUP(B188,#REF!, 13, 0)</f>
        <v>#REF!</v>
      </c>
      <c r="O188" s="23" t="e">
        <f>VLOOKUP(B188,#REF!, 14, 0)</f>
        <v>#REF!</v>
      </c>
    </row>
    <row r="189" spans="1:15" x14ac:dyDescent="0.25">
      <c r="A189" s="62"/>
      <c r="B189" s="55"/>
      <c r="C189" s="23" t="e">
        <f>VLOOKUP(B189,#REF!, 2, 0)</f>
        <v>#REF!</v>
      </c>
      <c r="D189" s="23" t="e">
        <f>VLOOKUP(B189,#REF!, 3, 0)</f>
        <v>#REF!</v>
      </c>
      <c r="E189" s="23" t="e">
        <f>VLOOKUP(B189,#REF!, 4, 0)</f>
        <v>#REF!</v>
      </c>
      <c r="F189" s="23" t="e">
        <f>VLOOKUP(B189,#REF!, 5, 0)</f>
        <v>#REF!</v>
      </c>
      <c r="G189" s="23" t="e">
        <f>VLOOKUP(B189,#REF!, 6, 0)</f>
        <v>#REF!</v>
      </c>
      <c r="H189" s="23" t="e">
        <f>VLOOKUP(B189,#REF!, 7, 0)</f>
        <v>#REF!</v>
      </c>
      <c r="I189" s="23" t="e">
        <f>VLOOKUP(B189,#REF!, 8, 0)</f>
        <v>#REF!</v>
      </c>
      <c r="J189" s="23" t="e">
        <f>VLOOKUP(B189,#REF!, 9, 0)</f>
        <v>#REF!</v>
      </c>
      <c r="K189" s="23" t="e">
        <f>VLOOKUP(B189,#REF!, 10, 0)</f>
        <v>#REF!</v>
      </c>
      <c r="L189" s="23" t="e">
        <f>VLOOKUP(B189,#REF!, 11, 0)</f>
        <v>#REF!</v>
      </c>
      <c r="M189" s="23" t="e">
        <f>VLOOKUP(B189,#REF!, 12, 0)</f>
        <v>#REF!</v>
      </c>
      <c r="N189" s="23" t="e">
        <f>VLOOKUP(B189,#REF!, 13, 0)</f>
        <v>#REF!</v>
      </c>
      <c r="O189" s="23" t="e">
        <f>VLOOKUP(B189,#REF!, 14, 0)</f>
        <v>#REF!</v>
      </c>
    </row>
    <row r="190" spans="1:15" x14ac:dyDescent="0.25">
      <c r="A190" s="62"/>
      <c r="B190" s="55"/>
      <c r="C190" s="23" t="e">
        <f>VLOOKUP(B190,#REF!, 2, 0)</f>
        <v>#REF!</v>
      </c>
      <c r="D190" s="23" t="e">
        <f>VLOOKUP(B190,#REF!, 3, 0)</f>
        <v>#REF!</v>
      </c>
      <c r="E190" s="23" t="e">
        <f>VLOOKUP(B190,#REF!, 4, 0)</f>
        <v>#REF!</v>
      </c>
      <c r="F190" s="23" t="e">
        <f>VLOOKUP(B190,#REF!, 5, 0)</f>
        <v>#REF!</v>
      </c>
      <c r="G190" s="23" t="e">
        <f>VLOOKUP(B190,#REF!, 6, 0)</f>
        <v>#REF!</v>
      </c>
      <c r="H190" s="23" t="e">
        <f>VLOOKUP(B190,#REF!, 7, 0)</f>
        <v>#REF!</v>
      </c>
      <c r="I190" s="23" t="e">
        <f>VLOOKUP(B190,#REF!, 8, 0)</f>
        <v>#REF!</v>
      </c>
      <c r="J190" s="23" t="e">
        <f>VLOOKUP(B190,#REF!, 9, 0)</f>
        <v>#REF!</v>
      </c>
      <c r="K190" s="23" t="e">
        <f>VLOOKUP(B190,#REF!, 10, 0)</f>
        <v>#REF!</v>
      </c>
      <c r="L190" s="23" t="e">
        <f>VLOOKUP(B190,#REF!, 11, 0)</f>
        <v>#REF!</v>
      </c>
      <c r="M190" s="23" t="e">
        <f>VLOOKUP(B190,#REF!, 12, 0)</f>
        <v>#REF!</v>
      </c>
      <c r="N190" s="23" t="e">
        <f>VLOOKUP(B190,#REF!, 13, 0)</f>
        <v>#REF!</v>
      </c>
      <c r="O190" s="23" t="e">
        <f>VLOOKUP(B190,#REF!, 14, 0)</f>
        <v>#REF!</v>
      </c>
    </row>
    <row r="191" spans="1:15" x14ac:dyDescent="0.25">
      <c r="A191" s="62"/>
      <c r="B191" s="55"/>
      <c r="C191" s="23" t="e">
        <f>VLOOKUP(B191,#REF!, 2, 0)</f>
        <v>#REF!</v>
      </c>
      <c r="D191" s="23" t="e">
        <f>VLOOKUP(B191,#REF!, 3, 0)</f>
        <v>#REF!</v>
      </c>
      <c r="E191" s="23" t="e">
        <f>VLOOKUP(B191,#REF!, 4, 0)</f>
        <v>#REF!</v>
      </c>
      <c r="F191" s="23" t="e">
        <f>VLOOKUP(B191,#REF!, 5, 0)</f>
        <v>#REF!</v>
      </c>
      <c r="G191" s="23" t="e">
        <f>VLOOKUP(B191,#REF!, 6, 0)</f>
        <v>#REF!</v>
      </c>
      <c r="H191" s="23" t="e">
        <f>VLOOKUP(B191,#REF!, 7, 0)</f>
        <v>#REF!</v>
      </c>
      <c r="I191" s="23" t="e">
        <f>VLOOKUP(B191,#REF!, 8, 0)</f>
        <v>#REF!</v>
      </c>
      <c r="J191" s="23" t="e">
        <f>VLOOKUP(B191,#REF!, 9, 0)</f>
        <v>#REF!</v>
      </c>
      <c r="K191" s="23" t="e">
        <f>VLOOKUP(B191,#REF!, 10, 0)</f>
        <v>#REF!</v>
      </c>
      <c r="L191" s="23" t="e">
        <f>VLOOKUP(B191,#REF!, 11, 0)</f>
        <v>#REF!</v>
      </c>
      <c r="M191" s="23" t="e">
        <f>VLOOKUP(B191,#REF!, 12, 0)</f>
        <v>#REF!</v>
      </c>
      <c r="N191" s="23" t="e">
        <f>VLOOKUP(B191,#REF!, 13, 0)</f>
        <v>#REF!</v>
      </c>
      <c r="O191" s="23" t="e">
        <f>VLOOKUP(B191,#REF!, 14, 0)</f>
        <v>#REF!</v>
      </c>
    </row>
    <row r="192" spans="1:15" x14ac:dyDescent="0.25">
      <c r="A192" s="62"/>
      <c r="B192" s="55"/>
      <c r="C192" s="23" t="e">
        <f>VLOOKUP(B192,#REF!, 2, 0)</f>
        <v>#REF!</v>
      </c>
      <c r="D192" s="23" t="e">
        <f>VLOOKUP(B192,#REF!, 3, 0)</f>
        <v>#REF!</v>
      </c>
      <c r="E192" s="23" t="e">
        <f>VLOOKUP(B192,#REF!, 4, 0)</f>
        <v>#REF!</v>
      </c>
      <c r="F192" s="23" t="e">
        <f>VLOOKUP(B192,#REF!, 5, 0)</f>
        <v>#REF!</v>
      </c>
      <c r="G192" s="23" t="e">
        <f>VLOOKUP(B192,#REF!, 6, 0)</f>
        <v>#REF!</v>
      </c>
      <c r="H192" s="23" t="e">
        <f>VLOOKUP(B192,#REF!, 7, 0)</f>
        <v>#REF!</v>
      </c>
      <c r="I192" s="23" t="e">
        <f>VLOOKUP(B192,#REF!, 8, 0)</f>
        <v>#REF!</v>
      </c>
      <c r="J192" s="23" t="e">
        <f>VLOOKUP(B192,#REF!, 9, 0)</f>
        <v>#REF!</v>
      </c>
      <c r="K192" s="23" t="e">
        <f>VLOOKUP(B192,#REF!, 10, 0)</f>
        <v>#REF!</v>
      </c>
      <c r="L192" s="23" t="e">
        <f>VLOOKUP(B192,#REF!, 11, 0)</f>
        <v>#REF!</v>
      </c>
      <c r="M192" s="23" t="e">
        <f>VLOOKUP(B192,#REF!, 12, 0)</f>
        <v>#REF!</v>
      </c>
      <c r="N192" s="23" t="e">
        <f>VLOOKUP(B192,#REF!, 13, 0)</f>
        <v>#REF!</v>
      </c>
      <c r="O192" s="23" t="e">
        <f>VLOOKUP(B192,#REF!, 14, 0)</f>
        <v>#REF!</v>
      </c>
    </row>
    <row r="193" spans="1:15" x14ac:dyDescent="0.25">
      <c r="A193" s="62"/>
      <c r="B193" s="55"/>
      <c r="C193" s="23" t="e">
        <f>VLOOKUP(B193,#REF!, 2, 0)</f>
        <v>#REF!</v>
      </c>
      <c r="D193" s="23" t="e">
        <f>VLOOKUP(B193,#REF!, 3, 0)</f>
        <v>#REF!</v>
      </c>
      <c r="E193" s="23" t="e">
        <f>VLOOKUP(B193,#REF!, 4, 0)</f>
        <v>#REF!</v>
      </c>
      <c r="F193" s="23" t="e">
        <f>VLOOKUP(B193,#REF!, 5, 0)</f>
        <v>#REF!</v>
      </c>
      <c r="G193" s="23" t="e">
        <f>VLOOKUP(B193,#REF!, 6, 0)</f>
        <v>#REF!</v>
      </c>
      <c r="H193" s="23" t="e">
        <f>VLOOKUP(B193,#REF!, 7, 0)</f>
        <v>#REF!</v>
      </c>
      <c r="I193" s="23" t="e">
        <f>VLOOKUP(B193,#REF!, 8, 0)</f>
        <v>#REF!</v>
      </c>
      <c r="J193" s="23" t="e">
        <f>VLOOKUP(B193,#REF!, 9, 0)</f>
        <v>#REF!</v>
      </c>
      <c r="K193" s="23" t="e">
        <f>VLOOKUP(B193,#REF!, 10, 0)</f>
        <v>#REF!</v>
      </c>
      <c r="L193" s="23" t="e">
        <f>VLOOKUP(B193,#REF!, 11, 0)</f>
        <v>#REF!</v>
      </c>
      <c r="M193" s="23" t="e">
        <f>VLOOKUP(B193,#REF!, 12, 0)</f>
        <v>#REF!</v>
      </c>
      <c r="N193" s="23" t="e">
        <f>VLOOKUP(B193,#REF!, 13, 0)</f>
        <v>#REF!</v>
      </c>
      <c r="O193" s="23" t="e">
        <f>VLOOKUP(B193,#REF!, 14, 0)</f>
        <v>#REF!</v>
      </c>
    </row>
    <row r="194" spans="1:15" x14ac:dyDescent="0.25">
      <c r="A194" s="62"/>
      <c r="B194" s="55"/>
      <c r="C194" s="23" t="e">
        <f>VLOOKUP(B194,#REF!, 2, 0)</f>
        <v>#REF!</v>
      </c>
      <c r="D194" s="23" t="e">
        <f>VLOOKUP(B194,#REF!, 3, 0)</f>
        <v>#REF!</v>
      </c>
      <c r="E194" s="23" t="e">
        <f>VLOOKUP(B194,#REF!, 4, 0)</f>
        <v>#REF!</v>
      </c>
      <c r="F194" s="23" t="e">
        <f>VLOOKUP(B194,#REF!, 5, 0)</f>
        <v>#REF!</v>
      </c>
      <c r="G194" s="23" t="e">
        <f>VLOOKUP(B194,#REF!, 6, 0)</f>
        <v>#REF!</v>
      </c>
      <c r="H194" s="23" t="e">
        <f>VLOOKUP(B194,#REF!, 7, 0)</f>
        <v>#REF!</v>
      </c>
      <c r="I194" s="23" t="e">
        <f>VLOOKUP(B194,#REF!, 8, 0)</f>
        <v>#REF!</v>
      </c>
      <c r="J194" s="23" t="e">
        <f>VLOOKUP(B194,#REF!, 9, 0)</f>
        <v>#REF!</v>
      </c>
      <c r="K194" s="23" t="e">
        <f>VLOOKUP(B194,#REF!, 10, 0)</f>
        <v>#REF!</v>
      </c>
      <c r="L194" s="23" t="e">
        <f>VLOOKUP(B194,#REF!, 11, 0)</f>
        <v>#REF!</v>
      </c>
      <c r="M194" s="23" t="e">
        <f>VLOOKUP(B194,#REF!, 12, 0)</f>
        <v>#REF!</v>
      </c>
      <c r="N194" s="23" t="e">
        <f>VLOOKUP(B194,#REF!, 13, 0)</f>
        <v>#REF!</v>
      </c>
      <c r="O194" s="23" t="e">
        <f>VLOOKUP(B194,#REF!, 14, 0)</f>
        <v>#REF!</v>
      </c>
    </row>
    <row r="195" spans="1:15" x14ac:dyDescent="0.25">
      <c r="A195" s="62"/>
      <c r="B195" s="55"/>
      <c r="C195" s="23" t="e">
        <f>VLOOKUP(B195,#REF!, 2, 0)</f>
        <v>#REF!</v>
      </c>
      <c r="D195" s="23" t="e">
        <f>VLOOKUP(B195,#REF!, 3, 0)</f>
        <v>#REF!</v>
      </c>
      <c r="E195" s="23" t="e">
        <f>VLOOKUP(B195,#REF!, 4, 0)</f>
        <v>#REF!</v>
      </c>
      <c r="F195" s="23" t="e">
        <f>VLOOKUP(B195,#REF!, 5, 0)</f>
        <v>#REF!</v>
      </c>
      <c r="G195" s="23" t="e">
        <f>VLOOKUP(B195,#REF!, 6, 0)</f>
        <v>#REF!</v>
      </c>
      <c r="H195" s="23" t="e">
        <f>VLOOKUP(B195,#REF!, 7, 0)</f>
        <v>#REF!</v>
      </c>
      <c r="I195" s="23" t="e">
        <f>VLOOKUP(B195,#REF!, 8, 0)</f>
        <v>#REF!</v>
      </c>
      <c r="J195" s="23" t="e">
        <f>VLOOKUP(B195,#REF!, 9, 0)</f>
        <v>#REF!</v>
      </c>
      <c r="K195" s="23" t="e">
        <f>VLOOKUP(B195,#REF!, 10, 0)</f>
        <v>#REF!</v>
      </c>
      <c r="L195" s="23" t="e">
        <f>VLOOKUP(B195,#REF!, 11, 0)</f>
        <v>#REF!</v>
      </c>
      <c r="M195" s="23" t="e">
        <f>VLOOKUP(B195,#REF!, 12, 0)</f>
        <v>#REF!</v>
      </c>
      <c r="N195" s="23" t="e">
        <f>VLOOKUP(B195,#REF!, 13, 0)</f>
        <v>#REF!</v>
      </c>
      <c r="O195" s="23" t="e">
        <f>VLOOKUP(B195,#REF!, 14, 0)</f>
        <v>#REF!</v>
      </c>
    </row>
    <row r="196" spans="1:15" x14ac:dyDescent="0.25">
      <c r="A196" s="62"/>
      <c r="B196" s="55"/>
      <c r="C196" s="23" t="e">
        <f>VLOOKUP(B196,#REF!, 2, 0)</f>
        <v>#REF!</v>
      </c>
      <c r="D196" s="23" t="e">
        <f>VLOOKUP(B196,#REF!, 3, 0)</f>
        <v>#REF!</v>
      </c>
      <c r="E196" s="23" t="e">
        <f>VLOOKUP(B196,#REF!, 4, 0)</f>
        <v>#REF!</v>
      </c>
      <c r="F196" s="23" t="e">
        <f>VLOOKUP(B196,#REF!, 5, 0)</f>
        <v>#REF!</v>
      </c>
      <c r="G196" s="23" t="e">
        <f>VLOOKUP(B196,#REF!, 6, 0)</f>
        <v>#REF!</v>
      </c>
      <c r="H196" s="23" t="e">
        <f>VLOOKUP(B196,#REF!, 7, 0)</f>
        <v>#REF!</v>
      </c>
      <c r="I196" s="23" t="e">
        <f>VLOOKUP(B196,#REF!, 8, 0)</f>
        <v>#REF!</v>
      </c>
      <c r="J196" s="23" t="e">
        <f>VLOOKUP(B196,#REF!, 9, 0)</f>
        <v>#REF!</v>
      </c>
      <c r="K196" s="23" t="e">
        <f>VLOOKUP(B196,#REF!, 10, 0)</f>
        <v>#REF!</v>
      </c>
      <c r="L196" s="23" t="e">
        <f>VLOOKUP(B196,#REF!, 11, 0)</f>
        <v>#REF!</v>
      </c>
      <c r="M196" s="23" t="e">
        <f>VLOOKUP(B196,#REF!, 12, 0)</f>
        <v>#REF!</v>
      </c>
      <c r="N196" s="23" t="e">
        <f>VLOOKUP(B196,#REF!, 13, 0)</f>
        <v>#REF!</v>
      </c>
      <c r="O196" s="23" t="e">
        <f>VLOOKUP(B196,#REF!, 14, 0)</f>
        <v>#REF!</v>
      </c>
    </row>
    <row r="197" spans="1:15" x14ac:dyDescent="0.25">
      <c r="A197" s="62"/>
      <c r="B197" s="55"/>
      <c r="C197" s="23" t="e">
        <f>VLOOKUP(B197,#REF!, 2, 0)</f>
        <v>#REF!</v>
      </c>
      <c r="D197" s="23" t="e">
        <f>VLOOKUP(B197,#REF!, 3, 0)</f>
        <v>#REF!</v>
      </c>
      <c r="E197" s="23" t="e">
        <f>VLOOKUP(B197,#REF!, 4, 0)</f>
        <v>#REF!</v>
      </c>
      <c r="F197" s="23" t="e">
        <f>VLOOKUP(B197,#REF!, 5, 0)</f>
        <v>#REF!</v>
      </c>
      <c r="G197" s="23" t="e">
        <f>VLOOKUP(B197,#REF!, 6, 0)</f>
        <v>#REF!</v>
      </c>
      <c r="H197" s="23" t="e">
        <f>VLOOKUP(B197,#REF!, 7, 0)</f>
        <v>#REF!</v>
      </c>
      <c r="I197" s="23" t="e">
        <f>VLOOKUP(B197,#REF!, 8, 0)</f>
        <v>#REF!</v>
      </c>
      <c r="J197" s="23" t="e">
        <f>VLOOKUP(B197,#REF!, 9, 0)</f>
        <v>#REF!</v>
      </c>
      <c r="K197" s="23" t="e">
        <f>VLOOKUP(B197,#REF!, 10, 0)</f>
        <v>#REF!</v>
      </c>
      <c r="L197" s="23" t="e">
        <f>VLOOKUP(B197,#REF!, 11, 0)</f>
        <v>#REF!</v>
      </c>
      <c r="M197" s="23" t="e">
        <f>VLOOKUP(B197,#REF!, 12, 0)</f>
        <v>#REF!</v>
      </c>
      <c r="N197" s="23" t="e">
        <f>VLOOKUP(B197,#REF!, 13, 0)</f>
        <v>#REF!</v>
      </c>
      <c r="O197" s="23" t="e">
        <f>VLOOKUP(B197,#REF!, 14, 0)</f>
        <v>#REF!</v>
      </c>
    </row>
    <row r="198" spans="1:15" x14ac:dyDescent="0.25">
      <c r="A198" s="62"/>
      <c r="B198" s="55"/>
      <c r="C198" s="23" t="e">
        <f>VLOOKUP(B198,#REF!, 2, 0)</f>
        <v>#REF!</v>
      </c>
      <c r="D198" s="23" t="e">
        <f>VLOOKUP(B198,#REF!, 3, 0)</f>
        <v>#REF!</v>
      </c>
      <c r="E198" s="23" t="e">
        <f>VLOOKUP(B198,#REF!, 4, 0)</f>
        <v>#REF!</v>
      </c>
      <c r="F198" s="23" t="e">
        <f>VLOOKUP(B198,#REF!, 5, 0)</f>
        <v>#REF!</v>
      </c>
      <c r="G198" s="23" t="e">
        <f>VLOOKUP(B198,#REF!, 6, 0)</f>
        <v>#REF!</v>
      </c>
      <c r="H198" s="23" t="e">
        <f>VLOOKUP(B198,#REF!, 7, 0)</f>
        <v>#REF!</v>
      </c>
      <c r="I198" s="23" t="e">
        <f>VLOOKUP(B198,#REF!, 8, 0)</f>
        <v>#REF!</v>
      </c>
      <c r="J198" s="23" t="e">
        <f>VLOOKUP(B198,#REF!, 9, 0)</f>
        <v>#REF!</v>
      </c>
      <c r="K198" s="23" t="e">
        <f>VLOOKUP(B198,#REF!, 10, 0)</f>
        <v>#REF!</v>
      </c>
      <c r="L198" s="23" t="e">
        <f>VLOOKUP(B198,#REF!, 11, 0)</f>
        <v>#REF!</v>
      </c>
      <c r="M198" s="23" t="e">
        <f>VLOOKUP(B198,#REF!, 12, 0)</f>
        <v>#REF!</v>
      </c>
      <c r="N198" s="23" t="e">
        <f>VLOOKUP(B198,#REF!, 13, 0)</f>
        <v>#REF!</v>
      </c>
      <c r="O198" s="23" t="e">
        <f>VLOOKUP(B198,#REF!, 14, 0)</f>
        <v>#REF!</v>
      </c>
    </row>
    <row r="199" spans="1:15" x14ac:dyDescent="0.25">
      <c r="A199" s="62"/>
      <c r="B199" s="55" t="e">
        <f>VLOOKUP(A199,#REF!, 2, 0)</f>
        <v>#REF!</v>
      </c>
      <c r="C199" s="23" t="e">
        <f>VLOOKUP(B199,#REF!, 2, 0)</f>
        <v>#REF!</v>
      </c>
      <c r="D199" s="23" t="e">
        <f>VLOOKUP(B199,#REF!, 3, 0)</f>
        <v>#REF!</v>
      </c>
      <c r="E199" s="23" t="e">
        <f>VLOOKUP(B199,#REF!, 4, 0)</f>
        <v>#REF!</v>
      </c>
      <c r="F199" s="23" t="e">
        <f>VLOOKUP(B199,#REF!, 5, 0)</f>
        <v>#REF!</v>
      </c>
      <c r="G199" s="23" t="e">
        <f>VLOOKUP(B199,#REF!, 6, 0)</f>
        <v>#REF!</v>
      </c>
      <c r="H199" s="23" t="e">
        <f>VLOOKUP(B199,#REF!, 7, 0)</f>
        <v>#REF!</v>
      </c>
      <c r="I199" s="23" t="e">
        <f>VLOOKUP(B199,#REF!, 8, 0)</f>
        <v>#REF!</v>
      </c>
      <c r="J199" s="23" t="e">
        <f>VLOOKUP(B199,#REF!, 9, 0)</f>
        <v>#REF!</v>
      </c>
      <c r="K199" s="23" t="e">
        <f>VLOOKUP(B199,#REF!, 10, 0)</f>
        <v>#REF!</v>
      </c>
      <c r="L199" s="23" t="e">
        <f>VLOOKUP(B199,#REF!, 11, 0)</f>
        <v>#REF!</v>
      </c>
      <c r="M199" s="23" t="e">
        <f>VLOOKUP(B199,#REF!, 12, 0)</f>
        <v>#REF!</v>
      </c>
      <c r="N199" s="23" t="e">
        <f>VLOOKUP(B199,#REF!, 13, 0)</f>
        <v>#REF!</v>
      </c>
      <c r="O199" s="23" t="e">
        <f>VLOOKUP(B199,#REF!, 14, 0)</f>
        <v>#REF!</v>
      </c>
    </row>
    <row r="200" spans="1:15" x14ac:dyDescent="0.25">
      <c r="A200" s="62"/>
      <c r="B200" s="55" t="e">
        <f>VLOOKUP(A200,#REF!, 2, 0)</f>
        <v>#REF!</v>
      </c>
      <c r="C200" s="23" t="e">
        <f>VLOOKUP(B200,#REF!, 2, 0)</f>
        <v>#REF!</v>
      </c>
      <c r="D200" s="23" t="e">
        <f>VLOOKUP(B200,#REF!, 3, 0)</f>
        <v>#REF!</v>
      </c>
      <c r="E200" s="23" t="e">
        <f>VLOOKUP(B200,#REF!, 4, 0)</f>
        <v>#REF!</v>
      </c>
      <c r="F200" s="23" t="e">
        <f>VLOOKUP(B200,#REF!, 5, 0)</f>
        <v>#REF!</v>
      </c>
      <c r="G200" s="23" t="e">
        <f>VLOOKUP(B200,#REF!, 6, 0)</f>
        <v>#REF!</v>
      </c>
      <c r="H200" s="23" t="e">
        <f>VLOOKUP(B200,#REF!, 7, 0)</f>
        <v>#REF!</v>
      </c>
      <c r="I200" s="23" t="e">
        <f>VLOOKUP(B200,#REF!, 8, 0)</f>
        <v>#REF!</v>
      </c>
      <c r="J200" s="23" t="e">
        <f>VLOOKUP(B200,#REF!, 9, 0)</f>
        <v>#REF!</v>
      </c>
      <c r="K200" s="23" t="e">
        <f>VLOOKUP(B200,#REF!, 10, 0)</f>
        <v>#REF!</v>
      </c>
      <c r="L200" s="23" t="e">
        <f>VLOOKUP(B200,#REF!, 11, 0)</f>
        <v>#REF!</v>
      </c>
      <c r="M200" s="23" t="e">
        <f>VLOOKUP(B200,#REF!, 12, 0)</f>
        <v>#REF!</v>
      </c>
      <c r="N200" s="23" t="e">
        <f>VLOOKUP(B200,#REF!, 13, 0)</f>
        <v>#REF!</v>
      </c>
      <c r="O200" s="23" t="e">
        <f>VLOOKUP(B200,#REF!, 14, 0)</f>
        <v>#REF!</v>
      </c>
    </row>
    <row r="201" spans="1:15" x14ac:dyDescent="0.25">
      <c r="A201" s="62"/>
      <c r="B201" s="55" t="e">
        <f>VLOOKUP(A201,#REF!, 2, 0)</f>
        <v>#REF!</v>
      </c>
      <c r="C201" s="23" t="e">
        <f>VLOOKUP(B201,#REF!, 2, 0)</f>
        <v>#REF!</v>
      </c>
      <c r="D201" s="23" t="e">
        <f>VLOOKUP(B201,#REF!, 3, 0)</f>
        <v>#REF!</v>
      </c>
      <c r="E201" s="23" t="e">
        <f>VLOOKUP(B201,#REF!, 4, 0)</f>
        <v>#REF!</v>
      </c>
      <c r="F201" s="23" t="e">
        <f>VLOOKUP(B201,#REF!, 5, 0)</f>
        <v>#REF!</v>
      </c>
      <c r="G201" s="23" t="e">
        <f>VLOOKUP(B201,#REF!, 6, 0)</f>
        <v>#REF!</v>
      </c>
      <c r="H201" s="23" t="e">
        <f>VLOOKUP(B201,#REF!, 7, 0)</f>
        <v>#REF!</v>
      </c>
      <c r="I201" s="23" t="e">
        <f>VLOOKUP(B201,#REF!, 8, 0)</f>
        <v>#REF!</v>
      </c>
      <c r="J201" s="23" t="e">
        <f>VLOOKUP(B201,#REF!, 9, 0)</f>
        <v>#REF!</v>
      </c>
      <c r="K201" s="23" t="e">
        <f>VLOOKUP(B201,#REF!, 10, 0)</f>
        <v>#REF!</v>
      </c>
      <c r="L201" s="23" t="e">
        <f>VLOOKUP(B201,#REF!, 11, 0)</f>
        <v>#REF!</v>
      </c>
      <c r="M201" s="23" t="e">
        <f>VLOOKUP(B201,#REF!, 12, 0)</f>
        <v>#REF!</v>
      </c>
      <c r="N201" s="23" t="e">
        <f>VLOOKUP(B201,#REF!, 13, 0)</f>
        <v>#REF!</v>
      </c>
      <c r="O201" s="23" t="e">
        <f>VLOOKUP(B201,#REF!, 14, 0)</f>
        <v>#REF!</v>
      </c>
    </row>
    <row r="202" spans="1:15" x14ac:dyDescent="0.25">
      <c r="A202" s="62"/>
      <c r="B202" s="55" t="e">
        <f>VLOOKUP(A202,#REF!, 2, 0)</f>
        <v>#REF!</v>
      </c>
      <c r="C202" s="23" t="e">
        <f>VLOOKUP(B202,#REF!, 2, 0)</f>
        <v>#REF!</v>
      </c>
      <c r="D202" s="23" t="e">
        <f>VLOOKUP(B202,#REF!, 3, 0)</f>
        <v>#REF!</v>
      </c>
      <c r="E202" s="23" t="e">
        <f>VLOOKUP(B202,#REF!, 4, 0)</f>
        <v>#REF!</v>
      </c>
      <c r="F202" s="23" t="e">
        <f>VLOOKUP(B202,#REF!, 5, 0)</f>
        <v>#REF!</v>
      </c>
      <c r="G202" s="23" t="e">
        <f>VLOOKUP(B202,#REF!, 6, 0)</f>
        <v>#REF!</v>
      </c>
      <c r="H202" s="23" t="e">
        <f>VLOOKUP(B202,#REF!, 7, 0)</f>
        <v>#REF!</v>
      </c>
      <c r="I202" s="23" t="e">
        <f>VLOOKUP(B202,#REF!, 8, 0)</f>
        <v>#REF!</v>
      </c>
      <c r="J202" s="23" t="e">
        <f>VLOOKUP(B202,#REF!, 9, 0)</f>
        <v>#REF!</v>
      </c>
      <c r="K202" s="23" t="e">
        <f>VLOOKUP(B202,#REF!, 10, 0)</f>
        <v>#REF!</v>
      </c>
      <c r="L202" s="23" t="e">
        <f>VLOOKUP(B202,#REF!, 11, 0)</f>
        <v>#REF!</v>
      </c>
      <c r="M202" s="23" t="e">
        <f>VLOOKUP(B202,#REF!, 12, 0)</f>
        <v>#REF!</v>
      </c>
      <c r="N202" s="23" t="e">
        <f>VLOOKUP(B202,#REF!, 13, 0)</f>
        <v>#REF!</v>
      </c>
      <c r="O202" s="23" t="e">
        <f>VLOOKUP(B202,#REF!, 14, 0)</f>
        <v>#REF!</v>
      </c>
    </row>
    <row r="203" spans="1:15" x14ac:dyDescent="0.25">
      <c r="A203" s="62"/>
      <c r="B203" s="55" t="e">
        <f>VLOOKUP(A203,#REF!, 2, 0)</f>
        <v>#REF!</v>
      </c>
      <c r="C203" s="23" t="e">
        <f>VLOOKUP(B203,#REF!, 2, 0)</f>
        <v>#REF!</v>
      </c>
      <c r="D203" s="23" t="e">
        <f>VLOOKUP(B203,#REF!, 3, 0)</f>
        <v>#REF!</v>
      </c>
      <c r="E203" s="23" t="e">
        <f>VLOOKUP(B203,#REF!, 4, 0)</f>
        <v>#REF!</v>
      </c>
      <c r="F203" s="23" t="e">
        <f>VLOOKUP(B203,#REF!, 5, 0)</f>
        <v>#REF!</v>
      </c>
      <c r="G203" s="23" t="e">
        <f>VLOOKUP(B203,#REF!, 6, 0)</f>
        <v>#REF!</v>
      </c>
      <c r="H203" s="23" t="e">
        <f>VLOOKUP(B203,#REF!, 7, 0)</f>
        <v>#REF!</v>
      </c>
      <c r="I203" s="23" t="e">
        <f>VLOOKUP(B203,#REF!, 8, 0)</f>
        <v>#REF!</v>
      </c>
      <c r="J203" s="23" t="e">
        <f>VLOOKUP(B203,#REF!, 9, 0)</f>
        <v>#REF!</v>
      </c>
      <c r="K203" s="23" t="e">
        <f>VLOOKUP(B203,#REF!, 10, 0)</f>
        <v>#REF!</v>
      </c>
      <c r="L203" s="23" t="e">
        <f>VLOOKUP(B203,#REF!, 11, 0)</f>
        <v>#REF!</v>
      </c>
      <c r="M203" s="23" t="e">
        <f>VLOOKUP(B203,#REF!, 12, 0)</f>
        <v>#REF!</v>
      </c>
      <c r="N203" s="23" t="e">
        <f>VLOOKUP(B203,#REF!, 13, 0)</f>
        <v>#REF!</v>
      </c>
      <c r="O203" s="23" t="e">
        <f>VLOOKUP(B203,#REF!, 14, 0)</f>
        <v>#REF!</v>
      </c>
    </row>
    <row r="204" spans="1:15" x14ac:dyDescent="0.25">
      <c r="A204" s="62"/>
      <c r="B204" s="55" t="e">
        <f>VLOOKUP(A204,#REF!, 2, 0)</f>
        <v>#REF!</v>
      </c>
      <c r="C204" s="23" t="e">
        <f>VLOOKUP(B204,#REF!, 2, 0)</f>
        <v>#REF!</v>
      </c>
      <c r="D204" s="23" t="e">
        <f>VLOOKUP(B204,#REF!, 3, 0)</f>
        <v>#REF!</v>
      </c>
      <c r="E204" s="23" t="e">
        <f>VLOOKUP(B204,#REF!, 4, 0)</f>
        <v>#REF!</v>
      </c>
      <c r="F204" s="23" t="e">
        <f>VLOOKUP(B204,#REF!, 5, 0)</f>
        <v>#REF!</v>
      </c>
      <c r="G204" s="23" t="e">
        <f>VLOOKUP(B204,#REF!, 6, 0)</f>
        <v>#REF!</v>
      </c>
      <c r="H204" s="23" t="e">
        <f>VLOOKUP(B204,#REF!, 7, 0)</f>
        <v>#REF!</v>
      </c>
      <c r="I204" s="23" t="e">
        <f>VLOOKUP(B204,#REF!, 8, 0)</f>
        <v>#REF!</v>
      </c>
      <c r="J204" s="23" t="e">
        <f>VLOOKUP(B204,#REF!, 9, 0)</f>
        <v>#REF!</v>
      </c>
      <c r="K204" s="23" t="e">
        <f>VLOOKUP(B204,#REF!, 10, 0)</f>
        <v>#REF!</v>
      </c>
      <c r="L204" s="23" t="e">
        <f>VLOOKUP(B204,#REF!, 11, 0)</f>
        <v>#REF!</v>
      </c>
      <c r="M204" s="23" t="e">
        <f>VLOOKUP(B204,#REF!, 12, 0)</f>
        <v>#REF!</v>
      </c>
      <c r="N204" s="23" t="e">
        <f>VLOOKUP(B204,#REF!, 13, 0)</f>
        <v>#REF!</v>
      </c>
      <c r="O204" s="23" t="e">
        <f>VLOOKUP(B204,#REF!, 14, 0)</f>
        <v>#REF!</v>
      </c>
    </row>
    <row r="205" spans="1:15" x14ac:dyDescent="0.25">
      <c r="A205" s="62"/>
      <c r="B205" s="55" t="e">
        <f>VLOOKUP(A205,#REF!, 2, 0)</f>
        <v>#REF!</v>
      </c>
      <c r="C205" s="23" t="e">
        <f>VLOOKUP(B205,#REF!, 2, 0)</f>
        <v>#REF!</v>
      </c>
      <c r="D205" s="23" t="e">
        <f>VLOOKUP(B205,#REF!, 3, 0)</f>
        <v>#REF!</v>
      </c>
      <c r="E205" s="23" t="e">
        <f>VLOOKUP(B205,#REF!, 4, 0)</f>
        <v>#REF!</v>
      </c>
      <c r="F205" s="23" t="e">
        <f>VLOOKUP(B205,#REF!, 5, 0)</f>
        <v>#REF!</v>
      </c>
      <c r="G205" s="23" t="e">
        <f>VLOOKUP(B205,#REF!, 6, 0)</f>
        <v>#REF!</v>
      </c>
      <c r="H205" s="23" t="e">
        <f>VLOOKUP(B205,#REF!, 7, 0)</f>
        <v>#REF!</v>
      </c>
      <c r="I205" s="23" t="e">
        <f>VLOOKUP(B205,#REF!, 8, 0)</f>
        <v>#REF!</v>
      </c>
      <c r="J205" s="23" t="e">
        <f>VLOOKUP(B205,#REF!, 9, 0)</f>
        <v>#REF!</v>
      </c>
      <c r="K205" s="23" t="e">
        <f>VLOOKUP(B205,#REF!, 10, 0)</f>
        <v>#REF!</v>
      </c>
      <c r="L205" s="23" t="e">
        <f>VLOOKUP(B205,#REF!, 11, 0)</f>
        <v>#REF!</v>
      </c>
      <c r="M205" s="23" t="e">
        <f>VLOOKUP(B205,#REF!, 12, 0)</f>
        <v>#REF!</v>
      </c>
      <c r="N205" s="23" t="e">
        <f>VLOOKUP(B205,#REF!, 13, 0)</f>
        <v>#REF!</v>
      </c>
      <c r="O205" s="23" t="e">
        <f>VLOOKUP(B205,#REF!, 14, 0)</f>
        <v>#REF!</v>
      </c>
    </row>
    <row r="206" spans="1:15" x14ac:dyDescent="0.25">
      <c r="A206" s="62"/>
      <c r="B206" s="55" t="e">
        <f>VLOOKUP(A206,#REF!, 2, 0)</f>
        <v>#REF!</v>
      </c>
      <c r="C206" s="23" t="e">
        <f>VLOOKUP(B206,#REF!, 2, 0)</f>
        <v>#REF!</v>
      </c>
      <c r="D206" s="23" t="e">
        <f>VLOOKUP(B206,#REF!, 3, 0)</f>
        <v>#REF!</v>
      </c>
      <c r="E206" s="23" t="e">
        <f>VLOOKUP(B206,#REF!, 4, 0)</f>
        <v>#REF!</v>
      </c>
      <c r="F206" s="23" t="e">
        <f>VLOOKUP(B206,#REF!, 5, 0)</f>
        <v>#REF!</v>
      </c>
      <c r="G206" s="23" t="e">
        <f>VLOOKUP(B206,#REF!, 6, 0)</f>
        <v>#REF!</v>
      </c>
      <c r="H206" s="23" t="e">
        <f>VLOOKUP(B206,#REF!, 7, 0)</f>
        <v>#REF!</v>
      </c>
      <c r="I206" s="23" t="e">
        <f>VLOOKUP(B206,#REF!, 8, 0)</f>
        <v>#REF!</v>
      </c>
      <c r="J206" s="23" t="e">
        <f>VLOOKUP(B206,#REF!, 9, 0)</f>
        <v>#REF!</v>
      </c>
      <c r="K206" s="23" t="e">
        <f>VLOOKUP(B206,#REF!, 10, 0)</f>
        <v>#REF!</v>
      </c>
      <c r="L206" s="23" t="e">
        <f>VLOOKUP(B206,#REF!, 11, 0)</f>
        <v>#REF!</v>
      </c>
      <c r="M206" s="23" t="e">
        <f>VLOOKUP(B206,#REF!, 12, 0)</f>
        <v>#REF!</v>
      </c>
      <c r="N206" s="23" t="e">
        <f>VLOOKUP(B206,#REF!, 13, 0)</f>
        <v>#REF!</v>
      </c>
      <c r="O206" s="23" t="e">
        <f>VLOOKUP(B206,#REF!, 14, 0)</f>
        <v>#REF!</v>
      </c>
    </row>
    <row r="207" spans="1:15" x14ac:dyDescent="0.25">
      <c r="A207" s="62"/>
      <c r="B207" s="55" t="e">
        <f>VLOOKUP(A207,#REF!, 2, 0)</f>
        <v>#REF!</v>
      </c>
      <c r="C207" s="23" t="e">
        <f>VLOOKUP(B207,#REF!, 2, 0)</f>
        <v>#REF!</v>
      </c>
      <c r="D207" s="23" t="e">
        <f>VLOOKUP(B207,#REF!, 3, 0)</f>
        <v>#REF!</v>
      </c>
      <c r="E207" s="23" t="e">
        <f>VLOOKUP(B207,#REF!, 4, 0)</f>
        <v>#REF!</v>
      </c>
      <c r="F207" s="23" t="e">
        <f>VLOOKUP(B207,#REF!, 5, 0)</f>
        <v>#REF!</v>
      </c>
      <c r="G207" s="23" t="e">
        <f>VLOOKUP(B207,#REF!, 6, 0)</f>
        <v>#REF!</v>
      </c>
      <c r="H207" s="23" t="e">
        <f>VLOOKUP(B207,#REF!, 7, 0)</f>
        <v>#REF!</v>
      </c>
      <c r="I207" s="23" t="e">
        <f>VLOOKUP(B207,#REF!, 8, 0)</f>
        <v>#REF!</v>
      </c>
      <c r="J207" s="23" t="e">
        <f>VLOOKUP(B207,#REF!, 9, 0)</f>
        <v>#REF!</v>
      </c>
      <c r="K207" s="23" t="e">
        <f>VLOOKUP(B207,#REF!, 10, 0)</f>
        <v>#REF!</v>
      </c>
      <c r="L207" s="23" t="e">
        <f>VLOOKUP(B207,#REF!, 11, 0)</f>
        <v>#REF!</v>
      </c>
      <c r="M207" s="23" t="e">
        <f>VLOOKUP(B207,#REF!, 12, 0)</f>
        <v>#REF!</v>
      </c>
      <c r="N207" s="23" t="e">
        <f>VLOOKUP(B207,#REF!, 13, 0)</f>
        <v>#REF!</v>
      </c>
      <c r="O207" s="23" t="e">
        <f>VLOOKUP(B207,#REF!, 14, 0)</f>
        <v>#REF!</v>
      </c>
    </row>
    <row r="208" spans="1:15" x14ac:dyDescent="0.25">
      <c r="A208" s="62"/>
      <c r="B208" s="55" t="e">
        <f>VLOOKUP(A208,#REF!, 2, 0)</f>
        <v>#REF!</v>
      </c>
      <c r="C208" s="23" t="e">
        <f>VLOOKUP(B208,#REF!, 2, 0)</f>
        <v>#REF!</v>
      </c>
      <c r="D208" s="23" t="e">
        <f>VLOOKUP(B208,#REF!, 3, 0)</f>
        <v>#REF!</v>
      </c>
      <c r="E208" s="23" t="e">
        <f>VLOOKUP(B208,#REF!, 4, 0)</f>
        <v>#REF!</v>
      </c>
      <c r="F208" s="23" t="e">
        <f>VLOOKUP(B208,#REF!, 5, 0)</f>
        <v>#REF!</v>
      </c>
      <c r="G208" s="23" t="e">
        <f>VLOOKUP(B208,#REF!, 6, 0)</f>
        <v>#REF!</v>
      </c>
      <c r="H208" s="23" t="e">
        <f>VLOOKUP(B208,#REF!, 7, 0)</f>
        <v>#REF!</v>
      </c>
      <c r="I208" s="23" t="e">
        <f>VLOOKUP(B208,#REF!, 8, 0)</f>
        <v>#REF!</v>
      </c>
      <c r="J208" s="23" t="e">
        <f>VLOOKUP(B208,#REF!, 9, 0)</f>
        <v>#REF!</v>
      </c>
      <c r="K208" s="23" t="e">
        <f>VLOOKUP(B208,#REF!, 10, 0)</f>
        <v>#REF!</v>
      </c>
      <c r="L208" s="23" t="e">
        <f>VLOOKUP(B208,#REF!, 11, 0)</f>
        <v>#REF!</v>
      </c>
      <c r="M208" s="23" t="e">
        <f>VLOOKUP(B208,#REF!, 12, 0)</f>
        <v>#REF!</v>
      </c>
      <c r="N208" s="23" t="e">
        <f>VLOOKUP(B208,#REF!, 13, 0)</f>
        <v>#REF!</v>
      </c>
      <c r="O208" s="23" t="e">
        <f>VLOOKUP(B208,#REF!, 14, 0)</f>
        <v>#REF!</v>
      </c>
    </row>
    <row r="209" spans="1:15" x14ac:dyDescent="0.25">
      <c r="A209" s="62"/>
      <c r="B209" s="55" t="e">
        <f>VLOOKUP(A209,#REF!, 2, 0)</f>
        <v>#REF!</v>
      </c>
      <c r="C209" s="23" t="e">
        <f>VLOOKUP(B209,#REF!, 2, 0)</f>
        <v>#REF!</v>
      </c>
      <c r="D209" s="23" t="e">
        <f>VLOOKUP(B209,#REF!, 3, 0)</f>
        <v>#REF!</v>
      </c>
      <c r="E209" s="23" t="e">
        <f>VLOOKUP(B209,#REF!, 4, 0)</f>
        <v>#REF!</v>
      </c>
      <c r="F209" s="23" t="e">
        <f>VLOOKUP(B209,#REF!, 5, 0)</f>
        <v>#REF!</v>
      </c>
      <c r="G209" s="23" t="e">
        <f>VLOOKUP(B209,#REF!, 6, 0)</f>
        <v>#REF!</v>
      </c>
      <c r="H209" s="23" t="e">
        <f>VLOOKUP(B209,#REF!, 7, 0)</f>
        <v>#REF!</v>
      </c>
      <c r="I209" s="23" t="e">
        <f>VLOOKUP(B209,#REF!, 8, 0)</f>
        <v>#REF!</v>
      </c>
      <c r="J209" s="23" t="e">
        <f>VLOOKUP(B209,#REF!, 9, 0)</f>
        <v>#REF!</v>
      </c>
      <c r="K209" s="23" t="e">
        <f>VLOOKUP(B209,#REF!, 10, 0)</f>
        <v>#REF!</v>
      </c>
      <c r="L209" s="23" t="e">
        <f>VLOOKUP(B209,#REF!, 11, 0)</f>
        <v>#REF!</v>
      </c>
      <c r="M209" s="23" t="e">
        <f>VLOOKUP(B209,#REF!, 12, 0)</f>
        <v>#REF!</v>
      </c>
      <c r="N209" s="23" t="e">
        <f>VLOOKUP(B209,#REF!, 13, 0)</f>
        <v>#REF!</v>
      </c>
      <c r="O209" s="23" t="e">
        <f>VLOOKUP(B209,#REF!, 14, 0)</f>
        <v>#REF!</v>
      </c>
    </row>
    <row r="210" spans="1:15" x14ac:dyDescent="0.25">
      <c r="A210" s="62"/>
      <c r="B210" s="55" t="e">
        <f>VLOOKUP(A210,#REF!, 2, 0)</f>
        <v>#REF!</v>
      </c>
      <c r="C210" s="23" t="e">
        <f>VLOOKUP(B210,#REF!, 2, 0)</f>
        <v>#REF!</v>
      </c>
      <c r="D210" s="23" t="e">
        <f>VLOOKUP(B210,#REF!, 3, 0)</f>
        <v>#REF!</v>
      </c>
      <c r="E210" s="23" t="e">
        <f>VLOOKUP(B210,#REF!, 4, 0)</f>
        <v>#REF!</v>
      </c>
      <c r="F210" s="23" t="e">
        <f>VLOOKUP(B210,#REF!, 5, 0)</f>
        <v>#REF!</v>
      </c>
      <c r="G210" s="23" t="e">
        <f>VLOOKUP(B210,#REF!, 6, 0)</f>
        <v>#REF!</v>
      </c>
      <c r="H210" s="23" t="e">
        <f>VLOOKUP(B210,#REF!, 7, 0)</f>
        <v>#REF!</v>
      </c>
      <c r="I210" s="23" t="e">
        <f>VLOOKUP(B210,#REF!, 8, 0)</f>
        <v>#REF!</v>
      </c>
      <c r="J210" s="23" t="e">
        <f>VLOOKUP(B210,#REF!, 9, 0)</f>
        <v>#REF!</v>
      </c>
      <c r="K210" s="23" t="e">
        <f>VLOOKUP(B210,#REF!, 10, 0)</f>
        <v>#REF!</v>
      </c>
      <c r="L210" s="23" t="e">
        <f>VLOOKUP(B210,#REF!, 11, 0)</f>
        <v>#REF!</v>
      </c>
      <c r="M210" s="23" t="e">
        <f>VLOOKUP(B210,#REF!, 12, 0)</f>
        <v>#REF!</v>
      </c>
      <c r="N210" s="23" t="e">
        <f>VLOOKUP(B210,#REF!, 13, 0)</f>
        <v>#REF!</v>
      </c>
      <c r="O210" s="23" t="e">
        <f>VLOOKUP(B210,#REF!, 14, 0)</f>
        <v>#REF!</v>
      </c>
    </row>
    <row r="211" spans="1:15" x14ac:dyDescent="0.25">
      <c r="A211" s="62"/>
      <c r="B211" s="55" t="e">
        <f>VLOOKUP(A211,#REF!, 2, 0)</f>
        <v>#REF!</v>
      </c>
      <c r="C211" s="23" t="e">
        <f>VLOOKUP(B211,#REF!, 2, 0)</f>
        <v>#REF!</v>
      </c>
      <c r="D211" s="23" t="e">
        <f>VLOOKUP(B211,#REF!, 3, 0)</f>
        <v>#REF!</v>
      </c>
      <c r="E211" s="23" t="e">
        <f>VLOOKUP(B211,#REF!, 4, 0)</f>
        <v>#REF!</v>
      </c>
      <c r="F211" s="23" t="e">
        <f>VLOOKUP(B211,#REF!, 5, 0)</f>
        <v>#REF!</v>
      </c>
      <c r="G211" s="23" t="e">
        <f>VLOOKUP(B211,#REF!, 6, 0)</f>
        <v>#REF!</v>
      </c>
      <c r="H211" s="23" t="e">
        <f>VLOOKUP(B211,#REF!, 7, 0)</f>
        <v>#REF!</v>
      </c>
      <c r="I211" s="23" t="e">
        <f>VLOOKUP(B211,#REF!, 8, 0)</f>
        <v>#REF!</v>
      </c>
      <c r="J211" s="23" t="e">
        <f>VLOOKUP(B211,#REF!, 9, 0)</f>
        <v>#REF!</v>
      </c>
      <c r="K211" s="23" t="e">
        <f>VLOOKUP(B211,#REF!, 10, 0)</f>
        <v>#REF!</v>
      </c>
      <c r="L211" s="23" t="e">
        <f>VLOOKUP(B211,#REF!, 11, 0)</f>
        <v>#REF!</v>
      </c>
      <c r="M211" s="23" t="e">
        <f>VLOOKUP(B211,#REF!, 12, 0)</f>
        <v>#REF!</v>
      </c>
      <c r="N211" s="23" t="e">
        <f>VLOOKUP(B211,#REF!, 13, 0)</f>
        <v>#REF!</v>
      </c>
      <c r="O211" s="23" t="e">
        <f>VLOOKUP(B211,#REF!, 14, 0)</f>
        <v>#REF!</v>
      </c>
    </row>
    <row r="212" spans="1:15" x14ac:dyDescent="0.25">
      <c r="A212" s="62"/>
      <c r="B212" s="55" t="e">
        <f>VLOOKUP(A212,#REF!, 2, 0)</f>
        <v>#REF!</v>
      </c>
      <c r="C212" s="23" t="e">
        <f>VLOOKUP(B212,#REF!, 2, 0)</f>
        <v>#REF!</v>
      </c>
      <c r="D212" s="23" t="e">
        <f>VLOOKUP(B212,#REF!, 3, 0)</f>
        <v>#REF!</v>
      </c>
      <c r="E212" s="23" t="e">
        <f>VLOOKUP(B212,#REF!, 4, 0)</f>
        <v>#REF!</v>
      </c>
      <c r="F212" s="23" t="e">
        <f>VLOOKUP(B212,#REF!, 5, 0)</f>
        <v>#REF!</v>
      </c>
      <c r="G212" s="23" t="e">
        <f>VLOOKUP(B212,#REF!, 6, 0)</f>
        <v>#REF!</v>
      </c>
      <c r="H212" s="23" t="e">
        <f>VLOOKUP(B212,#REF!, 7, 0)</f>
        <v>#REF!</v>
      </c>
      <c r="I212" s="23" t="e">
        <f>VLOOKUP(B212,#REF!, 8, 0)</f>
        <v>#REF!</v>
      </c>
      <c r="J212" s="23" t="e">
        <f>VLOOKUP(B212,#REF!, 9, 0)</f>
        <v>#REF!</v>
      </c>
      <c r="K212" s="23" t="e">
        <f>VLOOKUP(B212,#REF!, 10, 0)</f>
        <v>#REF!</v>
      </c>
      <c r="L212" s="23" t="e">
        <f>VLOOKUP(B212,#REF!, 11, 0)</f>
        <v>#REF!</v>
      </c>
      <c r="M212" s="23" t="e">
        <f>VLOOKUP(B212,#REF!, 12, 0)</f>
        <v>#REF!</v>
      </c>
      <c r="N212" s="23" t="e">
        <f>VLOOKUP(B212,#REF!, 13, 0)</f>
        <v>#REF!</v>
      </c>
      <c r="O212" s="23" t="e">
        <f>VLOOKUP(B212,#REF!, 14, 0)</f>
        <v>#REF!</v>
      </c>
    </row>
    <row r="213" spans="1:15" x14ac:dyDescent="0.25">
      <c r="A213" s="62"/>
      <c r="B213" s="55" t="e">
        <f>VLOOKUP(A213,#REF!, 2, 0)</f>
        <v>#REF!</v>
      </c>
      <c r="C213" s="23" t="e">
        <f>VLOOKUP(B213,#REF!, 2, 0)</f>
        <v>#REF!</v>
      </c>
      <c r="D213" s="23" t="e">
        <f>VLOOKUP(B213,#REF!, 3, 0)</f>
        <v>#REF!</v>
      </c>
      <c r="E213" s="23" t="e">
        <f>VLOOKUP(B213,#REF!, 4, 0)</f>
        <v>#REF!</v>
      </c>
      <c r="F213" s="23" t="e">
        <f>VLOOKUP(B213,#REF!, 5, 0)</f>
        <v>#REF!</v>
      </c>
      <c r="G213" s="23" t="e">
        <f>VLOOKUP(B213,#REF!, 6, 0)</f>
        <v>#REF!</v>
      </c>
      <c r="H213" s="23" t="e">
        <f>VLOOKUP(B213,#REF!, 7, 0)</f>
        <v>#REF!</v>
      </c>
      <c r="I213" s="23" t="e">
        <f>VLOOKUP(B213,#REF!, 8, 0)</f>
        <v>#REF!</v>
      </c>
      <c r="J213" s="23" t="e">
        <f>VLOOKUP(B213,#REF!, 9, 0)</f>
        <v>#REF!</v>
      </c>
      <c r="K213" s="23" t="e">
        <f>VLOOKUP(B213,#REF!, 10, 0)</f>
        <v>#REF!</v>
      </c>
      <c r="L213" s="23" t="e">
        <f>VLOOKUP(B213,#REF!, 11, 0)</f>
        <v>#REF!</v>
      </c>
      <c r="M213" s="23" t="e">
        <f>VLOOKUP(B213,#REF!, 12, 0)</f>
        <v>#REF!</v>
      </c>
      <c r="N213" s="23" t="e">
        <f>VLOOKUP(B213,#REF!, 13, 0)</f>
        <v>#REF!</v>
      </c>
      <c r="O213" s="23" t="e">
        <f>VLOOKUP(B213,#REF!, 14, 0)</f>
        <v>#REF!</v>
      </c>
    </row>
    <row r="214" spans="1:15" x14ac:dyDescent="0.25">
      <c r="A214" s="62"/>
      <c r="B214" s="55" t="e">
        <f>VLOOKUP(A214,#REF!, 2, 0)</f>
        <v>#REF!</v>
      </c>
      <c r="C214" s="23" t="e">
        <f>VLOOKUP(B214,#REF!, 2, 0)</f>
        <v>#REF!</v>
      </c>
      <c r="D214" s="23" t="e">
        <f>VLOOKUP(B214,#REF!, 3, 0)</f>
        <v>#REF!</v>
      </c>
      <c r="E214" s="23" t="e">
        <f>VLOOKUP(B214,#REF!, 4, 0)</f>
        <v>#REF!</v>
      </c>
      <c r="F214" s="23" t="e">
        <f>VLOOKUP(B214,#REF!, 5, 0)</f>
        <v>#REF!</v>
      </c>
      <c r="G214" s="23" t="e">
        <f>VLOOKUP(B214,#REF!, 6, 0)</f>
        <v>#REF!</v>
      </c>
      <c r="H214" s="23" t="e">
        <f>VLOOKUP(B214,#REF!, 7, 0)</f>
        <v>#REF!</v>
      </c>
      <c r="I214" s="23" t="e">
        <f>VLOOKUP(B214,#REF!, 8, 0)</f>
        <v>#REF!</v>
      </c>
      <c r="J214" s="23" t="e">
        <f>VLOOKUP(B214,#REF!, 9, 0)</f>
        <v>#REF!</v>
      </c>
      <c r="K214" s="23" t="e">
        <f>VLOOKUP(B214,#REF!, 10, 0)</f>
        <v>#REF!</v>
      </c>
      <c r="L214" s="23" t="e">
        <f>VLOOKUP(B214,#REF!, 11, 0)</f>
        <v>#REF!</v>
      </c>
      <c r="M214" s="23" t="e">
        <f>VLOOKUP(B214,#REF!, 12, 0)</f>
        <v>#REF!</v>
      </c>
      <c r="N214" s="23" t="e">
        <f>VLOOKUP(B214,#REF!, 13, 0)</f>
        <v>#REF!</v>
      </c>
      <c r="O214" s="23" t="e">
        <f>VLOOKUP(B214,#REF!, 14, 0)</f>
        <v>#REF!</v>
      </c>
    </row>
    <row r="215" spans="1:15" x14ac:dyDescent="0.25">
      <c r="A215" s="62"/>
      <c r="B215" s="55" t="e">
        <f>VLOOKUP(A215,#REF!, 2, 0)</f>
        <v>#REF!</v>
      </c>
      <c r="C215" s="23" t="e">
        <f>VLOOKUP(B215,#REF!, 2, 0)</f>
        <v>#REF!</v>
      </c>
      <c r="D215" s="23" t="e">
        <f>VLOOKUP(B215,#REF!, 3, 0)</f>
        <v>#REF!</v>
      </c>
      <c r="E215" s="23" t="e">
        <f>VLOOKUP(B215,#REF!, 4, 0)</f>
        <v>#REF!</v>
      </c>
      <c r="F215" s="23" t="e">
        <f>VLOOKUP(B215,#REF!, 5, 0)</f>
        <v>#REF!</v>
      </c>
      <c r="G215" s="23" t="e">
        <f>VLOOKUP(B215,#REF!, 6, 0)</f>
        <v>#REF!</v>
      </c>
      <c r="H215" s="23" t="e">
        <f>VLOOKUP(B215,#REF!, 7, 0)</f>
        <v>#REF!</v>
      </c>
      <c r="I215" s="23" t="e">
        <f>VLOOKUP(B215,#REF!, 8, 0)</f>
        <v>#REF!</v>
      </c>
      <c r="J215" s="23" t="e">
        <f>VLOOKUP(B215,#REF!, 9, 0)</f>
        <v>#REF!</v>
      </c>
      <c r="K215" s="23" t="e">
        <f>VLOOKUP(B215,#REF!, 10, 0)</f>
        <v>#REF!</v>
      </c>
      <c r="L215" s="23" t="e">
        <f>VLOOKUP(B215,#REF!, 11, 0)</f>
        <v>#REF!</v>
      </c>
      <c r="M215" s="23" t="e">
        <f>VLOOKUP(B215,#REF!, 12, 0)</f>
        <v>#REF!</v>
      </c>
      <c r="N215" s="23" t="e">
        <f>VLOOKUP(B215,#REF!, 13, 0)</f>
        <v>#REF!</v>
      </c>
      <c r="O215" s="23" t="e">
        <f>VLOOKUP(B215,#REF!, 14, 0)</f>
        <v>#REF!</v>
      </c>
    </row>
    <row r="216" spans="1:15" x14ac:dyDescent="0.25">
      <c r="A216" s="62"/>
      <c r="B216" s="55" t="e">
        <f>VLOOKUP(A216,#REF!, 2, 0)</f>
        <v>#REF!</v>
      </c>
      <c r="C216" s="23" t="e">
        <f>VLOOKUP(B216,#REF!, 2, 0)</f>
        <v>#REF!</v>
      </c>
      <c r="D216" s="23" t="e">
        <f>VLOOKUP(B216,#REF!, 3, 0)</f>
        <v>#REF!</v>
      </c>
      <c r="E216" s="23" t="e">
        <f>VLOOKUP(B216,#REF!, 4, 0)</f>
        <v>#REF!</v>
      </c>
      <c r="F216" s="23" t="e">
        <f>VLOOKUP(B216,#REF!, 5, 0)</f>
        <v>#REF!</v>
      </c>
      <c r="G216" s="23" t="e">
        <f>VLOOKUP(B216,#REF!, 6, 0)</f>
        <v>#REF!</v>
      </c>
      <c r="H216" s="23" t="e">
        <f>VLOOKUP(B216,#REF!, 7, 0)</f>
        <v>#REF!</v>
      </c>
      <c r="I216" s="23" t="e">
        <f>VLOOKUP(B216,#REF!, 8, 0)</f>
        <v>#REF!</v>
      </c>
      <c r="J216" s="23" t="e">
        <f>VLOOKUP(B216,#REF!, 9, 0)</f>
        <v>#REF!</v>
      </c>
      <c r="K216" s="23" t="e">
        <f>VLOOKUP(B216,#REF!, 10, 0)</f>
        <v>#REF!</v>
      </c>
      <c r="L216" s="23" t="e">
        <f>VLOOKUP(B216,#REF!, 11, 0)</f>
        <v>#REF!</v>
      </c>
      <c r="M216" s="23" t="e">
        <f>VLOOKUP(B216,#REF!, 12, 0)</f>
        <v>#REF!</v>
      </c>
      <c r="N216" s="23" t="e">
        <f>VLOOKUP(B216,#REF!, 13, 0)</f>
        <v>#REF!</v>
      </c>
      <c r="O216" s="23" t="e">
        <f>VLOOKUP(B216,#REF!, 14, 0)</f>
        <v>#REF!</v>
      </c>
    </row>
    <row r="217" spans="1:15" x14ac:dyDescent="0.25">
      <c r="A217" s="62"/>
      <c r="B217" s="55" t="e">
        <f>VLOOKUP(A217,#REF!, 2, 0)</f>
        <v>#REF!</v>
      </c>
      <c r="C217" s="23" t="e">
        <f>VLOOKUP(B217,#REF!, 2, 0)</f>
        <v>#REF!</v>
      </c>
      <c r="D217" s="23" t="e">
        <f>VLOOKUP(B217,#REF!, 3, 0)</f>
        <v>#REF!</v>
      </c>
      <c r="E217" s="23" t="e">
        <f>VLOOKUP(B217,#REF!, 4, 0)</f>
        <v>#REF!</v>
      </c>
      <c r="F217" s="23" t="e">
        <f>VLOOKUP(B217,#REF!, 5, 0)</f>
        <v>#REF!</v>
      </c>
      <c r="G217" s="23" t="e">
        <f>VLOOKUP(B217,#REF!, 6, 0)</f>
        <v>#REF!</v>
      </c>
      <c r="H217" s="23" t="e">
        <f>VLOOKUP(B217,#REF!, 7, 0)</f>
        <v>#REF!</v>
      </c>
      <c r="I217" s="23" t="e">
        <f>VLOOKUP(B217,#REF!, 8, 0)</f>
        <v>#REF!</v>
      </c>
      <c r="J217" s="23" t="e">
        <f>VLOOKUP(B217,#REF!, 9, 0)</f>
        <v>#REF!</v>
      </c>
      <c r="K217" s="23" t="e">
        <f>VLOOKUP(B217,#REF!, 10, 0)</f>
        <v>#REF!</v>
      </c>
      <c r="L217" s="23" t="e">
        <f>VLOOKUP(B217,#REF!, 11, 0)</f>
        <v>#REF!</v>
      </c>
      <c r="M217" s="23" t="e">
        <f>VLOOKUP(B217,#REF!, 12, 0)</f>
        <v>#REF!</v>
      </c>
      <c r="N217" s="23" t="e">
        <f>VLOOKUP(B217,#REF!, 13, 0)</f>
        <v>#REF!</v>
      </c>
      <c r="O217" s="23" t="e">
        <f>VLOOKUP(B217,#REF!, 14, 0)</f>
        <v>#REF!</v>
      </c>
    </row>
    <row r="218" spans="1:15" x14ac:dyDescent="0.25">
      <c r="A218" s="62"/>
      <c r="B218" s="55" t="e">
        <f>VLOOKUP(A218,#REF!, 2, 0)</f>
        <v>#REF!</v>
      </c>
      <c r="C218" s="23" t="e">
        <f>VLOOKUP(B218,#REF!, 2, 0)</f>
        <v>#REF!</v>
      </c>
      <c r="D218" s="23" t="e">
        <f>VLOOKUP(B218,#REF!, 3, 0)</f>
        <v>#REF!</v>
      </c>
      <c r="E218" s="23" t="e">
        <f>VLOOKUP(B218,#REF!, 4, 0)</f>
        <v>#REF!</v>
      </c>
      <c r="F218" s="23" t="e">
        <f>VLOOKUP(B218,#REF!, 5, 0)</f>
        <v>#REF!</v>
      </c>
      <c r="G218" s="23" t="e">
        <f>VLOOKUP(B218,#REF!, 6, 0)</f>
        <v>#REF!</v>
      </c>
      <c r="H218" s="23" t="e">
        <f>VLOOKUP(B218,#REF!, 7, 0)</f>
        <v>#REF!</v>
      </c>
      <c r="I218" s="23" t="e">
        <f>VLOOKUP(B218,#REF!, 8, 0)</f>
        <v>#REF!</v>
      </c>
      <c r="J218" s="23" t="e">
        <f>VLOOKUP(B218,#REF!, 9, 0)</f>
        <v>#REF!</v>
      </c>
      <c r="K218" s="23" t="e">
        <f>VLOOKUP(B218,#REF!, 10, 0)</f>
        <v>#REF!</v>
      </c>
      <c r="L218" s="23" t="e">
        <f>VLOOKUP(B218,#REF!, 11, 0)</f>
        <v>#REF!</v>
      </c>
      <c r="M218" s="23" t="e">
        <f>VLOOKUP(B218,#REF!, 12, 0)</f>
        <v>#REF!</v>
      </c>
      <c r="N218" s="23" t="e">
        <f>VLOOKUP(B218,#REF!, 13, 0)</f>
        <v>#REF!</v>
      </c>
      <c r="O218" s="23" t="e">
        <f>VLOOKUP(B218,#REF!, 14, 0)</f>
        <v>#REF!</v>
      </c>
    </row>
    <row r="219" spans="1:15" x14ac:dyDescent="0.25">
      <c r="A219" s="62"/>
      <c r="B219" s="55" t="e">
        <f>VLOOKUP(A219,#REF!, 2, 0)</f>
        <v>#REF!</v>
      </c>
      <c r="C219" s="23" t="e">
        <f>VLOOKUP(B219,#REF!, 2, 0)</f>
        <v>#REF!</v>
      </c>
      <c r="D219" s="23" t="e">
        <f>VLOOKUP(B219,#REF!, 3, 0)</f>
        <v>#REF!</v>
      </c>
      <c r="E219" s="23" t="e">
        <f>VLOOKUP(B219,#REF!, 4, 0)</f>
        <v>#REF!</v>
      </c>
      <c r="F219" s="23" t="e">
        <f>VLOOKUP(B219,#REF!, 5, 0)</f>
        <v>#REF!</v>
      </c>
      <c r="G219" s="23" t="e">
        <f>VLOOKUP(B219,#REF!, 6, 0)</f>
        <v>#REF!</v>
      </c>
      <c r="H219" s="23" t="e">
        <f>VLOOKUP(B219,#REF!, 7, 0)</f>
        <v>#REF!</v>
      </c>
      <c r="I219" s="23" t="e">
        <f>VLOOKUP(B219,#REF!, 8, 0)</f>
        <v>#REF!</v>
      </c>
      <c r="J219" s="23" t="e">
        <f>VLOOKUP(B219,#REF!, 9, 0)</f>
        <v>#REF!</v>
      </c>
      <c r="K219" s="23" t="e">
        <f>VLOOKUP(B219,#REF!, 10, 0)</f>
        <v>#REF!</v>
      </c>
      <c r="L219" s="23" t="e">
        <f>VLOOKUP(B219,#REF!, 11, 0)</f>
        <v>#REF!</v>
      </c>
      <c r="M219" s="23" t="e">
        <f>VLOOKUP(B219,#REF!, 12, 0)</f>
        <v>#REF!</v>
      </c>
      <c r="N219" s="23" t="e">
        <f>VLOOKUP(B219,#REF!, 13, 0)</f>
        <v>#REF!</v>
      </c>
      <c r="O219" s="23" t="e">
        <f>VLOOKUP(B219,#REF!, 14, 0)</f>
        <v>#REF!</v>
      </c>
    </row>
    <row r="220" spans="1:15" x14ac:dyDescent="0.25">
      <c r="A220" s="62"/>
      <c r="B220" s="55" t="e">
        <f>VLOOKUP(A220,#REF!, 2, 0)</f>
        <v>#REF!</v>
      </c>
      <c r="C220" s="23" t="e">
        <f>VLOOKUP(B220,#REF!, 2, 0)</f>
        <v>#REF!</v>
      </c>
      <c r="D220" s="23" t="e">
        <f>VLOOKUP(B220,#REF!, 3, 0)</f>
        <v>#REF!</v>
      </c>
      <c r="E220" s="23" t="e">
        <f>VLOOKUP(B220,#REF!, 4, 0)</f>
        <v>#REF!</v>
      </c>
      <c r="F220" s="23" t="e">
        <f>VLOOKUP(B220,#REF!, 5, 0)</f>
        <v>#REF!</v>
      </c>
      <c r="G220" s="23" t="e">
        <f>VLOOKUP(B220,#REF!, 6, 0)</f>
        <v>#REF!</v>
      </c>
      <c r="H220" s="23" t="e">
        <f>VLOOKUP(B220,#REF!, 7, 0)</f>
        <v>#REF!</v>
      </c>
      <c r="I220" s="23" t="e">
        <f>VLOOKUP(B220,#REF!, 8, 0)</f>
        <v>#REF!</v>
      </c>
      <c r="J220" s="23" t="e">
        <f>VLOOKUP(B220,#REF!, 9, 0)</f>
        <v>#REF!</v>
      </c>
      <c r="K220" s="23" t="e">
        <f>VLOOKUP(B220,#REF!, 10, 0)</f>
        <v>#REF!</v>
      </c>
      <c r="L220" s="23" t="e">
        <f>VLOOKUP(B220,#REF!, 11, 0)</f>
        <v>#REF!</v>
      </c>
      <c r="M220" s="23" t="e">
        <f>VLOOKUP(B220,#REF!, 12, 0)</f>
        <v>#REF!</v>
      </c>
      <c r="N220" s="23" t="e">
        <f>VLOOKUP(B220,#REF!, 13, 0)</f>
        <v>#REF!</v>
      </c>
      <c r="O220" s="23" t="e">
        <f>VLOOKUP(B220,#REF!, 14, 0)</f>
        <v>#REF!</v>
      </c>
    </row>
    <row r="221" spans="1:15" x14ac:dyDescent="0.25">
      <c r="A221" s="62"/>
      <c r="B221" s="55" t="e">
        <f>VLOOKUP(A221,#REF!, 2, 0)</f>
        <v>#REF!</v>
      </c>
      <c r="C221" s="23" t="e">
        <f>VLOOKUP(B221,#REF!, 2, 0)</f>
        <v>#REF!</v>
      </c>
      <c r="D221" s="23" t="e">
        <f>VLOOKUP(B221,#REF!, 3, 0)</f>
        <v>#REF!</v>
      </c>
      <c r="E221" s="23" t="e">
        <f>VLOOKUP(B221,#REF!, 4, 0)</f>
        <v>#REF!</v>
      </c>
      <c r="F221" s="23" t="e">
        <f>VLOOKUP(B221,#REF!, 5, 0)</f>
        <v>#REF!</v>
      </c>
      <c r="G221" s="23" t="e">
        <f>VLOOKUP(B221,#REF!, 6, 0)</f>
        <v>#REF!</v>
      </c>
      <c r="H221" s="23" t="e">
        <f>VLOOKUP(B221,#REF!, 7, 0)</f>
        <v>#REF!</v>
      </c>
      <c r="I221" s="23" t="e">
        <f>VLOOKUP(B221,#REF!, 8, 0)</f>
        <v>#REF!</v>
      </c>
      <c r="J221" s="23" t="e">
        <f>VLOOKUP(B221,#REF!, 9, 0)</f>
        <v>#REF!</v>
      </c>
      <c r="K221" s="23" t="e">
        <f>VLOOKUP(B221,#REF!, 10, 0)</f>
        <v>#REF!</v>
      </c>
      <c r="L221" s="23" t="e">
        <f>VLOOKUP(B221,#REF!, 11, 0)</f>
        <v>#REF!</v>
      </c>
      <c r="M221" s="23" t="e">
        <f>VLOOKUP(B221,#REF!, 12, 0)</f>
        <v>#REF!</v>
      </c>
      <c r="N221" s="23" t="e">
        <f>VLOOKUP(B221,#REF!, 13, 0)</f>
        <v>#REF!</v>
      </c>
      <c r="O221" s="23" t="e">
        <f>VLOOKUP(B221,#REF!, 14, 0)</f>
        <v>#REF!</v>
      </c>
    </row>
    <row r="222" spans="1:15" x14ac:dyDescent="0.25">
      <c r="A222" s="62"/>
      <c r="B222" s="55" t="e">
        <f>VLOOKUP(A222,#REF!, 2, 0)</f>
        <v>#REF!</v>
      </c>
      <c r="C222" s="23" t="e">
        <f>VLOOKUP(B222,#REF!, 2, 0)</f>
        <v>#REF!</v>
      </c>
      <c r="D222" s="23" t="e">
        <f>VLOOKUP(B222,#REF!, 3, 0)</f>
        <v>#REF!</v>
      </c>
      <c r="E222" s="23" t="e">
        <f>VLOOKUP(B222,#REF!, 4, 0)</f>
        <v>#REF!</v>
      </c>
      <c r="F222" s="23" t="e">
        <f>VLOOKUP(B222,#REF!, 5, 0)</f>
        <v>#REF!</v>
      </c>
      <c r="G222" s="23" t="e">
        <f>VLOOKUP(B222,#REF!, 6, 0)</f>
        <v>#REF!</v>
      </c>
      <c r="H222" s="23" t="e">
        <f>VLOOKUP(B222,#REF!, 7, 0)</f>
        <v>#REF!</v>
      </c>
      <c r="I222" s="23" t="e">
        <f>VLOOKUP(B222,#REF!, 8, 0)</f>
        <v>#REF!</v>
      </c>
      <c r="J222" s="23" t="e">
        <f>VLOOKUP(B222,#REF!, 9, 0)</f>
        <v>#REF!</v>
      </c>
      <c r="K222" s="23" t="e">
        <f>VLOOKUP(B222,#REF!, 10, 0)</f>
        <v>#REF!</v>
      </c>
      <c r="L222" s="23" t="e">
        <f>VLOOKUP(B222,#REF!, 11, 0)</f>
        <v>#REF!</v>
      </c>
      <c r="M222" s="23" t="e">
        <f>VLOOKUP(B222,#REF!, 12, 0)</f>
        <v>#REF!</v>
      </c>
      <c r="N222" s="23" t="e">
        <f>VLOOKUP(B222,#REF!, 13, 0)</f>
        <v>#REF!</v>
      </c>
      <c r="O222" s="23" t="e">
        <f>VLOOKUP(B222,#REF!, 14, 0)</f>
        <v>#REF!</v>
      </c>
    </row>
    <row r="223" spans="1:15" x14ac:dyDescent="0.25">
      <c r="A223" s="62"/>
      <c r="B223" s="55" t="e">
        <f>VLOOKUP(A223,#REF!, 2, 0)</f>
        <v>#REF!</v>
      </c>
      <c r="C223" s="23" t="e">
        <f>VLOOKUP(B223,#REF!, 2, 0)</f>
        <v>#REF!</v>
      </c>
      <c r="D223" s="23" t="e">
        <f>VLOOKUP(B223,#REF!, 3, 0)</f>
        <v>#REF!</v>
      </c>
      <c r="E223" s="23" t="e">
        <f>VLOOKUP(B223,#REF!, 4, 0)</f>
        <v>#REF!</v>
      </c>
      <c r="F223" s="23" t="e">
        <f>VLOOKUP(B223,#REF!, 5, 0)</f>
        <v>#REF!</v>
      </c>
      <c r="G223" s="23" t="e">
        <f>VLOOKUP(B223,#REF!, 6, 0)</f>
        <v>#REF!</v>
      </c>
      <c r="H223" s="23" t="e">
        <f>VLOOKUP(B223,#REF!, 7, 0)</f>
        <v>#REF!</v>
      </c>
      <c r="I223" s="23" t="e">
        <f>VLOOKUP(B223,#REF!, 8, 0)</f>
        <v>#REF!</v>
      </c>
      <c r="J223" s="23" t="e">
        <f>VLOOKUP(B223,#REF!, 9, 0)</f>
        <v>#REF!</v>
      </c>
      <c r="K223" s="23" t="e">
        <f>VLOOKUP(B223,#REF!, 10, 0)</f>
        <v>#REF!</v>
      </c>
      <c r="L223" s="23" t="e">
        <f>VLOOKUP(B223,#REF!, 11, 0)</f>
        <v>#REF!</v>
      </c>
      <c r="M223" s="23" t="e">
        <f>VLOOKUP(B223,#REF!, 12, 0)</f>
        <v>#REF!</v>
      </c>
      <c r="N223" s="23" t="e">
        <f>VLOOKUP(B223,#REF!, 13, 0)</f>
        <v>#REF!</v>
      </c>
      <c r="O223" s="23" t="e">
        <f>VLOOKUP(B223,#REF!, 14, 0)</f>
        <v>#REF!</v>
      </c>
    </row>
    <row r="224" spans="1:15" x14ac:dyDescent="0.25">
      <c r="A224" s="62"/>
      <c r="B224" s="55" t="e">
        <f>VLOOKUP(A224,#REF!, 2, 0)</f>
        <v>#REF!</v>
      </c>
      <c r="C224" s="23" t="e">
        <f>VLOOKUP(B224,#REF!, 2, 0)</f>
        <v>#REF!</v>
      </c>
      <c r="D224" s="23" t="e">
        <f>VLOOKUP(B224,#REF!, 3, 0)</f>
        <v>#REF!</v>
      </c>
      <c r="E224" s="23" t="e">
        <f>VLOOKUP(B224,#REF!, 4, 0)</f>
        <v>#REF!</v>
      </c>
      <c r="F224" s="23" t="e">
        <f>VLOOKUP(B224,#REF!, 5, 0)</f>
        <v>#REF!</v>
      </c>
      <c r="G224" s="23" t="e">
        <f>VLOOKUP(B224,#REF!, 6, 0)</f>
        <v>#REF!</v>
      </c>
      <c r="H224" s="23" t="e">
        <f>VLOOKUP(B224,#REF!, 7, 0)</f>
        <v>#REF!</v>
      </c>
      <c r="I224" s="23" t="e">
        <f>VLOOKUP(B224,#REF!, 8, 0)</f>
        <v>#REF!</v>
      </c>
      <c r="J224" s="23" t="e">
        <f>VLOOKUP(B224,#REF!, 9, 0)</f>
        <v>#REF!</v>
      </c>
      <c r="K224" s="23" t="e">
        <f>VLOOKUP(B224,#REF!, 10, 0)</f>
        <v>#REF!</v>
      </c>
      <c r="L224" s="23" t="e">
        <f>VLOOKUP(B224,#REF!, 11, 0)</f>
        <v>#REF!</v>
      </c>
      <c r="M224" s="23" t="e">
        <f>VLOOKUP(B224,#REF!, 12, 0)</f>
        <v>#REF!</v>
      </c>
      <c r="N224" s="23" t="e">
        <f>VLOOKUP(B224,#REF!, 13, 0)</f>
        <v>#REF!</v>
      </c>
      <c r="O224" s="23" t="e">
        <f>VLOOKUP(B224,#REF!, 14, 0)</f>
        <v>#REF!</v>
      </c>
    </row>
    <row r="225" spans="1:15" x14ac:dyDescent="0.25">
      <c r="A225" s="62"/>
      <c r="B225" s="55" t="e">
        <f>VLOOKUP(A225,#REF!, 2, 0)</f>
        <v>#REF!</v>
      </c>
      <c r="C225" s="23" t="e">
        <f>VLOOKUP(B225,#REF!, 2, 0)</f>
        <v>#REF!</v>
      </c>
      <c r="D225" s="23" t="e">
        <f>VLOOKUP(B225,#REF!, 3, 0)</f>
        <v>#REF!</v>
      </c>
      <c r="E225" s="23" t="e">
        <f>VLOOKUP(B225,#REF!, 4, 0)</f>
        <v>#REF!</v>
      </c>
      <c r="F225" s="23" t="e">
        <f>VLOOKUP(B225,#REF!, 5, 0)</f>
        <v>#REF!</v>
      </c>
      <c r="G225" s="23" t="e">
        <f>VLOOKUP(B225,#REF!, 6, 0)</f>
        <v>#REF!</v>
      </c>
      <c r="H225" s="23" t="e">
        <f>VLOOKUP(B225,#REF!, 7, 0)</f>
        <v>#REF!</v>
      </c>
      <c r="I225" s="23" t="e">
        <f>VLOOKUP(B225,#REF!, 8, 0)</f>
        <v>#REF!</v>
      </c>
      <c r="J225" s="23" t="e">
        <f>VLOOKUP(B225,#REF!, 9, 0)</f>
        <v>#REF!</v>
      </c>
      <c r="K225" s="23" t="e">
        <f>VLOOKUP(B225,#REF!, 10, 0)</f>
        <v>#REF!</v>
      </c>
      <c r="L225" s="23" t="e">
        <f>VLOOKUP(B225,#REF!, 11, 0)</f>
        <v>#REF!</v>
      </c>
      <c r="M225" s="23" t="e">
        <f>VLOOKUP(B225,#REF!, 12, 0)</f>
        <v>#REF!</v>
      </c>
      <c r="N225" s="23" t="e">
        <f>VLOOKUP(B225,#REF!, 13, 0)</f>
        <v>#REF!</v>
      </c>
      <c r="O225" s="23" t="e">
        <f>VLOOKUP(B225,#REF!, 14, 0)</f>
        <v>#REF!</v>
      </c>
    </row>
    <row r="226" spans="1:15" x14ac:dyDescent="0.25">
      <c r="A226" s="62"/>
      <c r="B226" s="55" t="e">
        <f>VLOOKUP(A226,#REF!, 2, 0)</f>
        <v>#REF!</v>
      </c>
      <c r="C226" s="23" t="e">
        <f>VLOOKUP(B226,#REF!, 2, 0)</f>
        <v>#REF!</v>
      </c>
      <c r="D226" s="23" t="e">
        <f>VLOOKUP(B226,#REF!, 3, 0)</f>
        <v>#REF!</v>
      </c>
      <c r="E226" s="23" t="e">
        <f>VLOOKUP(B226,#REF!, 4, 0)</f>
        <v>#REF!</v>
      </c>
      <c r="F226" s="23" t="e">
        <f>VLOOKUP(B226,#REF!, 5, 0)</f>
        <v>#REF!</v>
      </c>
      <c r="G226" s="23" t="e">
        <f>VLOOKUP(B226,#REF!, 6, 0)</f>
        <v>#REF!</v>
      </c>
      <c r="H226" s="23" t="e">
        <f>VLOOKUP(B226,#REF!, 7, 0)</f>
        <v>#REF!</v>
      </c>
      <c r="I226" s="23" t="e">
        <f>VLOOKUP(B226,#REF!, 8, 0)</f>
        <v>#REF!</v>
      </c>
      <c r="J226" s="23" t="e">
        <f>VLOOKUP(B226,#REF!, 9, 0)</f>
        <v>#REF!</v>
      </c>
      <c r="K226" s="23" t="e">
        <f>VLOOKUP(B226,#REF!, 10, 0)</f>
        <v>#REF!</v>
      </c>
      <c r="L226" s="23" t="e">
        <f>VLOOKUP(B226,#REF!, 11, 0)</f>
        <v>#REF!</v>
      </c>
      <c r="M226" s="23" t="e">
        <f>VLOOKUP(B226,#REF!, 12, 0)</f>
        <v>#REF!</v>
      </c>
      <c r="N226" s="23" t="e">
        <f>VLOOKUP(B226,#REF!, 13, 0)</f>
        <v>#REF!</v>
      </c>
      <c r="O226" s="23" t="e">
        <f>VLOOKUP(B226,#REF!, 14, 0)</f>
        <v>#REF!</v>
      </c>
    </row>
    <row r="227" spans="1:15" x14ac:dyDescent="0.25">
      <c r="A227" s="62"/>
      <c r="B227" s="55" t="e">
        <f>VLOOKUP(A227,#REF!, 2, 0)</f>
        <v>#REF!</v>
      </c>
      <c r="C227" s="23" t="e">
        <f>VLOOKUP(B227,#REF!, 2, 0)</f>
        <v>#REF!</v>
      </c>
      <c r="D227" s="23" t="e">
        <f>VLOOKUP(B227,#REF!, 3, 0)</f>
        <v>#REF!</v>
      </c>
      <c r="E227" s="23" t="e">
        <f>VLOOKUP(B227,#REF!, 4, 0)</f>
        <v>#REF!</v>
      </c>
      <c r="F227" s="23" t="e">
        <f>VLOOKUP(B227,#REF!, 5, 0)</f>
        <v>#REF!</v>
      </c>
      <c r="G227" s="23" t="e">
        <f>VLOOKUP(B227,#REF!, 6, 0)</f>
        <v>#REF!</v>
      </c>
      <c r="H227" s="23" t="e">
        <f>VLOOKUP(B227,#REF!, 7, 0)</f>
        <v>#REF!</v>
      </c>
      <c r="I227" s="23" t="e">
        <f>VLOOKUP(B227,#REF!, 8, 0)</f>
        <v>#REF!</v>
      </c>
      <c r="J227" s="23" t="e">
        <f>VLOOKUP(B227,#REF!, 9, 0)</f>
        <v>#REF!</v>
      </c>
      <c r="K227" s="23" t="e">
        <f>VLOOKUP(B227,#REF!, 10, 0)</f>
        <v>#REF!</v>
      </c>
      <c r="L227" s="23" t="e">
        <f>VLOOKUP(B227,#REF!, 11, 0)</f>
        <v>#REF!</v>
      </c>
      <c r="M227" s="23" t="e">
        <f>VLOOKUP(B227,#REF!, 12, 0)</f>
        <v>#REF!</v>
      </c>
      <c r="N227" s="23" t="e">
        <f>VLOOKUP(B227,#REF!, 13, 0)</f>
        <v>#REF!</v>
      </c>
      <c r="O227" s="23" t="e">
        <f>VLOOKUP(B227,#REF!, 14, 0)</f>
        <v>#REF!</v>
      </c>
    </row>
    <row r="228" spans="1:15" x14ac:dyDescent="0.25">
      <c r="A228" s="62"/>
      <c r="B228" s="55" t="e">
        <f>VLOOKUP(A228,#REF!, 2, 0)</f>
        <v>#REF!</v>
      </c>
      <c r="C228" s="23" t="e">
        <f>VLOOKUP(B228,#REF!, 2, 0)</f>
        <v>#REF!</v>
      </c>
      <c r="D228" s="23" t="e">
        <f>VLOOKUP(B228,#REF!, 3, 0)</f>
        <v>#REF!</v>
      </c>
      <c r="E228" s="23" t="e">
        <f>VLOOKUP(B228,#REF!, 4, 0)</f>
        <v>#REF!</v>
      </c>
      <c r="F228" s="23" t="e">
        <f>VLOOKUP(B228,#REF!, 5, 0)</f>
        <v>#REF!</v>
      </c>
      <c r="G228" s="23" t="e">
        <f>VLOOKUP(B228,#REF!, 6, 0)</f>
        <v>#REF!</v>
      </c>
      <c r="H228" s="23" t="e">
        <f>VLOOKUP(B228,#REF!, 7, 0)</f>
        <v>#REF!</v>
      </c>
      <c r="I228" s="23" t="e">
        <f>VLOOKUP(B228,#REF!, 8, 0)</f>
        <v>#REF!</v>
      </c>
      <c r="J228" s="23" t="e">
        <f>VLOOKUP(B228,#REF!, 9, 0)</f>
        <v>#REF!</v>
      </c>
      <c r="K228" s="23" t="e">
        <f>VLOOKUP(B228,#REF!, 10, 0)</f>
        <v>#REF!</v>
      </c>
      <c r="L228" s="23" t="e">
        <f>VLOOKUP(B228,#REF!, 11, 0)</f>
        <v>#REF!</v>
      </c>
      <c r="M228" s="23" t="e">
        <f>VLOOKUP(B228,#REF!, 12, 0)</f>
        <v>#REF!</v>
      </c>
      <c r="N228" s="23" t="e">
        <f>VLOOKUP(B228,#REF!, 13, 0)</f>
        <v>#REF!</v>
      </c>
      <c r="O228" s="23" t="e">
        <f>VLOOKUP(B228,#REF!, 14, 0)</f>
        <v>#REF!</v>
      </c>
    </row>
    <row r="229" spans="1:15" x14ac:dyDescent="0.25">
      <c r="A229" s="62"/>
      <c r="B229" s="55" t="e">
        <f>VLOOKUP(A229,#REF!, 2, 0)</f>
        <v>#REF!</v>
      </c>
      <c r="C229" s="23" t="e">
        <f>VLOOKUP(B229,#REF!, 2, 0)</f>
        <v>#REF!</v>
      </c>
      <c r="D229" s="23" t="e">
        <f>VLOOKUP(B229,#REF!, 3, 0)</f>
        <v>#REF!</v>
      </c>
      <c r="E229" s="23" t="e">
        <f>VLOOKUP(B229,#REF!, 4, 0)</f>
        <v>#REF!</v>
      </c>
      <c r="F229" s="23" t="e">
        <f>VLOOKUP(B229,#REF!, 5, 0)</f>
        <v>#REF!</v>
      </c>
      <c r="G229" s="23" t="e">
        <f>VLOOKUP(B229,#REF!, 6, 0)</f>
        <v>#REF!</v>
      </c>
      <c r="H229" s="23" t="e">
        <f>VLOOKUP(B229,#REF!, 7, 0)</f>
        <v>#REF!</v>
      </c>
      <c r="I229" s="23" t="e">
        <f>VLOOKUP(B229,#REF!, 8, 0)</f>
        <v>#REF!</v>
      </c>
      <c r="J229" s="23" t="e">
        <f>VLOOKUP(B229,#REF!, 9, 0)</f>
        <v>#REF!</v>
      </c>
      <c r="K229" s="23" t="e">
        <f>VLOOKUP(B229,#REF!, 10, 0)</f>
        <v>#REF!</v>
      </c>
      <c r="L229" s="23" t="e">
        <f>VLOOKUP(B229,#REF!, 11, 0)</f>
        <v>#REF!</v>
      </c>
      <c r="M229" s="23" t="e">
        <f>VLOOKUP(B229,#REF!, 12, 0)</f>
        <v>#REF!</v>
      </c>
      <c r="N229" s="23" t="e">
        <f>VLOOKUP(B229,#REF!, 13, 0)</f>
        <v>#REF!</v>
      </c>
      <c r="O229" s="23" t="e">
        <f>VLOOKUP(B229,#REF!, 14, 0)</f>
        <v>#REF!</v>
      </c>
    </row>
    <row r="230" spans="1:15" x14ac:dyDescent="0.25">
      <c r="A230" s="62"/>
      <c r="B230" s="55" t="e">
        <f>VLOOKUP(A230,#REF!, 2, 0)</f>
        <v>#REF!</v>
      </c>
      <c r="C230" s="23" t="e">
        <f>VLOOKUP(B230,#REF!, 2, 0)</f>
        <v>#REF!</v>
      </c>
      <c r="D230" s="23" t="e">
        <f>VLOOKUP(B230,#REF!, 3, 0)</f>
        <v>#REF!</v>
      </c>
      <c r="E230" s="23" t="e">
        <f>VLOOKUP(B230,#REF!, 4, 0)</f>
        <v>#REF!</v>
      </c>
      <c r="F230" s="23" t="e">
        <f>VLOOKUP(B230,#REF!, 5, 0)</f>
        <v>#REF!</v>
      </c>
      <c r="G230" s="23" t="e">
        <f>VLOOKUP(B230,#REF!, 6, 0)</f>
        <v>#REF!</v>
      </c>
      <c r="H230" s="23" t="e">
        <f>VLOOKUP(B230,#REF!, 7, 0)</f>
        <v>#REF!</v>
      </c>
      <c r="I230" s="23" t="e">
        <f>VLOOKUP(B230,#REF!, 8, 0)</f>
        <v>#REF!</v>
      </c>
      <c r="J230" s="23" t="e">
        <f>VLOOKUP(B230,#REF!, 9, 0)</f>
        <v>#REF!</v>
      </c>
      <c r="K230" s="23" t="e">
        <f>VLOOKUP(B230,#REF!, 10, 0)</f>
        <v>#REF!</v>
      </c>
      <c r="L230" s="23" t="e">
        <f>VLOOKUP(B230,#REF!, 11, 0)</f>
        <v>#REF!</v>
      </c>
      <c r="M230" s="23" t="e">
        <f>VLOOKUP(B230,#REF!, 12, 0)</f>
        <v>#REF!</v>
      </c>
      <c r="N230" s="23" t="e">
        <f>VLOOKUP(B230,#REF!, 13, 0)</f>
        <v>#REF!</v>
      </c>
      <c r="O230" s="23" t="e">
        <f>VLOOKUP(B230,#REF!, 14, 0)</f>
        <v>#REF!</v>
      </c>
    </row>
    <row r="231" spans="1:15" x14ac:dyDescent="0.25">
      <c r="A231" s="62"/>
      <c r="B231" s="55" t="e">
        <f>VLOOKUP(A231,#REF!, 2, 0)</f>
        <v>#REF!</v>
      </c>
      <c r="C231" s="23" t="e">
        <f>VLOOKUP(B231,#REF!, 2, 0)</f>
        <v>#REF!</v>
      </c>
      <c r="D231" s="23" t="e">
        <f>VLOOKUP(B231,#REF!, 3, 0)</f>
        <v>#REF!</v>
      </c>
      <c r="E231" s="23" t="e">
        <f>VLOOKUP(B231,#REF!, 4, 0)</f>
        <v>#REF!</v>
      </c>
      <c r="F231" s="23" t="e">
        <f>VLOOKUP(B231,#REF!, 5, 0)</f>
        <v>#REF!</v>
      </c>
      <c r="G231" s="23" t="e">
        <f>VLOOKUP(B231,#REF!, 6, 0)</f>
        <v>#REF!</v>
      </c>
      <c r="H231" s="23" t="e">
        <f>VLOOKUP(B231,#REF!, 7, 0)</f>
        <v>#REF!</v>
      </c>
      <c r="I231" s="23" t="e">
        <f>VLOOKUP(B231,#REF!, 8, 0)</f>
        <v>#REF!</v>
      </c>
      <c r="J231" s="23" t="e">
        <f>VLOOKUP(B231,#REF!, 9, 0)</f>
        <v>#REF!</v>
      </c>
      <c r="K231" s="23" t="e">
        <f>VLOOKUP(B231,#REF!, 10, 0)</f>
        <v>#REF!</v>
      </c>
      <c r="L231" s="23" t="e">
        <f>VLOOKUP(B231,#REF!, 11, 0)</f>
        <v>#REF!</v>
      </c>
      <c r="M231" s="23" t="e">
        <f>VLOOKUP(B231,#REF!, 12, 0)</f>
        <v>#REF!</v>
      </c>
      <c r="N231" s="23" t="e">
        <f>VLOOKUP(B231,#REF!, 13, 0)</f>
        <v>#REF!</v>
      </c>
      <c r="O231" s="23" t="e">
        <f>VLOOKUP(B231,#REF!, 14, 0)</f>
        <v>#REF!</v>
      </c>
    </row>
    <row r="232" spans="1:15" x14ac:dyDescent="0.25">
      <c r="A232" s="62"/>
      <c r="B232" s="55" t="e">
        <f>VLOOKUP(A232,#REF!, 2, 0)</f>
        <v>#REF!</v>
      </c>
      <c r="C232" s="23" t="e">
        <f>VLOOKUP(B232,#REF!, 2, 0)</f>
        <v>#REF!</v>
      </c>
      <c r="D232" s="23" t="e">
        <f>VLOOKUP(B232,#REF!, 3, 0)</f>
        <v>#REF!</v>
      </c>
      <c r="E232" s="23" t="e">
        <f>VLOOKUP(B232,#REF!, 4, 0)</f>
        <v>#REF!</v>
      </c>
      <c r="F232" s="23" t="e">
        <f>VLOOKUP(B232,#REF!, 5, 0)</f>
        <v>#REF!</v>
      </c>
      <c r="G232" s="23" t="e">
        <f>VLOOKUP(B232,#REF!, 6, 0)</f>
        <v>#REF!</v>
      </c>
      <c r="H232" s="23" t="e">
        <f>VLOOKUP(B232,#REF!, 7, 0)</f>
        <v>#REF!</v>
      </c>
      <c r="I232" s="23" t="e">
        <f>VLOOKUP(B232,#REF!, 8, 0)</f>
        <v>#REF!</v>
      </c>
      <c r="J232" s="23" t="e">
        <f>VLOOKUP(B232,#REF!, 9, 0)</f>
        <v>#REF!</v>
      </c>
      <c r="K232" s="23" t="e">
        <f>VLOOKUP(B232,#REF!, 10, 0)</f>
        <v>#REF!</v>
      </c>
      <c r="L232" s="23" t="e">
        <f>VLOOKUP(B232,#REF!, 11, 0)</f>
        <v>#REF!</v>
      </c>
      <c r="M232" s="23" t="e">
        <f>VLOOKUP(B232,#REF!, 12, 0)</f>
        <v>#REF!</v>
      </c>
      <c r="N232" s="23" t="e">
        <f>VLOOKUP(B232,#REF!, 13, 0)</f>
        <v>#REF!</v>
      </c>
      <c r="O232" s="23" t="e">
        <f>VLOOKUP(B232,#REF!, 14, 0)</f>
        <v>#REF!</v>
      </c>
    </row>
    <row r="233" spans="1:15" x14ac:dyDescent="0.25">
      <c r="A233" s="62"/>
      <c r="B233" s="55" t="e">
        <f>VLOOKUP(A233,#REF!, 2, 0)</f>
        <v>#REF!</v>
      </c>
      <c r="C233" s="23" t="e">
        <f>VLOOKUP(B233,#REF!, 2, 0)</f>
        <v>#REF!</v>
      </c>
      <c r="D233" s="23" t="e">
        <f>VLOOKUP(B233,#REF!, 3, 0)</f>
        <v>#REF!</v>
      </c>
      <c r="E233" s="23" t="e">
        <f>VLOOKUP(B233,#REF!, 4, 0)</f>
        <v>#REF!</v>
      </c>
      <c r="F233" s="23" t="e">
        <f>VLOOKUP(B233,#REF!, 5, 0)</f>
        <v>#REF!</v>
      </c>
      <c r="G233" s="23" t="e">
        <f>VLOOKUP(B233,#REF!, 6, 0)</f>
        <v>#REF!</v>
      </c>
      <c r="H233" s="23" t="e">
        <f>VLOOKUP(B233,#REF!, 7, 0)</f>
        <v>#REF!</v>
      </c>
      <c r="I233" s="23" t="e">
        <f>VLOOKUP(B233,#REF!, 8, 0)</f>
        <v>#REF!</v>
      </c>
      <c r="J233" s="23" t="e">
        <f>VLOOKUP(B233,#REF!, 9, 0)</f>
        <v>#REF!</v>
      </c>
      <c r="K233" s="23" t="e">
        <f>VLOOKUP(B233,#REF!, 10, 0)</f>
        <v>#REF!</v>
      </c>
      <c r="L233" s="23" t="e">
        <f>VLOOKUP(B233,#REF!, 11, 0)</f>
        <v>#REF!</v>
      </c>
      <c r="M233" s="23" t="e">
        <f>VLOOKUP(B233,#REF!, 12, 0)</f>
        <v>#REF!</v>
      </c>
      <c r="N233" s="23" t="e">
        <f>VLOOKUP(B233,#REF!, 13, 0)</f>
        <v>#REF!</v>
      </c>
      <c r="O233" s="23" t="e">
        <f>VLOOKUP(B233,#REF!, 14, 0)</f>
        <v>#REF!</v>
      </c>
    </row>
    <row r="234" spans="1:15" x14ac:dyDescent="0.25">
      <c r="A234" s="62"/>
      <c r="B234" s="55" t="e">
        <f>VLOOKUP(A234,#REF!, 2, 0)</f>
        <v>#REF!</v>
      </c>
      <c r="C234" s="23" t="e">
        <f>VLOOKUP(B234,#REF!, 2, 0)</f>
        <v>#REF!</v>
      </c>
      <c r="D234" s="23" t="e">
        <f>VLOOKUP(B234,#REF!, 3, 0)</f>
        <v>#REF!</v>
      </c>
      <c r="E234" s="23" t="e">
        <f>VLOOKUP(B234,#REF!, 4, 0)</f>
        <v>#REF!</v>
      </c>
      <c r="F234" s="23" t="e">
        <f>VLOOKUP(B234,#REF!, 5, 0)</f>
        <v>#REF!</v>
      </c>
      <c r="G234" s="23" t="e">
        <f>VLOOKUP(B234,#REF!, 6, 0)</f>
        <v>#REF!</v>
      </c>
      <c r="H234" s="23" t="e">
        <f>VLOOKUP(B234,#REF!, 7, 0)</f>
        <v>#REF!</v>
      </c>
      <c r="I234" s="23" t="e">
        <f>VLOOKUP(B234,#REF!, 8, 0)</f>
        <v>#REF!</v>
      </c>
      <c r="J234" s="23" t="e">
        <f>VLOOKUP(B234,#REF!, 9, 0)</f>
        <v>#REF!</v>
      </c>
      <c r="K234" s="23" t="e">
        <f>VLOOKUP(B234,#REF!, 10, 0)</f>
        <v>#REF!</v>
      </c>
      <c r="L234" s="23" t="e">
        <f>VLOOKUP(B234,#REF!, 11, 0)</f>
        <v>#REF!</v>
      </c>
      <c r="M234" s="23" t="e">
        <f>VLOOKUP(B234,#REF!, 12, 0)</f>
        <v>#REF!</v>
      </c>
      <c r="N234" s="23" t="e">
        <f>VLOOKUP(B234,#REF!, 13, 0)</f>
        <v>#REF!</v>
      </c>
      <c r="O234" s="23" t="e">
        <f>VLOOKUP(B234,#REF!, 14, 0)</f>
        <v>#REF!</v>
      </c>
    </row>
    <row r="235" spans="1:15" x14ac:dyDescent="0.25">
      <c r="A235" s="62"/>
      <c r="B235" s="55" t="e">
        <f>VLOOKUP(A235,#REF!, 2, 0)</f>
        <v>#REF!</v>
      </c>
      <c r="C235" s="23" t="e">
        <f>VLOOKUP(B235,#REF!, 2, 0)</f>
        <v>#REF!</v>
      </c>
      <c r="D235" s="23" t="e">
        <f>VLOOKUP(B235,#REF!, 3, 0)</f>
        <v>#REF!</v>
      </c>
      <c r="E235" s="23" t="e">
        <f>VLOOKUP(B235,#REF!, 4, 0)</f>
        <v>#REF!</v>
      </c>
      <c r="F235" s="23" t="e">
        <f>VLOOKUP(B235,#REF!, 5, 0)</f>
        <v>#REF!</v>
      </c>
      <c r="G235" s="23" t="e">
        <f>VLOOKUP(B235,#REF!, 6, 0)</f>
        <v>#REF!</v>
      </c>
      <c r="H235" s="23" t="e">
        <f>VLOOKUP(B235,#REF!, 7, 0)</f>
        <v>#REF!</v>
      </c>
      <c r="I235" s="23" t="e">
        <f>VLOOKUP(B235,#REF!, 8, 0)</f>
        <v>#REF!</v>
      </c>
      <c r="J235" s="23" t="e">
        <f>VLOOKUP(B235,#REF!, 9, 0)</f>
        <v>#REF!</v>
      </c>
      <c r="K235" s="23" t="e">
        <f>VLOOKUP(B235,#REF!, 10, 0)</f>
        <v>#REF!</v>
      </c>
      <c r="L235" s="23" t="e">
        <f>VLOOKUP(B235,#REF!, 11, 0)</f>
        <v>#REF!</v>
      </c>
      <c r="M235" s="23" t="e">
        <f>VLOOKUP(B235,#REF!, 12, 0)</f>
        <v>#REF!</v>
      </c>
      <c r="N235" s="23" t="e">
        <f>VLOOKUP(B235,#REF!, 13, 0)</f>
        <v>#REF!</v>
      </c>
      <c r="O235" s="23" t="e">
        <f>VLOOKUP(B235,#REF!, 14, 0)</f>
        <v>#REF!</v>
      </c>
    </row>
    <row r="236" spans="1:15" x14ac:dyDescent="0.25">
      <c r="A236" s="62"/>
      <c r="B236" s="55" t="e">
        <f>VLOOKUP(A236,#REF!, 2, 0)</f>
        <v>#REF!</v>
      </c>
      <c r="C236" s="23" t="e">
        <f>VLOOKUP(B236,#REF!, 2, 0)</f>
        <v>#REF!</v>
      </c>
      <c r="D236" s="23" t="e">
        <f>VLOOKUP(B236,#REF!, 3, 0)</f>
        <v>#REF!</v>
      </c>
      <c r="E236" s="23" t="e">
        <f>VLOOKUP(B236,#REF!, 4, 0)</f>
        <v>#REF!</v>
      </c>
      <c r="F236" s="23" t="e">
        <f>VLOOKUP(B236,#REF!, 5, 0)</f>
        <v>#REF!</v>
      </c>
      <c r="G236" s="23" t="e">
        <f>VLOOKUP(B236,#REF!, 6, 0)</f>
        <v>#REF!</v>
      </c>
      <c r="H236" s="23" t="e">
        <f>VLOOKUP(B236,#REF!, 7, 0)</f>
        <v>#REF!</v>
      </c>
      <c r="I236" s="23" t="e">
        <f>VLOOKUP(B236,#REF!, 8, 0)</f>
        <v>#REF!</v>
      </c>
      <c r="J236" s="23" t="e">
        <f>VLOOKUP(B236,#REF!, 9, 0)</f>
        <v>#REF!</v>
      </c>
      <c r="K236" s="23" t="e">
        <f>VLOOKUP(B236,#REF!, 10, 0)</f>
        <v>#REF!</v>
      </c>
      <c r="L236" s="23" t="e">
        <f>VLOOKUP(B236,#REF!, 11, 0)</f>
        <v>#REF!</v>
      </c>
      <c r="M236" s="23" t="e">
        <f>VLOOKUP(B236,#REF!, 12, 0)</f>
        <v>#REF!</v>
      </c>
      <c r="N236" s="23" t="e">
        <f>VLOOKUP(B236,#REF!, 13, 0)</f>
        <v>#REF!</v>
      </c>
      <c r="O236" s="23" t="e">
        <f>VLOOKUP(B236,#REF!, 14, 0)</f>
        <v>#REF!</v>
      </c>
    </row>
    <row r="237" spans="1:15" x14ac:dyDescent="0.25">
      <c r="A237" s="62"/>
      <c r="B237" s="55" t="e">
        <f>VLOOKUP(A237,#REF!, 2, 0)</f>
        <v>#REF!</v>
      </c>
      <c r="C237" s="23" t="e">
        <f>VLOOKUP(B237,#REF!, 2, 0)</f>
        <v>#REF!</v>
      </c>
      <c r="D237" s="23" t="e">
        <f>VLOOKUP(B237,#REF!, 3, 0)</f>
        <v>#REF!</v>
      </c>
      <c r="E237" s="23" t="e">
        <f>VLOOKUP(B237,#REF!, 4, 0)</f>
        <v>#REF!</v>
      </c>
      <c r="F237" s="23" t="e">
        <f>VLOOKUP(B237,#REF!, 5, 0)</f>
        <v>#REF!</v>
      </c>
      <c r="G237" s="23" t="e">
        <f>VLOOKUP(B237,#REF!, 6, 0)</f>
        <v>#REF!</v>
      </c>
      <c r="H237" s="23" t="e">
        <f>VLOOKUP(B237,#REF!, 7, 0)</f>
        <v>#REF!</v>
      </c>
      <c r="I237" s="23" t="e">
        <f>VLOOKUP(B237,#REF!, 8, 0)</f>
        <v>#REF!</v>
      </c>
      <c r="J237" s="23" t="e">
        <f>VLOOKUP(B237,#REF!, 9, 0)</f>
        <v>#REF!</v>
      </c>
      <c r="K237" s="23" t="e">
        <f>VLOOKUP(B237,#REF!, 10, 0)</f>
        <v>#REF!</v>
      </c>
      <c r="L237" s="23" t="e">
        <f>VLOOKUP(B237,#REF!, 11, 0)</f>
        <v>#REF!</v>
      </c>
      <c r="M237" s="23" t="e">
        <f>VLOOKUP(B237,#REF!, 12, 0)</f>
        <v>#REF!</v>
      </c>
      <c r="N237" s="23" t="e">
        <f>VLOOKUP(B237,#REF!, 13, 0)</f>
        <v>#REF!</v>
      </c>
      <c r="O237" s="23" t="e">
        <f>VLOOKUP(B237,#REF!, 14, 0)</f>
        <v>#REF!</v>
      </c>
    </row>
    <row r="238" spans="1:15" x14ac:dyDescent="0.25">
      <c r="A238" s="62"/>
      <c r="B238" s="55" t="e">
        <f>VLOOKUP(A238,#REF!, 2, 0)</f>
        <v>#REF!</v>
      </c>
      <c r="C238" s="23" t="e">
        <f>VLOOKUP(B238,#REF!, 2, 0)</f>
        <v>#REF!</v>
      </c>
      <c r="D238" s="23" t="e">
        <f>VLOOKUP(B238,#REF!, 3, 0)</f>
        <v>#REF!</v>
      </c>
      <c r="E238" s="23" t="e">
        <f>VLOOKUP(B238,#REF!, 4, 0)</f>
        <v>#REF!</v>
      </c>
      <c r="F238" s="23" t="e">
        <f>VLOOKUP(B238,#REF!, 5, 0)</f>
        <v>#REF!</v>
      </c>
      <c r="G238" s="23" t="e">
        <f>VLOOKUP(B238,#REF!, 6, 0)</f>
        <v>#REF!</v>
      </c>
      <c r="H238" s="23" t="e">
        <f>VLOOKUP(B238,#REF!, 7, 0)</f>
        <v>#REF!</v>
      </c>
      <c r="I238" s="23" t="e">
        <f>VLOOKUP(B238,#REF!, 8, 0)</f>
        <v>#REF!</v>
      </c>
      <c r="J238" s="23" t="e">
        <f>VLOOKUP(B238,#REF!, 9, 0)</f>
        <v>#REF!</v>
      </c>
      <c r="K238" s="23" t="e">
        <f>VLOOKUP(B238,#REF!, 10, 0)</f>
        <v>#REF!</v>
      </c>
      <c r="L238" s="23" t="e">
        <f>VLOOKUP(B238,#REF!, 11, 0)</f>
        <v>#REF!</v>
      </c>
      <c r="M238" s="23" t="e">
        <f>VLOOKUP(B238,#REF!, 12, 0)</f>
        <v>#REF!</v>
      </c>
      <c r="N238" s="23" t="e">
        <f>VLOOKUP(B238,#REF!, 13, 0)</f>
        <v>#REF!</v>
      </c>
      <c r="O238" s="23" t="e">
        <f>VLOOKUP(B238,#REF!, 14, 0)</f>
        <v>#REF!</v>
      </c>
    </row>
    <row r="239" spans="1:15" x14ac:dyDescent="0.25">
      <c r="A239" s="62"/>
      <c r="B239" s="55" t="e">
        <f>VLOOKUP(A239,#REF!, 2, 0)</f>
        <v>#REF!</v>
      </c>
      <c r="C239" s="23" t="e">
        <f>VLOOKUP(B239,#REF!, 2, 0)</f>
        <v>#REF!</v>
      </c>
      <c r="D239" s="23" t="e">
        <f>VLOOKUP(B239,#REF!, 3, 0)</f>
        <v>#REF!</v>
      </c>
      <c r="E239" s="23" t="e">
        <f>VLOOKUP(B239,#REF!, 4, 0)</f>
        <v>#REF!</v>
      </c>
      <c r="F239" s="23" t="e">
        <f>VLOOKUP(B239,#REF!, 5, 0)</f>
        <v>#REF!</v>
      </c>
      <c r="G239" s="23" t="e">
        <f>VLOOKUP(B239,#REF!, 6, 0)</f>
        <v>#REF!</v>
      </c>
      <c r="H239" s="23" t="e">
        <f>VLOOKUP(B239,#REF!, 7, 0)</f>
        <v>#REF!</v>
      </c>
      <c r="I239" s="23" t="e">
        <f>VLOOKUP(B239,#REF!, 8, 0)</f>
        <v>#REF!</v>
      </c>
      <c r="J239" s="23" t="e">
        <f>VLOOKUP(B239,#REF!, 9, 0)</f>
        <v>#REF!</v>
      </c>
      <c r="K239" s="23" t="e">
        <f>VLOOKUP(B239,#REF!, 10, 0)</f>
        <v>#REF!</v>
      </c>
      <c r="L239" s="23" t="e">
        <f>VLOOKUP(B239,#REF!, 11, 0)</f>
        <v>#REF!</v>
      </c>
      <c r="M239" s="23" t="e">
        <f>VLOOKUP(B239,#REF!, 12, 0)</f>
        <v>#REF!</v>
      </c>
      <c r="N239" s="23" t="e">
        <f>VLOOKUP(B239,#REF!, 13, 0)</f>
        <v>#REF!</v>
      </c>
      <c r="O239" s="23" t="e">
        <f>VLOOKUP(B239,#REF!, 14, 0)</f>
        <v>#REF!</v>
      </c>
    </row>
    <row r="240" spans="1:15" x14ac:dyDescent="0.25">
      <c r="A240" s="62"/>
      <c r="B240" s="55" t="e">
        <f>VLOOKUP(A240,#REF!, 2, 0)</f>
        <v>#REF!</v>
      </c>
      <c r="C240" s="23" t="e">
        <f>VLOOKUP(B240,#REF!, 2, 0)</f>
        <v>#REF!</v>
      </c>
      <c r="D240" s="23" t="e">
        <f>VLOOKUP(B240,#REF!, 3, 0)</f>
        <v>#REF!</v>
      </c>
      <c r="E240" s="23" t="e">
        <f>VLOOKUP(B240,#REF!, 4, 0)</f>
        <v>#REF!</v>
      </c>
      <c r="F240" s="23" t="e">
        <f>VLOOKUP(B240,#REF!, 5, 0)</f>
        <v>#REF!</v>
      </c>
      <c r="G240" s="23" t="e">
        <f>VLOOKUP(B240,#REF!, 6, 0)</f>
        <v>#REF!</v>
      </c>
      <c r="H240" s="23" t="e">
        <f>VLOOKUP(B240,#REF!, 7, 0)</f>
        <v>#REF!</v>
      </c>
      <c r="I240" s="23" t="e">
        <f>VLOOKUP(B240,#REF!, 8, 0)</f>
        <v>#REF!</v>
      </c>
      <c r="J240" s="23" t="e">
        <f>VLOOKUP(B240,#REF!, 9, 0)</f>
        <v>#REF!</v>
      </c>
      <c r="K240" s="23" t="e">
        <f>VLOOKUP(B240,#REF!, 10, 0)</f>
        <v>#REF!</v>
      </c>
      <c r="L240" s="23" t="e">
        <f>VLOOKUP(B240,#REF!, 11, 0)</f>
        <v>#REF!</v>
      </c>
      <c r="M240" s="23" t="e">
        <f>VLOOKUP(B240,#REF!, 12, 0)</f>
        <v>#REF!</v>
      </c>
      <c r="N240" s="23" t="e">
        <f>VLOOKUP(B240,#REF!, 13, 0)</f>
        <v>#REF!</v>
      </c>
      <c r="O240" s="23" t="e">
        <f>VLOOKUP(B240,#REF!, 14, 0)</f>
        <v>#REF!</v>
      </c>
    </row>
    <row r="241" spans="1:15" x14ac:dyDescent="0.25">
      <c r="A241" s="62"/>
      <c r="B241" s="55" t="e">
        <f>VLOOKUP(A241,#REF!, 2, 0)</f>
        <v>#REF!</v>
      </c>
      <c r="C241" s="23" t="e">
        <f>VLOOKUP(B241,#REF!, 2, 0)</f>
        <v>#REF!</v>
      </c>
      <c r="D241" s="23" t="e">
        <f>VLOOKUP(B241,#REF!, 3, 0)</f>
        <v>#REF!</v>
      </c>
      <c r="E241" s="23" t="e">
        <f>VLOOKUP(B241,#REF!, 4, 0)</f>
        <v>#REF!</v>
      </c>
      <c r="F241" s="23" t="e">
        <f>VLOOKUP(B241,#REF!, 5, 0)</f>
        <v>#REF!</v>
      </c>
      <c r="G241" s="23" t="e">
        <f>VLOOKUP(B241,#REF!, 6, 0)</f>
        <v>#REF!</v>
      </c>
      <c r="H241" s="23" t="e">
        <f>VLOOKUP(B241,#REF!, 7, 0)</f>
        <v>#REF!</v>
      </c>
      <c r="I241" s="23" t="e">
        <f>VLOOKUP(B241,#REF!, 8, 0)</f>
        <v>#REF!</v>
      </c>
      <c r="J241" s="23" t="e">
        <f>VLOOKUP(B241,#REF!, 9, 0)</f>
        <v>#REF!</v>
      </c>
      <c r="K241" s="23" t="e">
        <f>VLOOKUP(B241,#REF!, 10, 0)</f>
        <v>#REF!</v>
      </c>
      <c r="L241" s="23" t="e">
        <f>VLOOKUP(B241,#REF!, 11, 0)</f>
        <v>#REF!</v>
      </c>
      <c r="M241" s="23" t="e">
        <f>VLOOKUP(B241,#REF!, 12, 0)</f>
        <v>#REF!</v>
      </c>
      <c r="N241" s="23" t="e">
        <f>VLOOKUP(B241,#REF!, 13, 0)</f>
        <v>#REF!</v>
      </c>
      <c r="O241" s="23" t="e">
        <f>VLOOKUP(B241,#REF!, 14, 0)</f>
        <v>#REF!</v>
      </c>
    </row>
    <row r="242" spans="1:15" x14ac:dyDescent="0.25">
      <c r="A242" s="62"/>
      <c r="B242" s="55" t="e">
        <f>VLOOKUP(A242,#REF!, 2, 0)</f>
        <v>#REF!</v>
      </c>
      <c r="C242" s="23" t="e">
        <f>VLOOKUP(B242,#REF!, 2, 0)</f>
        <v>#REF!</v>
      </c>
      <c r="D242" s="23" t="e">
        <f>VLOOKUP(B242,#REF!, 3, 0)</f>
        <v>#REF!</v>
      </c>
      <c r="E242" s="23" t="e">
        <f>VLOOKUP(B242,#REF!, 4, 0)</f>
        <v>#REF!</v>
      </c>
      <c r="F242" s="23" t="e">
        <f>VLOOKUP(B242,#REF!, 5, 0)</f>
        <v>#REF!</v>
      </c>
      <c r="G242" s="23" t="e">
        <f>VLOOKUP(B242,#REF!, 6, 0)</f>
        <v>#REF!</v>
      </c>
      <c r="H242" s="23" t="e">
        <f>VLOOKUP(B242,#REF!, 7, 0)</f>
        <v>#REF!</v>
      </c>
      <c r="I242" s="23" t="e">
        <f>VLOOKUP(B242,#REF!, 8, 0)</f>
        <v>#REF!</v>
      </c>
      <c r="J242" s="23" t="e">
        <f>VLOOKUP(B242,#REF!, 9, 0)</f>
        <v>#REF!</v>
      </c>
      <c r="K242" s="23" t="e">
        <f>VLOOKUP(B242,#REF!, 10, 0)</f>
        <v>#REF!</v>
      </c>
      <c r="L242" s="23" t="e">
        <f>VLOOKUP(B242,#REF!, 11, 0)</f>
        <v>#REF!</v>
      </c>
      <c r="M242" s="23" t="e">
        <f>VLOOKUP(B242,#REF!, 12, 0)</f>
        <v>#REF!</v>
      </c>
      <c r="N242" s="23" t="e">
        <f>VLOOKUP(B242,#REF!, 13, 0)</f>
        <v>#REF!</v>
      </c>
      <c r="O242" s="23" t="e">
        <f>VLOOKUP(B242,#REF!, 14, 0)</f>
        <v>#REF!</v>
      </c>
    </row>
    <row r="243" spans="1:15" x14ac:dyDescent="0.25">
      <c r="A243" s="62"/>
      <c r="B243" s="55" t="e">
        <f>VLOOKUP(A243,#REF!, 2, 0)</f>
        <v>#REF!</v>
      </c>
      <c r="C243" s="23" t="e">
        <f>VLOOKUP(B243,#REF!, 2, 0)</f>
        <v>#REF!</v>
      </c>
      <c r="D243" s="23" t="e">
        <f>VLOOKUP(B243,#REF!, 3, 0)</f>
        <v>#REF!</v>
      </c>
      <c r="E243" s="23" t="e">
        <f>VLOOKUP(B243,#REF!, 4, 0)</f>
        <v>#REF!</v>
      </c>
      <c r="F243" s="23" t="e">
        <f>VLOOKUP(B243,#REF!, 5, 0)</f>
        <v>#REF!</v>
      </c>
      <c r="G243" s="23" t="e">
        <f>VLOOKUP(B243,#REF!, 6, 0)</f>
        <v>#REF!</v>
      </c>
      <c r="H243" s="23" t="e">
        <f>VLOOKUP(B243,#REF!, 7, 0)</f>
        <v>#REF!</v>
      </c>
      <c r="I243" s="23" t="e">
        <f>VLOOKUP(B243,#REF!, 8, 0)</f>
        <v>#REF!</v>
      </c>
      <c r="J243" s="23" t="e">
        <f>VLOOKUP(B243,#REF!, 9, 0)</f>
        <v>#REF!</v>
      </c>
      <c r="K243" s="23" t="e">
        <f>VLOOKUP(B243,#REF!, 10, 0)</f>
        <v>#REF!</v>
      </c>
      <c r="L243" s="23" t="e">
        <f>VLOOKUP(B243,#REF!, 11, 0)</f>
        <v>#REF!</v>
      </c>
      <c r="M243" s="23" t="e">
        <f>VLOOKUP(B243,#REF!, 12, 0)</f>
        <v>#REF!</v>
      </c>
      <c r="N243" s="23" t="e">
        <f>VLOOKUP(B243,#REF!, 13, 0)</f>
        <v>#REF!</v>
      </c>
      <c r="O243" s="23" t="e">
        <f>VLOOKUP(B243,#REF!, 14, 0)</f>
        <v>#REF!</v>
      </c>
    </row>
    <row r="244" spans="1:15" x14ac:dyDescent="0.25">
      <c r="A244" s="62"/>
      <c r="B244" s="55" t="e">
        <f>VLOOKUP(A244,#REF!, 2, 0)</f>
        <v>#REF!</v>
      </c>
      <c r="C244" s="23" t="e">
        <f>VLOOKUP(B244,#REF!, 2, 0)</f>
        <v>#REF!</v>
      </c>
      <c r="D244" s="23" t="e">
        <f>VLOOKUP(B244,#REF!, 3, 0)</f>
        <v>#REF!</v>
      </c>
      <c r="E244" s="23" t="e">
        <f>VLOOKUP(B244,#REF!, 4, 0)</f>
        <v>#REF!</v>
      </c>
      <c r="F244" s="23" t="e">
        <f>VLOOKUP(B244,#REF!, 5, 0)</f>
        <v>#REF!</v>
      </c>
      <c r="G244" s="23" t="e">
        <f>VLOOKUP(B244,#REF!, 6, 0)</f>
        <v>#REF!</v>
      </c>
      <c r="H244" s="23" t="e">
        <f>VLOOKUP(B244,#REF!, 7, 0)</f>
        <v>#REF!</v>
      </c>
      <c r="I244" s="23" t="e">
        <f>VLOOKUP(B244,#REF!, 8, 0)</f>
        <v>#REF!</v>
      </c>
      <c r="J244" s="23" t="e">
        <f>VLOOKUP(B244,#REF!, 9, 0)</f>
        <v>#REF!</v>
      </c>
      <c r="K244" s="23" t="e">
        <f>VLOOKUP(B244,#REF!, 10, 0)</f>
        <v>#REF!</v>
      </c>
      <c r="L244" s="23" t="e">
        <f>VLOOKUP(B244,#REF!, 11, 0)</f>
        <v>#REF!</v>
      </c>
      <c r="M244" s="23" t="e">
        <f>VLOOKUP(B244,#REF!, 12, 0)</f>
        <v>#REF!</v>
      </c>
      <c r="N244" s="23" t="e">
        <f>VLOOKUP(B244,#REF!, 13, 0)</f>
        <v>#REF!</v>
      </c>
      <c r="O244" s="23" t="e">
        <f>VLOOKUP(B244,#REF!, 14, 0)</f>
        <v>#REF!</v>
      </c>
    </row>
    <row r="245" spans="1:15" x14ac:dyDescent="0.25">
      <c r="A245" s="62"/>
      <c r="B245" s="55" t="e">
        <f>VLOOKUP(A245,#REF!, 2, 0)</f>
        <v>#REF!</v>
      </c>
      <c r="C245" s="23" t="e">
        <f>VLOOKUP(B245,#REF!, 2, 0)</f>
        <v>#REF!</v>
      </c>
      <c r="D245" s="23" t="e">
        <f>VLOOKUP(B245,#REF!, 3, 0)</f>
        <v>#REF!</v>
      </c>
      <c r="E245" s="23" t="e">
        <f>VLOOKUP(B245,#REF!, 4, 0)</f>
        <v>#REF!</v>
      </c>
      <c r="F245" s="23" t="e">
        <f>VLOOKUP(B245,#REF!, 5, 0)</f>
        <v>#REF!</v>
      </c>
      <c r="G245" s="23" t="e">
        <f>VLOOKUP(B245,#REF!, 6, 0)</f>
        <v>#REF!</v>
      </c>
      <c r="H245" s="23" t="e">
        <f>VLOOKUP(B245,#REF!, 7, 0)</f>
        <v>#REF!</v>
      </c>
      <c r="I245" s="23" t="e">
        <f>VLOOKUP(B245,#REF!, 8, 0)</f>
        <v>#REF!</v>
      </c>
      <c r="J245" s="23" t="e">
        <f>VLOOKUP(B245,#REF!, 9, 0)</f>
        <v>#REF!</v>
      </c>
      <c r="K245" s="23" t="e">
        <f>VLOOKUP(B245,#REF!, 10, 0)</f>
        <v>#REF!</v>
      </c>
      <c r="L245" s="23" t="e">
        <f>VLOOKUP(B245,#REF!, 11, 0)</f>
        <v>#REF!</v>
      </c>
      <c r="M245" s="23" t="e">
        <f>VLOOKUP(B245,#REF!, 12, 0)</f>
        <v>#REF!</v>
      </c>
      <c r="N245" s="23" t="e">
        <f>VLOOKUP(B245,#REF!, 13, 0)</f>
        <v>#REF!</v>
      </c>
      <c r="O245" s="23" t="e">
        <f>VLOOKUP(B245,#REF!, 14, 0)</f>
        <v>#REF!</v>
      </c>
    </row>
    <row r="246" spans="1:15" x14ac:dyDescent="0.25">
      <c r="A246" s="62"/>
      <c r="B246" s="55" t="e">
        <f>VLOOKUP(A246,#REF!, 2, 0)</f>
        <v>#REF!</v>
      </c>
      <c r="C246" s="23" t="e">
        <f>VLOOKUP(B246,#REF!, 2, 0)</f>
        <v>#REF!</v>
      </c>
      <c r="D246" s="23" t="e">
        <f>VLOOKUP(B246,#REF!, 3, 0)</f>
        <v>#REF!</v>
      </c>
      <c r="E246" s="23" t="e">
        <f>VLOOKUP(B246,#REF!, 4, 0)</f>
        <v>#REF!</v>
      </c>
      <c r="F246" s="23" t="e">
        <f>VLOOKUP(B246,#REF!, 5, 0)</f>
        <v>#REF!</v>
      </c>
      <c r="G246" s="23" t="e">
        <f>VLOOKUP(B246,#REF!, 6, 0)</f>
        <v>#REF!</v>
      </c>
      <c r="H246" s="23" t="e">
        <f>VLOOKUP(B246,#REF!, 7, 0)</f>
        <v>#REF!</v>
      </c>
      <c r="I246" s="23" t="e">
        <f>VLOOKUP(B246,#REF!, 8, 0)</f>
        <v>#REF!</v>
      </c>
      <c r="J246" s="23" t="e">
        <f>VLOOKUP(B246,#REF!, 9, 0)</f>
        <v>#REF!</v>
      </c>
      <c r="K246" s="23" t="e">
        <f>VLOOKUP(B246,#REF!, 10, 0)</f>
        <v>#REF!</v>
      </c>
      <c r="L246" s="23" t="e">
        <f>VLOOKUP(B246,#REF!, 11, 0)</f>
        <v>#REF!</v>
      </c>
      <c r="M246" s="23" t="e">
        <f>VLOOKUP(B246,#REF!, 12, 0)</f>
        <v>#REF!</v>
      </c>
      <c r="N246" s="23" t="e">
        <f>VLOOKUP(B246,#REF!, 13, 0)</f>
        <v>#REF!</v>
      </c>
      <c r="O246" s="23" t="e">
        <f>VLOOKUP(B246,#REF!, 14, 0)</f>
        <v>#REF!</v>
      </c>
    </row>
    <row r="247" spans="1:15" x14ac:dyDescent="0.25">
      <c r="A247" s="62"/>
      <c r="B247" s="55" t="e">
        <f>VLOOKUP(A247,#REF!, 2, 0)</f>
        <v>#REF!</v>
      </c>
      <c r="C247" s="23" t="e">
        <f>VLOOKUP(B247,#REF!, 2, 0)</f>
        <v>#REF!</v>
      </c>
      <c r="D247" s="23" t="e">
        <f>VLOOKUP(B247,#REF!, 3, 0)</f>
        <v>#REF!</v>
      </c>
      <c r="E247" s="23" t="e">
        <f>VLOOKUP(B247,#REF!, 4, 0)</f>
        <v>#REF!</v>
      </c>
      <c r="F247" s="23" t="e">
        <f>VLOOKUP(B247,#REF!, 5, 0)</f>
        <v>#REF!</v>
      </c>
      <c r="G247" s="23" t="e">
        <f>VLOOKUP(B247,#REF!, 6, 0)</f>
        <v>#REF!</v>
      </c>
      <c r="H247" s="23" t="e">
        <f>VLOOKUP(B247,#REF!, 7, 0)</f>
        <v>#REF!</v>
      </c>
      <c r="I247" s="23" t="e">
        <f>VLOOKUP(B247,#REF!, 8, 0)</f>
        <v>#REF!</v>
      </c>
      <c r="J247" s="23" t="e">
        <f>VLOOKUP(B247,#REF!, 9, 0)</f>
        <v>#REF!</v>
      </c>
      <c r="K247" s="23" t="e">
        <f>VLOOKUP(B247,#REF!, 10, 0)</f>
        <v>#REF!</v>
      </c>
      <c r="L247" s="23" t="e">
        <f>VLOOKUP(B247,#REF!, 11, 0)</f>
        <v>#REF!</v>
      </c>
      <c r="M247" s="23" t="e">
        <f>VLOOKUP(B247,#REF!, 12, 0)</f>
        <v>#REF!</v>
      </c>
      <c r="N247" s="23" t="e">
        <f>VLOOKUP(B247,#REF!, 13, 0)</f>
        <v>#REF!</v>
      </c>
      <c r="O247" s="23" t="e">
        <f>VLOOKUP(B247,#REF!, 14, 0)</f>
        <v>#REF!</v>
      </c>
    </row>
    <row r="248" spans="1:15" x14ac:dyDescent="0.25">
      <c r="A248" s="62"/>
      <c r="B248" s="55" t="e">
        <f>VLOOKUP(A248,#REF!, 2, 0)</f>
        <v>#REF!</v>
      </c>
      <c r="C248" s="23" t="e">
        <f>VLOOKUP(B248,#REF!, 2, 0)</f>
        <v>#REF!</v>
      </c>
      <c r="D248" s="23" t="e">
        <f>VLOOKUP(B248,#REF!, 3, 0)</f>
        <v>#REF!</v>
      </c>
      <c r="E248" s="23" t="e">
        <f>VLOOKUP(B248,#REF!, 4, 0)</f>
        <v>#REF!</v>
      </c>
      <c r="F248" s="23" t="e">
        <f>VLOOKUP(B248,#REF!, 5, 0)</f>
        <v>#REF!</v>
      </c>
      <c r="G248" s="23" t="e">
        <f>VLOOKUP(B248,#REF!, 6, 0)</f>
        <v>#REF!</v>
      </c>
      <c r="H248" s="23" t="e">
        <f>VLOOKUP(B248,#REF!, 7, 0)</f>
        <v>#REF!</v>
      </c>
      <c r="I248" s="23" t="e">
        <f>VLOOKUP(B248,#REF!, 8, 0)</f>
        <v>#REF!</v>
      </c>
      <c r="J248" s="23" t="e">
        <f>VLOOKUP(B248,#REF!, 9, 0)</f>
        <v>#REF!</v>
      </c>
      <c r="K248" s="23" t="e">
        <f>VLOOKUP(B248,#REF!, 10, 0)</f>
        <v>#REF!</v>
      </c>
      <c r="L248" s="23" t="e">
        <f>VLOOKUP(B248,#REF!, 11, 0)</f>
        <v>#REF!</v>
      </c>
      <c r="M248" s="23" t="e">
        <f>VLOOKUP(B248,#REF!, 12, 0)</f>
        <v>#REF!</v>
      </c>
      <c r="N248" s="23" t="e">
        <f>VLOOKUP(B248,#REF!, 13, 0)</f>
        <v>#REF!</v>
      </c>
      <c r="O248" s="23" t="e">
        <f>VLOOKUP(B248,#REF!, 14, 0)</f>
        <v>#REF!</v>
      </c>
    </row>
    <row r="249" spans="1:15" x14ac:dyDescent="0.25">
      <c r="A249" s="62"/>
      <c r="B249" s="55" t="e">
        <f>VLOOKUP(A249,#REF!, 2, 0)</f>
        <v>#REF!</v>
      </c>
      <c r="C249" s="23" t="e">
        <f>VLOOKUP(B249,#REF!, 2, 0)</f>
        <v>#REF!</v>
      </c>
      <c r="D249" s="23" t="e">
        <f>VLOOKUP(B249,#REF!, 3, 0)</f>
        <v>#REF!</v>
      </c>
      <c r="E249" s="23" t="e">
        <f>VLOOKUP(B249,#REF!, 4, 0)</f>
        <v>#REF!</v>
      </c>
      <c r="F249" s="23" t="e">
        <f>VLOOKUP(B249,#REF!, 5, 0)</f>
        <v>#REF!</v>
      </c>
      <c r="G249" s="23" t="e">
        <f>VLOOKUP(B249,#REF!, 6, 0)</f>
        <v>#REF!</v>
      </c>
      <c r="H249" s="23" t="e">
        <f>VLOOKUP(B249,#REF!, 7, 0)</f>
        <v>#REF!</v>
      </c>
      <c r="I249" s="23" t="e">
        <f>VLOOKUP(B249,#REF!, 8, 0)</f>
        <v>#REF!</v>
      </c>
      <c r="J249" s="23" t="e">
        <f>VLOOKUP(B249,#REF!, 9, 0)</f>
        <v>#REF!</v>
      </c>
      <c r="K249" s="23" t="e">
        <f>VLOOKUP(B249,#REF!, 10, 0)</f>
        <v>#REF!</v>
      </c>
      <c r="L249" s="23" t="e">
        <f>VLOOKUP(B249,#REF!, 11, 0)</f>
        <v>#REF!</v>
      </c>
      <c r="M249" s="23" t="e">
        <f>VLOOKUP(B249,#REF!, 12, 0)</f>
        <v>#REF!</v>
      </c>
      <c r="N249" s="23" t="e">
        <f>VLOOKUP(B249,#REF!, 13, 0)</f>
        <v>#REF!</v>
      </c>
      <c r="O249" s="23" t="e">
        <f>VLOOKUP(B249,#REF!, 14, 0)</f>
        <v>#REF!</v>
      </c>
    </row>
    <row r="250" spans="1:15" x14ac:dyDescent="0.25">
      <c r="A250" s="62"/>
      <c r="B250" s="55" t="e">
        <f>VLOOKUP(A250,#REF!, 2, 0)</f>
        <v>#REF!</v>
      </c>
      <c r="C250" s="23" t="e">
        <f>VLOOKUP(B250,#REF!, 2, 0)</f>
        <v>#REF!</v>
      </c>
      <c r="D250" s="23" t="e">
        <f>VLOOKUP(B250,#REF!, 3, 0)</f>
        <v>#REF!</v>
      </c>
      <c r="E250" s="23" t="e">
        <f>VLOOKUP(B250,#REF!, 4, 0)</f>
        <v>#REF!</v>
      </c>
      <c r="F250" s="23" t="e">
        <f>VLOOKUP(B250,#REF!, 5, 0)</f>
        <v>#REF!</v>
      </c>
      <c r="G250" s="23" t="e">
        <f>VLOOKUP(B250,#REF!, 6, 0)</f>
        <v>#REF!</v>
      </c>
      <c r="H250" s="23" t="e">
        <f>VLOOKUP(B250,#REF!, 7, 0)</f>
        <v>#REF!</v>
      </c>
      <c r="I250" s="23" t="e">
        <f>VLOOKUP(B250,#REF!, 8, 0)</f>
        <v>#REF!</v>
      </c>
      <c r="J250" s="23" t="e">
        <f>VLOOKUP(B250,#REF!, 9, 0)</f>
        <v>#REF!</v>
      </c>
      <c r="K250" s="23" t="e">
        <f>VLOOKUP(B250,#REF!, 10, 0)</f>
        <v>#REF!</v>
      </c>
      <c r="L250" s="23" t="e">
        <f>VLOOKUP(B250,#REF!, 11, 0)</f>
        <v>#REF!</v>
      </c>
      <c r="M250" s="23" t="e">
        <f>VLOOKUP(B250,#REF!, 12, 0)</f>
        <v>#REF!</v>
      </c>
      <c r="N250" s="23" t="e">
        <f>VLOOKUP(B250,#REF!, 13, 0)</f>
        <v>#REF!</v>
      </c>
      <c r="O250" s="23" t="e">
        <f>VLOOKUP(B250,#REF!, 14, 0)</f>
        <v>#REF!</v>
      </c>
    </row>
    <row r="251" spans="1:15" x14ac:dyDescent="0.25">
      <c r="A251" s="62"/>
      <c r="B251" s="55" t="e">
        <f>VLOOKUP(A251,#REF!, 2, 0)</f>
        <v>#REF!</v>
      </c>
      <c r="C251" s="23" t="e">
        <f>VLOOKUP(B251,#REF!, 2, 0)</f>
        <v>#REF!</v>
      </c>
      <c r="D251" s="23" t="e">
        <f>VLOOKUP(B251,#REF!, 3, 0)</f>
        <v>#REF!</v>
      </c>
      <c r="E251" s="23" t="e">
        <f>VLOOKUP(B251,#REF!, 4, 0)</f>
        <v>#REF!</v>
      </c>
      <c r="F251" s="23" t="e">
        <f>VLOOKUP(B251,#REF!, 5, 0)</f>
        <v>#REF!</v>
      </c>
      <c r="G251" s="23" t="e">
        <f>VLOOKUP(B251,#REF!, 6, 0)</f>
        <v>#REF!</v>
      </c>
      <c r="H251" s="23" t="e">
        <f>VLOOKUP(B251,#REF!, 7, 0)</f>
        <v>#REF!</v>
      </c>
      <c r="I251" s="23" t="e">
        <f>VLOOKUP(B251,#REF!, 8, 0)</f>
        <v>#REF!</v>
      </c>
      <c r="J251" s="23" t="e">
        <f>VLOOKUP(B251,#REF!, 9, 0)</f>
        <v>#REF!</v>
      </c>
      <c r="K251" s="23" t="e">
        <f>VLOOKUP(B251,#REF!, 10, 0)</f>
        <v>#REF!</v>
      </c>
      <c r="L251" s="23" t="e">
        <f>VLOOKUP(B251,#REF!, 11, 0)</f>
        <v>#REF!</v>
      </c>
      <c r="M251" s="23" t="e">
        <f>VLOOKUP(B251,#REF!, 12, 0)</f>
        <v>#REF!</v>
      </c>
      <c r="N251" s="23" t="e">
        <f>VLOOKUP(B251,#REF!, 13, 0)</f>
        <v>#REF!</v>
      </c>
      <c r="O251" s="23" t="e">
        <f>VLOOKUP(B251,#REF!, 14, 0)</f>
        <v>#REF!</v>
      </c>
    </row>
    <row r="252" spans="1:15" x14ac:dyDescent="0.25">
      <c r="A252" s="62"/>
      <c r="B252" s="55" t="e">
        <f>VLOOKUP(A252,#REF!, 2, 0)</f>
        <v>#REF!</v>
      </c>
      <c r="C252" s="23" t="e">
        <f>VLOOKUP(B252,#REF!, 2, 0)</f>
        <v>#REF!</v>
      </c>
      <c r="D252" s="23" t="e">
        <f>VLOOKUP(B252,#REF!, 3, 0)</f>
        <v>#REF!</v>
      </c>
      <c r="E252" s="23" t="e">
        <f>VLOOKUP(B252,#REF!, 4, 0)</f>
        <v>#REF!</v>
      </c>
      <c r="F252" s="23" t="e">
        <f>VLOOKUP(B252,#REF!, 5, 0)</f>
        <v>#REF!</v>
      </c>
      <c r="G252" s="23" t="e">
        <f>VLOOKUP(B252,#REF!, 6, 0)</f>
        <v>#REF!</v>
      </c>
      <c r="H252" s="23" t="e">
        <f>VLOOKUP(B252,#REF!, 7, 0)</f>
        <v>#REF!</v>
      </c>
      <c r="I252" s="23" t="e">
        <f>VLOOKUP(B252,#REF!, 8, 0)</f>
        <v>#REF!</v>
      </c>
      <c r="J252" s="23" t="e">
        <f>VLOOKUP(B252,#REF!, 9, 0)</f>
        <v>#REF!</v>
      </c>
      <c r="K252" s="23" t="e">
        <f>VLOOKUP(B252,#REF!, 10, 0)</f>
        <v>#REF!</v>
      </c>
      <c r="L252" s="23" t="e">
        <f>VLOOKUP(B252,#REF!, 11, 0)</f>
        <v>#REF!</v>
      </c>
      <c r="M252" s="23" t="e">
        <f>VLOOKUP(B252,#REF!, 12, 0)</f>
        <v>#REF!</v>
      </c>
      <c r="N252" s="23" t="e">
        <f>VLOOKUP(B252,#REF!, 13, 0)</f>
        <v>#REF!</v>
      </c>
      <c r="O252" s="23" t="e">
        <f>VLOOKUP(B252,#REF!, 14, 0)</f>
        <v>#REF!</v>
      </c>
    </row>
    <row r="253" spans="1:15" x14ac:dyDescent="0.25">
      <c r="A253" s="62"/>
      <c r="B253" s="55" t="e">
        <f>VLOOKUP(A253,#REF!, 2, 0)</f>
        <v>#REF!</v>
      </c>
      <c r="C253" s="23" t="e">
        <f>VLOOKUP(B253,#REF!, 2, 0)</f>
        <v>#REF!</v>
      </c>
      <c r="D253" s="23" t="e">
        <f>VLOOKUP(B253,#REF!, 3, 0)</f>
        <v>#REF!</v>
      </c>
      <c r="E253" s="23" t="e">
        <f>VLOOKUP(B253,#REF!, 4, 0)</f>
        <v>#REF!</v>
      </c>
      <c r="F253" s="23" t="e">
        <f>VLOOKUP(B253,#REF!, 5, 0)</f>
        <v>#REF!</v>
      </c>
      <c r="G253" s="23" t="e">
        <f>VLOOKUP(B253,#REF!, 6, 0)</f>
        <v>#REF!</v>
      </c>
      <c r="H253" s="23" t="e">
        <f>VLOOKUP(B253,#REF!, 7, 0)</f>
        <v>#REF!</v>
      </c>
      <c r="I253" s="23" t="e">
        <f>VLOOKUP(B253,#REF!, 8, 0)</f>
        <v>#REF!</v>
      </c>
      <c r="J253" s="23" t="e">
        <f>VLOOKUP(B253,#REF!, 9, 0)</f>
        <v>#REF!</v>
      </c>
      <c r="K253" s="23" t="e">
        <f>VLOOKUP(B253,#REF!, 10, 0)</f>
        <v>#REF!</v>
      </c>
      <c r="L253" s="23" t="e">
        <f>VLOOKUP(B253,#REF!, 11, 0)</f>
        <v>#REF!</v>
      </c>
      <c r="M253" s="23" t="e">
        <f>VLOOKUP(B253,#REF!, 12, 0)</f>
        <v>#REF!</v>
      </c>
      <c r="N253" s="23" t="e">
        <f>VLOOKUP(B253,#REF!, 13, 0)</f>
        <v>#REF!</v>
      </c>
      <c r="O253" s="23" t="e">
        <f>VLOOKUP(B253,#REF!, 14, 0)</f>
        <v>#REF!</v>
      </c>
    </row>
    <row r="254" spans="1:15" x14ac:dyDescent="0.25">
      <c r="A254" s="62"/>
      <c r="B254" s="55" t="e">
        <f>VLOOKUP(A254,#REF!, 2, 0)</f>
        <v>#REF!</v>
      </c>
      <c r="C254" s="23" t="e">
        <f>VLOOKUP(B254,#REF!, 2, 0)</f>
        <v>#REF!</v>
      </c>
      <c r="D254" s="23" t="e">
        <f>VLOOKUP(B254,#REF!, 3, 0)</f>
        <v>#REF!</v>
      </c>
      <c r="E254" s="23" t="e">
        <f>VLOOKUP(B254,#REF!, 4, 0)</f>
        <v>#REF!</v>
      </c>
      <c r="F254" s="23" t="e">
        <f>VLOOKUP(B254,#REF!, 5, 0)</f>
        <v>#REF!</v>
      </c>
      <c r="G254" s="23" t="e">
        <f>VLOOKUP(B254,#REF!, 6, 0)</f>
        <v>#REF!</v>
      </c>
      <c r="H254" s="23" t="e">
        <f>VLOOKUP(B254,#REF!, 7, 0)</f>
        <v>#REF!</v>
      </c>
      <c r="I254" s="23" t="e">
        <f>VLOOKUP(B254,#REF!, 8, 0)</f>
        <v>#REF!</v>
      </c>
      <c r="J254" s="23" t="e">
        <f>VLOOKUP(B254,#REF!, 9, 0)</f>
        <v>#REF!</v>
      </c>
      <c r="K254" s="23" t="e">
        <f>VLOOKUP(B254,#REF!, 10, 0)</f>
        <v>#REF!</v>
      </c>
      <c r="L254" s="23" t="e">
        <f>VLOOKUP(B254,#REF!, 11, 0)</f>
        <v>#REF!</v>
      </c>
      <c r="M254" s="23" t="e">
        <f>VLOOKUP(B254,#REF!, 12, 0)</f>
        <v>#REF!</v>
      </c>
      <c r="N254" s="23" t="e">
        <f>VLOOKUP(B254,#REF!, 13, 0)</f>
        <v>#REF!</v>
      </c>
      <c r="O254" s="23" t="e">
        <f>VLOOKUP(B254,#REF!, 14, 0)</f>
        <v>#REF!</v>
      </c>
    </row>
    <row r="255" spans="1:15" x14ac:dyDescent="0.25">
      <c r="A255" s="62"/>
      <c r="B255" s="55" t="e">
        <f>VLOOKUP(A255,#REF!, 2, 0)</f>
        <v>#REF!</v>
      </c>
      <c r="C255" s="23" t="e">
        <f>VLOOKUP(B255,#REF!, 2, 0)</f>
        <v>#REF!</v>
      </c>
      <c r="D255" s="23" t="e">
        <f>VLOOKUP(B255,#REF!, 3, 0)</f>
        <v>#REF!</v>
      </c>
      <c r="E255" s="23" t="e">
        <f>VLOOKUP(B255,#REF!, 4, 0)</f>
        <v>#REF!</v>
      </c>
      <c r="F255" s="23" t="e">
        <f>VLOOKUP(B255,#REF!, 5, 0)</f>
        <v>#REF!</v>
      </c>
      <c r="G255" s="23" t="e">
        <f>VLOOKUP(B255,#REF!, 6, 0)</f>
        <v>#REF!</v>
      </c>
      <c r="H255" s="23" t="e">
        <f>VLOOKUP(B255,#REF!, 7, 0)</f>
        <v>#REF!</v>
      </c>
      <c r="I255" s="23" t="e">
        <f>VLOOKUP(B255,#REF!, 8, 0)</f>
        <v>#REF!</v>
      </c>
      <c r="J255" s="23" t="e">
        <f>VLOOKUP(B255,#REF!, 9, 0)</f>
        <v>#REF!</v>
      </c>
      <c r="K255" s="23" t="e">
        <f>VLOOKUP(B255,#REF!, 10, 0)</f>
        <v>#REF!</v>
      </c>
      <c r="L255" s="23" t="e">
        <f>VLOOKUP(B255,#REF!, 11, 0)</f>
        <v>#REF!</v>
      </c>
      <c r="M255" s="23" t="e">
        <f>VLOOKUP(B255,#REF!, 12, 0)</f>
        <v>#REF!</v>
      </c>
      <c r="N255" s="23" t="e">
        <f>VLOOKUP(B255,#REF!, 13, 0)</f>
        <v>#REF!</v>
      </c>
      <c r="O255" s="23" t="e">
        <f>VLOOKUP(B255,#REF!, 14, 0)</f>
        <v>#REF!</v>
      </c>
    </row>
    <row r="256" spans="1:15" x14ac:dyDescent="0.25">
      <c r="A256" s="62"/>
      <c r="B256" s="55" t="e">
        <f>VLOOKUP(A256,#REF!, 2, 0)</f>
        <v>#REF!</v>
      </c>
      <c r="C256" s="23" t="e">
        <f>VLOOKUP(B256,#REF!, 2, 0)</f>
        <v>#REF!</v>
      </c>
      <c r="D256" s="23" t="e">
        <f>VLOOKUP(B256,#REF!, 3, 0)</f>
        <v>#REF!</v>
      </c>
      <c r="E256" s="23" t="e">
        <f>VLOOKUP(B256,#REF!, 4, 0)</f>
        <v>#REF!</v>
      </c>
      <c r="F256" s="23" t="e">
        <f>VLOOKUP(B256,#REF!, 5, 0)</f>
        <v>#REF!</v>
      </c>
      <c r="G256" s="23" t="e">
        <f>VLOOKUP(B256,#REF!, 6, 0)</f>
        <v>#REF!</v>
      </c>
      <c r="H256" s="23" t="e">
        <f>VLOOKUP(B256,#REF!, 7, 0)</f>
        <v>#REF!</v>
      </c>
      <c r="I256" s="23" t="e">
        <f>VLOOKUP(B256,#REF!, 8, 0)</f>
        <v>#REF!</v>
      </c>
      <c r="J256" s="23" t="e">
        <f>VLOOKUP(B256,#REF!, 9, 0)</f>
        <v>#REF!</v>
      </c>
      <c r="K256" s="23" t="e">
        <f>VLOOKUP(B256,#REF!, 10, 0)</f>
        <v>#REF!</v>
      </c>
      <c r="L256" s="23" t="e">
        <f>VLOOKUP(B256,#REF!, 11, 0)</f>
        <v>#REF!</v>
      </c>
      <c r="M256" s="23" t="e">
        <f>VLOOKUP(B256,#REF!, 12, 0)</f>
        <v>#REF!</v>
      </c>
      <c r="N256" s="23" t="e">
        <f>VLOOKUP(B256,#REF!, 13, 0)</f>
        <v>#REF!</v>
      </c>
      <c r="O256" s="23" t="e">
        <f>VLOOKUP(B256,#REF!, 14, 0)</f>
        <v>#REF!</v>
      </c>
    </row>
    <row r="257" spans="1:15" x14ac:dyDescent="0.25">
      <c r="A257" s="62"/>
      <c r="B257" s="55" t="e">
        <f>VLOOKUP(A257,#REF!, 2, 0)</f>
        <v>#REF!</v>
      </c>
      <c r="C257" s="23" t="e">
        <f>VLOOKUP(B257,#REF!, 2, 0)</f>
        <v>#REF!</v>
      </c>
      <c r="D257" s="23" t="e">
        <f>VLOOKUP(B257,#REF!, 3, 0)</f>
        <v>#REF!</v>
      </c>
      <c r="E257" s="23" t="e">
        <f>VLOOKUP(B257,#REF!, 4, 0)</f>
        <v>#REF!</v>
      </c>
      <c r="F257" s="23" t="e">
        <f>VLOOKUP(B257,#REF!, 5, 0)</f>
        <v>#REF!</v>
      </c>
      <c r="G257" s="23" t="e">
        <f>VLOOKUP(B257,#REF!, 6, 0)</f>
        <v>#REF!</v>
      </c>
      <c r="H257" s="23" t="e">
        <f>VLOOKUP(B257,#REF!, 7, 0)</f>
        <v>#REF!</v>
      </c>
      <c r="I257" s="23" t="e">
        <f>VLOOKUP(B257,#REF!, 8, 0)</f>
        <v>#REF!</v>
      </c>
      <c r="J257" s="23" t="e">
        <f>VLOOKUP(B257,#REF!, 9, 0)</f>
        <v>#REF!</v>
      </c>
      <c r="K257" s="23" t="e">
        <f>VLOOKUP(B257,#REF!, 10, 0)</f>
        <v>#REF!</v>
      </c>
      <c r="L257" s="23" t="e">
        <f>VLOOKUP(B257,#REF!, 11, 0)</f>
        <v>#REF!</v>
      </c>
      <c r="M257" s="23" t="e">
        <f>VLOOKUP(B257,#REF!, 12, 0)</f>
        <v>#REF!</v>
      </c>
      <c r="N257" s="23" t="e">
        <f>VLOOKUP(B257,#REF!, 13, 0)</f>
        <v>#REF!</v>
      </c>
      <c r="O257" s="23" t="e">
        <f>VLOOKUP(B257,#REF!, 14, 0)</f>
        <v>#REF!</v>
      </c>
    </row>
    <row r="258" spans="1:15" x14ac:dyDescent="0.25">
      <c r="A258" s="62"/>
      <c r="B258" s="55" t="e">
        <f>VLOOKUP(A258,#REF!, 2, 0)</f>
        <v>#REF!</v>
      </c>
      <c r="C258" s="23" t="e">
        <f>VLOOKUP(B258,#REF!, 2, 0)</f>
        <v>#REF!</v>
      </c>
      <c r="D258" s="23" t="e">
        <f>VLOOKUP(B258,#REF!, 3, 0)</f>
        <v>#REF!</v>
      </c>
      <c r="E258" s="23" t="e">
        <f>VLOOKUP(B258,#REF!, 4, 0)</f>
        <v>#REF!</v>
      </c>
      <c r="F258" s="23" t="e">
        <f>VLOOKUP(B258,#REF!, 5, 0)</f>
        <v>#REF!</v>
      </c>
      <c r="G258" s="23" t="e">
        <f>VLOOKUP(B258,#REF!, 6, 0)</f>
        <v>#REF!</v>
      </c>
      <c r="H258" s="23" t="e">
        <f>VLOOKUP(B258,#REF!, 7, 0)</f>
        <v>#REF!</v>
      </c>
      <c r="I258" s="23" t="e">
        <f>VLOOKUP(B258,#REF!, 8, 0)</f>
        <v>#REF!</v>
      </c>
      <c r="J258" s="23" t="e">
        <f>VLOOKUP(B258,#REF!, 9, 0)</f>
        <v>#REF!</v>
      </c>
      <c r="K258" s="23" t="e">
        <f>VLOOKUP(B258,#REF!, 10, 0)</f>
        <v>#REF!</v>
      </c>
      <c r="L258" s="23" t="e">
        <f>VLOOKUP(B258,#REF!, 11, 0)</f>
        <v>#REF!</v>
      </c>
      <c r="M258" s="23" t="e">
        <f>VLOOKUP(B258,#REF!, 12, 0)</f>
        <v>#REF!</v>
      </c>
      <c r="N258" s="23" t="e">
        <f>VLOOKUP(B258,#REF!, 13, 0)</f>
        <v>#REF!</v>
      </c>
      <c r="O258" s="23" t="e">
        <f>VLOOKUP(B258,#REF!, 14, 0)</f>
        <v>#REF!</v>
      </c>
    </row>
    <row r="259" spans="1:15" x14ac:dyDescent="0.25">
      <c r="A259" s="62"/>
      <c r="B259" s="55" t="e">
        <f>VLOOKUP(A259,#REF!, 2, 0)</f>
        <v>#REF!</v>
      </c>
      <c r="C259" s="23" t="e">
        <f>VLOOKUP(B259,#REF!, 2, 0)</f>
        <v>#REF!</v>
      </c>
      <c r="D259" s="23" t="e">
        <f>VLOOKUP(B259,#REF!, 3, 0)</f>
        <v>#REF!</v>
      </c>
      <c r="E259" s="23" t="e">
        <f>VLOOKUP(B259,#REF!, 4, 0)</f>
        <v>#REF!</v>
      </c>
      <c r="F259" s="23" t="e">
        <f>VLOOKUP(B259,#REF!, 5, 0)</f>
        <v>#REF!</v>
      </c>
      <c r="G259" s="23" t="e">
        <f>VLOOKUP(B259,#REF!, 6, 0)</f>
        <v>#REF!</v>
      </c>
      <c r="H259" s="23" t="e">
        <f>VLOOKUP(B259,#REF!, 7, 0)</f>
        <v>#REF!</v>
      </c>
      <c r="I259" s="23" t="e">
        <f>VLOOKUP(B259,#REF!, 8, 0)</f>
        <v>#REF!</v>
      </c>
      <c r="J259" s="23" t="e">
        <f>VLOOKUP(B259,#REF!, 9, 0)</f>
        <v>#REF!</v>
      </c>
      <c r="K259" s="23" t="e">
        <f>VLOOKUP(B259,#REF!, 10, 0)</f>
        <v>#REF!</v>
      </c>
      <c r="L259" s="23" t="e">
        <f>VLOOKUP(B259,#REF!, 11, 0)</f>
        <v>#REF!</v>
      </c>
      <c r="M259" s="23" t="e">
        <f>VLOOKUP(B259,#REF!, 12, 0)</f>
        <v>#REF!</v>
      </c>
      <c r="N259" s="23" t="e">
        <f>VLOOKUP(B259,#REF!, 13, 0)</f>
        <v>#REF!</v>
      </c>
      <c r="O259" s="23" t="e">
        <f>VLOOKUP(B259,#REF!, 14, 0)</f>
        <v>#REF!</v>
      </c>
    </row>
    <row r="260" spans="1:15" x14ac:dyDescent="0.25">
      <c r="A260" s="62"/>
      <c r="B260" s="55" t="e">
        <f>VLOOKUP(A260,#REF!, 2, 0)</f>
        <v>#REF!</v>
      </c>
      <c r="C260" s="23" t="e">
        <f>VLOOKUP(B260,#REF!, 2, 0)</f>
        <v>#REF!</v>
      </c>
      <c r="D260" s="23" t="e">
        <f>VLOOKUP(B260,#REF!, 3, 0)</f>
        <v>#REF!</v>
      </c>
      <c r="E260" s="23" t="e">
        <f>VLOOKUP(B260,#REF!, 4, 0)</f>
        <v>#REF!</v>
      </c>
      <c r="F260" s="23" t="e">
        <f>VLOOKUP(B260,#REF!, 5, 0)</f>
        <v>#REF!</v>
      </c>
      <c r="G260" s="23" t="e">
        <f>VLOOKUP(B260,#REF!, 6, 0)</f>
        <v>#REF!</v>
      </c>
      <c r="H260" s="23" t="e">
        <f>VLOOKUP(B260,#REF!, 7, 0)</f>
        <v>#REF!</v>
      </c>
      <c r="I260" s="23" t="e">
        <f>VLOOKUP(B260,#REF!, 8, 0)</f>
        <v>#REF!</v>
      </c>
      <c r="J260" s="23" t="e">
        <f>VLOOKUP(B260,#REF!, 9, 0)</f>
        <v>#REF!</v>
      </c>
      <c r="K260" s="23" t="e">
        <f>VLOOKUP(B260,#REF!, 10, 0)</f>
        <v>#REF!</v>
      </c>
      <c r="L260" s="23" t="e">
        <f>VLOOKUP(B260,#REF!, 11, 0)</f>
        <v>#REF!</v>
      </c>
      <c r="M260" s="23" t="e">
        <f>VLOOKUP(B260,#REF!, 12, 0)</f>
        <v>#REF!</v>
      </c>
      <c r="N260" s="23" t="e">
        <f>VLOOKUP(B260,#REF!, 13, 0)</f>
        <v>#REF!</v>
      </c>
      <c r="O260" s="23" t="e">
        <f>VLOOKUP(B260,#REF!, 14, 0)</f>
        <v>#REF!</v>
      </c>
    </row>
    <row r="261" spans="1:15" x14ac:dyDescent="0.25">
      <c r="A261" s="62"/>
      <c r="B261" s="55" t="e">
        <f>VLOOKUP(A261,#REF!, 2, 0)</f>
        <v>#REF!</v>
      </c>
      <c r="C261" s="23" t="e">
        <f>VLOOKUP(B261,#REF!, 2, 0)</f>
        <v>#REF!</v>
      </c>
      <c r="D261" s="23" t="e">
        <f>VLOOKUP(B261,#REF!, 3, 0)</f>
        <v>#REF!</v>
      </c>
      <c r="E261" s="23" t="e">
        <f>VLOOKUP(B261,#REF!, 4, 0)</f>
        <v>#REF!</v>
      </c>
      <c r="F261" s="23" t="e">
        <f>VLOOKUP(B261,#REF!, 5, 0)</f>
        <v>#REF!</v>
      </c>
      <c r="G261" s="23" t="e">
        <f>VLOOKUP(B261,#REF!, 6, 0)</f>
        <v>#REF!</v>
      </c>
      <c r="H261" s="23" t="e">
        <f>VLOOKUP(B261,#REF!, 7, 0)</f>
        <v>#REF!</v>
      </c>
      <c r="I261" s="23" t="e">
        <f>VLOOKUP(B261,#REF!, 8, 0)</f>
        <v>#REF!</v>
      </c>
      <c r="J261" s="23" t="e">
        <f>VLOOKUP(B261,#REF!, 9, 0)</f>
        <v>#REF!</v>
      </c>
      <c r="K261" s="23" t="e">
        <f>VLOOKUP(B261,#REF!, 10, 0)</f>
        <v>#REF!</v>
      </c>
      <c r="L261" s="23" t="e">
        <f>VLOOKUP(B261,#REF!, 11, 0)</f>
        <v>#REF!</v>
      </c>
      <c r="M261" s="23" t="e">
        <f>VLOOKUP(B261,#REF!, 12, 0)</f>
        <v>#REF!</v>
      </c>
      <c r="N261" s="23" t="e">
        <f>VLOOKUP(B261,#REF!, 13, 0)</f>
        <v>#REF!</v>
      </c>
      <c r="O261" s="23" t="e">
        <f>VLOOKUP(B261,#REF!, 14, 0)</f>
        <v>#REF!</v>
      </c>
    </row>
    <row r="262" spans="1:15" x14ac:dyDescent="0.25">
      <c r="A262" s="62"/>
      <c r="B262" s="55" t="e">
        <f>VLOOKUP(A262,#REF!, 2, 0)</f>
        <v>#REF!</v>
      </c>
      <c r="C262" s="23" t="e">
        <f>VLOOKUP(B262,#REF!, 2, 0)</f>
        <v>#REF!</v>
      </c>
      <c r="D262" s="23" t="e">
        <f>VLOOKUP(B262,#REF!, 3, 0)</f>
        <v>#REF!</v>
      </c>
      <c r="E262" s="23" t="e">
        <f>VLOOKUP(B262,#REF!, 4, 0)</f>
        <v>#REF!</v>
      </c>
      <c r="F262" s="23" t="e">
        <f>VLOOKUP(B262,#REF!, 5, 0)</f>
        <v>#REF!</v>
      </c>
      <c r="G262" s="23" t="e">
        <f>VLOOKUP(B262,#REF!, 6, 0)</f>
        <v>#REF!</v>
      </c>
      <c r="H262" s="23" t="e">
        <f>VLOOKUP(B262,#REF!, 7, 0)</f>
        <v>#REF!</v>
      </c>
      <c r="I262" s="23" t="e">
        <f>VLOOKUP(B262,#REF!, 8, 0)</f>
        <v>#REF!</v>
      </c>
      <c r="J262" s="23" t="e">
        <f>VLOOKUP(B262,#REF!, 9, 0)</f>
        <v>#REF!</v>
      </c>
      <c r="K262" s="23" t="e">
        <f>VLOOKUP(B262,#REF!, 10, 0)</f>
        <v>#REF!</v>
      </c>
      <c r="L262" s="23" t="e">
        <f>VLOOKUP(B262,#REF!, 11, 0)</f>
        <v>#REF!</v>
      </c>
      <c r="M262" s="23" t="e">
        <f>VLOOKUP(B262,#REF!, 12, 0)</f>
        <v>#REF!</v>
      </c>
      <c r="N262" s="23" t="e">
        <f>VLOOKUP(B262,#REF!, 13, 0)</f>
        <v>#REF!</v>
      </c>
      <c r="O262" s="23" t="e">
        <f>VLOOKUP(B262,#REF!, 14, 0)</f>
        <v>#REF!</v>
      </c>
    </row>
    <row r="263" spans="1:15" x14ac:dyDescent="0.25">
      <c r="A263" s="62"/>
      <c r="B263" s="55" t="e">
        <f>VLOOKUP(A263,#REF!, 2, 0)</f>
        <v>#REF!</v>
      </c>
      <c r="C263" s="23" t="e">
        <f>VLOOKUP(B263,#REF!, 2, 0)</f>
        <v>#REF!</v>
      </c>
      <c r="D263" s="23" t="e">
        <f>VLOOKUP(B263,#REF!, 3, 0)</f>
        <v>#REF!</v>
      </c>
      <c r="E263" s="23" t="e">
        <f>VLOOKUP(B263,#REF!, 4, 0)</f>
        <v>#REF!</v>
      </c>
      <c r="F263" s="23" t="e">
        <f>VLOOKUP(B263,#REF!, 5, 0)</f>
        <v>#REF!</v>
      </c>
      <c r="G263" s="23" t="e">
        <f>VLOOKUP(B263,#REF!, 6, 0)</f>
        <v>#REF!</v>
      </c>
      <c r="H263" s="23" t="e">
        <f>VLOOKUP(B263,#REF!, 7, 0)</f>
        <v>#REF!</v>
      </c>
      <c r="I263" s="23" t="e">
        <f>VLOOKUP(B263,#REF!, 8, 0)</f>
        <v>#REF!</v>
      </c>
      <c r="J263" s="23" t="e">
        <f>VLOOKUP(B263,#REF!, 9, 0)</f>
        <v>#REF!</v>
      </c>
      <c r="K263" s="23" t="e">
        <f>VLOOKUP(B263,#REF!, 10, 0)</f>
        <v>#REF!</v>
      </c>
      <c r="L263" s="23" t="e">
        <f>VLOOKUP(B263,#REF!, 11, 0)</f>
        <v>#REF!</v>
      </c>
      <c r="M263" s="23" t="e">
        <f>VLOOKUP(B263,#REF!, 12, 0)</f>
        <v>#REF!</v>
      </c>
      <c r="N263" s="23" t="e">
        <f>VLOOKUP(B263,#REF!, 13, 0)</f>
        <v>#REF!</v>
      </c>
      <c r="O263" s="23" t="e">
        <f>VLOOKUP(B263,#REF!, 14, 0)</f>
        <v>#REF!</v>
      </c>
    </row>
    <row r="264" spans="1:15" x14ac:dyDescent="0.25">
      <c r="A264" s="62"/>
      <c r="B264" s="55" t="e">
        <f>VLOOKUP(A264,#REF!, 2, 0)</f>
        <v>#REF!</v>
      </c>
      <c r="C264" s="23" t="e">
        <f>VLOOKUP(B264,#REF!, 2, 0)</f>
        <v>#REF!</v>
      </c>
      <c r="D264" s="23" t="e">
        <f>VLOOKUP(B264,#REF!, 3, 0)</f>
        <v>#REF!</v>
      </c>
      <c r="E264" s="23" t="e">
        <f>VLOOKUP(B264,#REF!, 4, 0)</f>
        <v>#REF!</v>
      </c>
      <c r="F264" s="23" t="e">
        <f>VLOOKUP(B264,#REF!, 5, 0)</f>
        <v>#REF!</v>
      </c>
      <c r="G264" s="23" t="e">
        <f>VLOOKUP(B264,#REF!, 6, 0)</f>
        <v>#REF!</v>
      </c>
      <c r="H264" s="23" t="e">
        <f>VLOOKUP(B264,#REF!, 7, 0)</f>
        <v>#REF!</v>
      </c>
      <c r="I264" s="23" t="e">
        <f>VLOOKUP(B264,#REF!, 8, 0)</f>
        <v>#REF!</v>
      </c>
      <c r="J264" s="23" t="e">
        <f>VLOOKUP(B264,#REF!, 9, 0)</f>
        <v>#REF!</v>
      </c>
      <c r="K264" s="23" t="e">
        <f>VLOOKUP(B264,#REF!, 10, 0)</f>
        <v>#REF!</v>
      </c>
      <c r="L264" s="23" t="e">
        <f>VLOOKUP(B264,#REF!, 11, 0)</f>
        <v>#REF!</v>
      </c>
      <c r="M264" s="23" t="e">
        <f>VLOOKUP(B264,#REF!, 12, 0)</f>
        <v>#REF!</v>
      </c>
      <c r="N264" s="23" t="e">
        <f>VLOOKUP(B264,#REF!, 13, 0)</f>
        <v>#REF!</v>
      </c>
      <c r="O264" s="23" t="e">
        <f>VLOOKUP(B264,#REF!, 14, 0)</f>
        <v>#REF!</v>
      </c>
    </row>
    <row r="265" spans="1:15" x14ac:dyDescent="0.25">
      <c r="A265" s="62"/>
      <c r="B265" s="55" t="e">
        <f>VLOOKUP(A265,#REF!, 2, 0)</f>
        <v>#REF!</v>
      </c>
      <c r="C265" s="23" t="e">
        <f>VLOOKUP(B265,#REF!, 2, 0)</f>
        <v>#REF!</v>
      </c>
      <c r="D265" s="23" t="e">
        <f>VLOOKUP(B265,#REF!, 3, 0)</f>
        <v>#REF!</v>
      </c>
      <c r="E265" s="23" t="e">
        <f>VLOOKUP(B265,#REF!, 4, 0)</f>
        <v>#REF!</v>
      </c>
      <c r="F265" s="23" t="e">
        <f>VLOOKUP(B265,#REF!, 5, 0)</f>
        <v>#REF!</v>
      </c>
      <c r="G265" s="23" t="e">
        <f>VLOOKUP(B265,#REF!, 6, 0)</f>
        <v>#REF!</v>
      </c>
      <c r="H265" s="23" t="e">
        <f>VLOOKUP(B265,#REF!, 7, 0)</f>
        <v>#REF!</v>
      </c>
      <c r="I265" s="23" t="e">
        <f>VLOOKUP(B265,#REF!, 8, 0)</f>
        <v>#REF!</v>
      </c>
      <c r="J265" s="23" t="e">
        <f>VLOOKUP(B265,#REF!, 9, 0)</f>
        <v>#REF!</v>
      </c>
      <c r="K265" s="23" t="e">
        <f>VLOOKUP(B265,#REF!, 10, 0)</f>
        <v>#REF!</v>
      </c>
      <c r="L265" s="23" t="e">
        <f>VLOOKUP(B265,#REF!, 11, 0)</f>
        <v>#REF!</v>
      </c>
      <c r="M265" s="23" t="e">
        <f>VLOOKUP(B265,#REF!, 12, 0)</f>
        <v>#REF!</v>
      </c>
      <c r="N265" s="23" t="e">
        <f>VLOOKUP(B265,#REF!, 13, 0)</f>
        <v>#REF!</v>
      </c>
      <c r="O265" s="23" t="e">
        <f>VLOOKUP(B265,#REF!, 14, 0)</f>
        <v>#REF!</v>
      </c>
    </row>
    <row r="266" spans="1:15" x14ac:dyDescent="0.25">
      <c r="A266" s="62"/>
      <c r="B266" s="55" t="e">
        <f>VLOOKUP(A266,#REF!, 2, 0)</f>
        <v>#REF!</v>
      </c>
      <c r="C266" s="23" t="e">
        <f>VLOOKUP(B266,#REF!, 2, 0)</f>
        <v>#REF!</v>
      </c>
      <c r="D266" s="23" t="e">
        <f>VLOOKUP(B266,#REF!, 3, 0)</f>
        <v>#REF!</v>
      </c>
      <c r="E266" s="23" t="e">
        <f>VLOOKUP(B266,#REF!, 4, 0)</f>
        <v>#REF!</v>
      </c>
      <c r="F266" s="23" t="e">
        <f>VLOOKUP(B266,#REF!, 5, 0)</f>
        <v>#REF!</v>
      </c>
      <c r="G266" s="23" t="e">
        <f>VLOOKUP(B266,#REF!, 6, 0)</f>
        <v>#REF!</v>
      </c>
      <c r="H266" s="23" t="e">
        <f>VLOOKUP(B266,#REF!, 7, 0)</f>
        <v>#REF!</v>
      </c>
      <c r="I266" s="23" t="e">
        <f>VLOOKUP(B266,#REF!, 8, 0)</f>
        <v>#REF!</v>
      </c>
      <c r="J266" s="23" t="e">
        <f>VLOOKUP(B266,#REF!, 9, 0)</f>
        <v>#REF!</v>
      </c>
      <c r="K266" s="23" t="e">
        <f>VLOOKUP(B266,#REF!, 10, 0)</f>
        <v>#REF!</v>
      </c>
      <c r="L266" s="23" t="e">
        <f>VLOOKUP(B266,#REF!, 11, 0)</f>
        <v>#REF!</v>
      </c>
      <c r="M266" s="23" t="e">
        <f>VLOOKUP(B266,#REF!, 12, 0)</f>
        <v>#REF!</v>
      </c>
      <c r="N266" s="23" t="e">
        <f>VLOOKUP(B266,#REF!, 13, 0)</f>
        <v>#REF!</v>
      </c>
      <c r="O266" s="23" t="e">
        <f>VLOOKUP(B266,#REF!, 14, 0)</f>
        <v>#REF!</v>
      </c>
    </row>
    <row r="267" spans="1:15" x14ac:dyDescent="0.25">
      <c r="A267" s="62"/>
      <c r="B267" s="55" t="e">
        <f>VLOOKUP(A267,#REF!, 2, 0)</f>
        <v>#REF!</v>
      </c>
      <c r="C267" s="23" t="e">
        <f>VLOOKUP(B267,#REF!, 2, 0)</f>
        <v>#REF!</v>
      </c>
      <c r="D267" s="23" t="e">
        <f>VLOOKUP(B267,#REF!, 3, 0)</f>
        <v>#REF!</v>
      </c>
      <c r="E267" s="23" t="e">
        <f>VLOOKUP(B267,#REF!, 4, 0)</f>
        <v>#REF!</v>
      </c>
      <c r="F267" s="23" t="e">
        <f>VLOOKUP(B267,#REF!, 5, 0)</f>
        <v>#REF!</v>
      </c>
      <c r="G267" s="23" t="e">
        <f>VLOOKUP(B267,#REF!, 6, 0)</f>
        <v>#REF!</v>
      </c>
      <c r="H267" s="23" t="e">
        <f>VLOOKUP(B267,#REF!, 7, 0)</f>
        <v>#REF!</v>
      </c>
      <c r="I267" s="23" t="e">
        <f>VLOOKUP(B267,#REF!, 8, 0)</f>
        <v>#REF!</v>
      </c>
      <c r="J267" s="23" t="e">
        <f>VLOOKUP(B267,#REF!, 9, 0)</f>
        <v>#REF!</v>
      </c>
      <c r="K267" s="23" t="e">
        <f>VLOOKUP(B267,#REF!, 10, 0)</f>
        <v>#REF!</v>
      </c>
      <c r="L267" s="23" t="e">
        <f>VLOOKUP(B267,#REF!, 11, 0)</f>
        <v>#REF!</v>
      </c>
      <c r="M267" s="23" t="e">
        <f>VLOOKUP(B267,#REF!, 12, 0)</f>
        <v>#REF!</v>
      </c>
      <c r="N267" s="23" t="e">
        <f>VLOOKUP(B267,#REF!, 13, 0)</f>
        <v>#REF!</v>
      </c>
      <c r="O267" s="23" t="e">
        <f>VLOOKUP(B267,#REF!, 14, 0)</f>
        <v>#REF!</v>
      </c>
    </row>
    <row r="268" spans="1:15" x14ac:dyDescent="0.25">
      <c r="A268" s="62"/>
      <c r="B268" s="55" t="e">
        <f>VLOOKUP(A268,#REF!, 2, 0)</f>
        <v>#REF!</v>
      </c>
      <c r="C268" s="23" t="e">
        <f>VLOOKUP(B268,#REF!, 2, 0)</f>
        <v>#REF!</v>
      </c>
      <c r="D268" s="23" t="e">
        <f>VLOOKUP(B268,#REF!, 3, 0)</f>
        <v>#REF!</v>
      </c>
      <c r="E268" s="23" t="e">
        <f>VLOOKUP(B268,#REF!, 4, 0)</f>
        <v>#REF!</v>
      </c>
      <c r="F268" s="23" t="e">
        <f>VLOOKUP(B268,#REF!, 5, 0)</f>
        <v>#REF!</v>
      </c>
      <c r="G268" s="23" t="e">
        <f>VLOOKUP(B268,#REF!, 6, 0)</f>
        <v>#REF!</v>
      </c>
      <c r="H268" s="23" t="e">
        <f>VLOOKUP(B268,#REF!, 7, 0)</f>
        <v>#REF!</v>
      </c>
      <c r="I268" s="23" t="e">
        <f>VLOOKUP(B268,#REF!, 8, 0)</f>
        <v>#REF!</v>
      </c>
      <c r="J268" s="23" t="e">
        <f>VLOOKUP(B268,#REF!, 9, 0)</f>
        <v>#REF!</v>
      </c>
      <c r="K268" s="23" t="e">
        <f>VLOOKUP(B268,#REF!, 10, 0)</f>
        <v>#REF!</v>
      </c>
      <c r="L268" s="23" t="e">
        <f>VLOOKUP(B268,#REF!, 11, 0)</f>
        <v>#REF!</v>
      </c>
      <c r="M268" s="23" t="e">
        <f>VLOOKUP(B268,#REF!, 12, 0)</f>
        <v>#REF!</v>
      </c>
      <c r="N268" s="23" t="e">
        <f>VLOOKUP(B268,#REF!, 13, 0)</f>
        <v>#REF!</v>
      </c>
      <c r="O268" s="23" t="e">
        <f>VLOOKUP(B268,#REF!, 14, 0)</f>
        <v>#REF!</v>
      </c>
    </row>
    <row r="269" spans="1:15" x14ac:dyDescent="0.25">
      <c r="A269" s="62"/>
      <c r="B269" s="55" t="e">
        <f>VLOOKUP(A269,#REF!, 2, 0)</f>
        <v>#REF!</v>
      </c>
      <c r="C269" s="23" t="e">
        <f>VLOOKUP(B269,#REF!, 2, 0)</f>
        <v>#REF!</v>
      </c>
      <c r="D269" s="23" t="e">
        <f>VLOOKUP(B269,#REF!, 3, 0)</f>
        <v>#REF!</v>
      </c>
      <c r="E269" s="23" t="e">
        <f>VLOOKUP(B269,#REF!, 4, 0)</f>
        <v>#REF!</v>
      </c>
      <c r="F269" s="23" t="e">
        <f>VLOOKUP(B269,#REF!, 5, 0)</f>
        <v>#REF!</v>
      </c>
      <c r="G269" s="23" t="e">
        <f>VLOOKUP(B269,#REF!, 6, 0)</f>
        <v>#REF!</v>
      </c>
      <c r="H269" s="23" t="e">
        <f>VLOOKUP(B269,#REF!, 7, 0)</f>
        <v>#REF!</v>
      </c>
      <c r="I269" s="23" t="e">
        <f>VLOOKUP(B269,#REF!, 8, 0)</f>
        <v>#REF!</v>
      </c>
      <c r="J269" s="23" t="e">
        <f>VLOOKUP(B269,#REF!, 9, 0)</f>
        <v>#REF!</v>
      </c>
      <c r="K269" s="23" t="e">
        <f>VLOOKUP(B269,#REF!, 10, 0)</f>
        <v>#REF!</v>
      </c>
      <c r="L269" s="23" t="e">
        <f>VLOOKUP(B269,#REF!, 11, 0)</f>
        <v>#REF!</v>
      </c>
      <c r="M269" s="23" t="e">
        <f>VLOOKUP(B269,#REF!, 12, 0)</f>
        <v>#REF!</v>
      </c>
      <c r="N269" s="23" t="e">
        <f>VLOOKUP(B269,#REF!, 13, 0)</f>
        <v>#REF!</v>
      </c>
      <c r="O269" s="23" t="e">
        <f>VLOOKUP(B269,#REF!, 14, 0)</f>
        <v>#REF!</v>
      </c>
    </row>
    <row r="270" spans="1:15" x14ac:dyDescent="0.25">
      <c r="A270" s="62"/>
      <c r="B270" s="55" t="e">
        <f>VLOOKUP(A270,#REF!, 2, 0)</f>
        <v>#REF!</v>
      </c>
      <c r="C270" s="23" t="e">
        <f>VLOOKUP(B270,#REF!, 2, 0)</f>
        <v>#REF!</v>
      </c>
      <c r="D270" s="23" t="e">
        <f>VLOOKUP(B270,#REF!, 3, 0)</f>
        <v>#REF!</v>
      </c>
      <c r="E270" s="23" t="e">
        <f>VLOOKUP(B270,#REF!, 4, 0)</f>
        <v>#REF!</v>
      </c>
      <c r="F270" s="23" t="e">
        <f>VLOOKUP(B270,#REF!, 5, 0)</f>
        <v>#REF!</v>
      </c>
      <c r="G270" s="23" t="e">
        <f>VLOOKUP(B270,#REF!, 6, 0)</f>
        <v>#REF!</v>
      </c>
      <c r="H270" s="23" t="e">
        <f>VLOOKUP(B270,#REF!, 7, 0)</f>
        <v>#REF!</v>
      </c>
      <c r="I270" s="23" t="e">
        <f>VLOOKUP(B270,#REF!, 8, 0)</f>
        <v>#REF!</v>
      </c>
      <c r="J270" s="23" t="e">
        <f>VLOOKUP(B270,#REF!, 9, 0)</f>
        <v>#REF!</v>
      </c>
      <c r="K270" s="23" t="e">
        <f>VLOOKUP(B270,#REF!, 10, 0)</f>
        <v>#REF!</v>
      </c>
      <c r="L270" s="23" t="e">
        <f>VLOOKUP(B270,#REF!, 11, 0)</f>
        <v>#REF!</v>
      </c>
      <c r="M270" s="23" t="e">
        <f>VLOOKUP(B270,#REF!, 12, 0)</f>
        <v>#REF!</v>
      </c>
      <c r="N270" s="23" t="e">
        <f>VLOOKUP(B270,#REF!, 13, 0)</f>
        <v>#REF!</v>
      </c>
      <c r="O270" s="23" t="e">
        <f>VLOOKUP(B270,#REF!, 14, 0)</f>
        <v>#REF!</v>
      </c>
    </row>
    <row r="271" spans="1:15" x14ac:dyDescent="0.25">
      <c r="A271" s="62"/>
      <c r="B271" s="55" t="e">
        <f>VLOOKUP(A271,#REF!, 2, 0)</f>
        <v>#REF!</v>
      </c>
      <c r="C271" s="23" t="e">
        <f>VLOOKUP(B271,#REF!, 2, 0)</f>
        <v>#REF!</v>
      </c>
      <c r="D271" s="23" t="e">
        <f>VLOOKUP(B271,#REF!, 3, 0)</f>
        <v>#REF!</v>
      </c>
      <c r="E271" s="23" t="e">
        <f>VLOOKUP(B271,#REF!, 4, 0)</f>
        <v>#REF!</v>
      </c>
      <c r="F271" s="23" t="e">
        <f>VLOOKUP(B271,#REF!, 5, 0)</f>
        <v>#REF!</v>
      </c>
      <c r="G271" s="23" t="e">
        <f>VLOOKUP(B271,#REF!, 6, 0)</f>
        <v>#REF!</v>
      </c>
      <c r="H271" s="23" t="e">
        <f>VLOOKUP(B271,#REF!, 7, 0)</f>
        <v>#REF!</v>
      </c>
      <c r="I271" s="23" t="e">
        <f>VLOOKUP(B271,#REF!, 8, 0)</f>
        <v>#REF!</v>
      </c>
      <c r="J271" s="23" t="e">
        <f>VLOOKUP(B271,#REF!, 9, 0)</f>
        <v>#REF!</v>
      </c>
      <c r="K271" s="23" t="e">
        <f>VLOOKUP(B271,#REF!, 10, 0)</f>
        <v>#REF!</v>
      </c>
      <c r="L271" s="23" t="e">
        <f>VLOOKUP(B271,#REF!, 11, 0)</f>
        <v>#REF!</v>
      </c>
      <c r="M271" s="23" t="e">
        <f>VLOOKUP(B271,#REF!, 12, 0)</f>
        <v>#REF!</v>
      </c>
      <c r="N271" s="23" t="e">
        <f>VLOOKUP(B271,#REF!, 13, 0)</f>
        <v>#REF!</v>
      </c>
      <c r="O271" s="23" t="e">
        <f>VLOOKUP(B271,#REF!, 14, 0)</f>
        <v>#REF!</v>
      </c>
    </row>
    <row r="272" spans="1:15" x14ac:dyDescent="0.25">
      <c r="A272" s="62"/>
      <c r="B272" s="55" t="e">
        <f>VLOOKUP(A272,#REF!, 2, 0)</f>
        <v>#REF!</v>
      </c>
      <c r="C272" s="23" t="e">
        <f>VLOOKUP(B272,#REF!, 2, 0)</f>
        <v>#REF!</v>
      </c>
      <c r="D272" s="23" t="e">
        <f>VLOOKUP(B272,#REF!, 3, 0)</f>
        <v>#REF!</v>
      </c>
      <c r="E272" s="23" t="e">
        <f>VLOOKUP(B272,#REF!, 4, 0)</f>
        <v>#REF!</v>
      </c>
      <c r="F272" s="23" t="e">
        <f>VLOOKUP(B272,#REF!, 5, 0)</f>
        <v>#REF!</v>
      </c>
      <c r="G272" s="23" t="e">
        <f>VLOOKUP(B272,#REF!, 6, 0)</f>
        <v>#REF!</v>
      </c>
      <c r="H272" s="23" t="e">
        <f>VLOOKUP(B272,#REF!, 7, 0)</f>
        <v>#REF!</v>
      </c>
      <c r="I272" s="23" t="e">
        <f>VLOOKUP(B272,#REF!, 8, 0)</f>
        <v>#REF!</v>
      </c>
      <c r="J272" s="23" t="e">
        <f>VLOOKUP(B272,#REF!, 9, 0)</f>
        <v>#REF!</v>
      </c>
      <c r="K272" s="23" t="e">
        <f>VLOOKUP(B272,#REF!, 10, 0)</f>
        <v>#REF!</v>
      </c>
      <c r="L272" s="23" t="e">
        <f>VLOOKUP(B272,#REF!, 11, 0)</f>
        <v>#REF!</v>
      </c>
      <c r="M272" s="23" t="e">
        <f>VLOOKUP(B272,#REF!, 12, 0)</f>
        <v>#REF!</v>
      </c>
      <c r="N272" s="23" t="e">
        <f>VLOOKUP(B272,#REF!, 13, 0)</f>
        <v>#REF!</v>
      </c>
      <c r="O272" s="23" t="e">
        <f>VLOOKUP(B272,#REF!, 14, 0)</f>
        <v>#REF!</v>
      </c>
    </row>
    <row r="273" spans="1:15" x14ac:dyDescent="0.25">
      <c r="A273" s="62"/>
      <c r="B273" s="55" t="e">
        <f>VLOOKUP(A273,#REF!, 2, 0)</f>
        <v>#REF!</v>
      </c>
      <c r="C273" s="23" t="e">
        <f>VLOOKUP(B273,#REF!, 2, 0)</f>
        <v>#REF!</v>
      </c>
      <c r="D273" s="23" t="e">
        <f>VLOOKUP(B273,#REF!, 3, 0)</f>
        <v>#REF!</v>
      </c>
      <c r="E273" s="23" t="e">
        <f>VLOOKUP(B273,#REF!, 4, 0)</f>
        <v>#REF!</v>
      </c>
      <c r="F273" s="23" t="e">
        <f>VLOOKUP(B273,#REF!, 5, 0)</f>
        <v>#REF!</v>
      </c>
      <c r="G273" s="23" t="e">
        <f>VLOOKUP(B273,#REF!, 6, 0)</f>
        <v>#REF!</v>
      </c>
      <c r="H273" s="23" t="e">
        <f>VLOOKUP(B273,#REF!, 7, 0)</f>
        <v>#REF!</v>
      </c>
      <c r="I273" s="23" t="e">
        <f>VLOOKUP(B273,#REF!, 8, 0)</f>
        <v>#REF!</v>
      </c>
      <c r="J273" s="23" t="e">
        <f>VLOOKUP(B273,#REF!, 9, 0)</f>
        <v>#REF!</v>
      </c>
      <c r="K273" s="23" t="e">
        <f>VLOOKUP(B273,#REF!, 10, 0)</f>
        <v>#REF!</v>
      </c>
      <c r="L273" s="23" t="e">
        <f>VLOOKUP(B273,#REF!, 11, 0)</f>
        <v>#REF!</v>
      </c>
      <c r="M273" s="23" t="e">
        <f>VLOOKUP(B273,#REF!, 12, 0)</f>
        <v>#REF!</v>
      </c>
      <c r="N273" s="23" t="e">
        <f>VLOOKUP(B273,#REF!, 13, 0)</f>
        <v>#REF!</v>
      </c>
      <c r="O273" s="23" t="e">
        <f>VLOOKUP(B273,#REF!, 14, 0)</f>
        <v>#REF!</v>
      </c>
    </row>
    <row r="274" spans="1:15" x14ac:dyDescent="0.25">
      <c r="A274" s="62"/>
      <c r="B274" s="55" t="e">
        <f>VLOOKUP(A274,#REF!, 2, 0)</f>
        <v>#REF!</v>
      </c>
      <c r="C274" s="23" t="e">
        <f>VLOOKUP(B274,#REF!, 2, 0)</f>
        <v>#REF!</v>
      </c>
      <c r="D274" s="23" t="e">
        <f>VLOOKUP(B274,#REF!, 3, 0)</f>
        <v>#REF!</v>
      </c>
      <c r="E274" s="23" t="e">
        <f>VLOOKUP(B274,#REF!, 4, 0)</f>
        <v>#REF!</v>
      </c>
      <c r="F274" s="23" t="e">
        <f>VLOOKUP(B274,#REF!, 5, 0)</f>
        <v>#REF!</v>
      </c>
      <c r="G274" s="23" t="e">
        <f>VLOOKUP(B274,#REF!, 6, 0)</f>
        <v>#REF!</v>
      </c>
      <c r="H274" s="23" t="e">
        <f>VLOOKUP(B274,#REF!, 7, 0)</f>
        <v>#REF!</v>
      </c>
      <c r="I274" s="23" t="e">
        <f>VLOOKUP(B274,#REF!, 8, 0)</f>
        <v>#REF!</v>
      </c>
      <c r="J274" s="23" t="e">
        <f>VLOOKUP(B274,#REF!, 9, 0)</f>
        <v>#REF!</v>
      </c>
      <c r="K274" s="23" t="e">
        <f>VLOOKUP(B274,#REF!, 10, 0)</f>
        <v>#REF!</v>
      </c>
      <c r="L274" s="23" t="e">
        <f>VLOOKUP(B274,#REF!, 11, 0)</f>
        <v>#REF!</v>
      </c>
      <c r="M274" s="23" t="e">
        <f>VLOOKUP(B274,#REF!, 12, 0)</f>
        <v>#REF!</v>
      </c>
      <c r="N274" s="23" t="e">
        <f>VLOOKUP(B274,#REF!, 13, 0)</f>
        <v>#REF!</v>
      </c>
      <c r="O274" s="23" t="e">
        <f>VLOOKUP(B274,#REF!, 14, 0)</f>
        <v>#REF!</v>
      </c>
    </row>
    <row r="275" spans="1:15" x14ac:dyDescent="0.25">
      <c r="A275" s="62"/>
      <c r="B275" s="55" t="e">
        <f>VLOOKUP(A275,#REF!, 2, 0)</f>
        <v>#REF!</v>
      </c>
      <c r="C275" s="23" t="e">
        <f>VLOOKUP(B275,#REF!, 2, 0)</f>
        <v>#REF!</v>
      </c>
      <c r="D275" s="23" t="e">
        <f>VLOOKUP(B275,#REF!, 3, 0)</f>
        <v>#REF!</v>
      </c>
      <c r="E275" s="23" t="e">
        <f>VLOOKUP(B275,#REF!, 4, 0)</f>
        <v>#REF!</v>
      </c>
      <c r="F275" s="23" t="e">
        <f>VLOOKUP(B275,#REF!, 5, 0)</f>
        <v>#REF!</v>
      </c>
      <c r="G275" s="23" t="e">
        <f>VLOOKUP(B275,#REF!, 6, 0)</f>
        <v>#REF!</v>
      </c>
      <c r="H275" s="23" t="e">
        <f>VLOOKUP(B275,#REF!, 7, 0)</f>
        <v>#REF!</v>
      </c>
      <c r="I275" s="23" t="e">
        <f>VLOOKUP(B275,#REF!, 8, 0)</f>
        <v>#REF!</v>
      </c>
      <c r="J275" s="23" t="e">
        <f>VLOOKUP(B275,#REF!, 9, 0)</f>
        <v>#REF!</v>
      </c>
      <c r="K275" s="23" t="e">
        <f>VLOOKUP(B275,#REF!, 10, 0)</f>
        <v>#REF!</v>
      </c>
      <c r="L275" s="23" t="e">
        <f>VLOOKUP(B275,#REF!, 11, 0)</f>
        <v>#REF!</v>
      </c>
      <c r="M275" s="23" t="e">
        <f>VLOOKUP(B275,#REF!, 12, 0)</f>
        <v>#REF!</v>
      </c>
      <c r="N275" s="23" t="e">
        <f>VLOOKUP(B275,#REF!, 13, 0)</f>
        <v>#REF!</v>
      </c>
      <c r="O275" s="23" t="e">
        <f>VLOOKUP(B275,#REF!, 14, 0)</f>
        <v>#REF!</v>
      </c>
    </row>
    <row r="276" spans="1:15" x14ac:dyDescent="0.25">
      <c r="A276" s="62"/>
      <c r="B276" s="55" t="e">
        <f>VLOOKUP(A276,#REF!, 2, 0)</f>
        <v>#REF!</v>
      </c>
      <c r="C276" s="23" t="e">
        <f>VLOOKUP(B276,#REF!, 2, 0)</f>
        <v>#REF!</v>
      </c>
      <c r="D276" s="23" t="e">
        <f>VLOOKUP(B276,#REF!, 3, 0)</f>
        <v>#REF!</v>
      </c>
      <c r="E276" s="23" t="e">
        <f>VLOOKUP(B276,#REF!, 4, 0)</f>
        <v>#REF!</v>
      </c>
      <c r="F276" s="23" t="e">
        <f>VLOOKUP(B276,#REF!, 5, 0)</f>
        <v>#REF!</v>
      </c>
      <c r="G276" s="23" t="e">
        <f>VLOOKUP(B276,#REF!, 6, 0)</f>
        <v>#REF!</v>
      </c>
      <c r="H276" s="23" t="e">
        <f>VLOOKUP(B276,#REF!, 7, 0)</f>
        <v>#REF!</v>
      </c>
      <c r="I276" s="23" t="e">
        <f>VLOOKUP(B276,#REF!, 8, 0)</f>
        <v>#REF!</v>
      </c>
      <c r="J276" s="23" t="e">
        <f>VLOOKUP(B276,#REF!, 9, 0)</f>
        <v>#REF!</v>
      </c>
      <c r="K276" s="23" t="e">
        <f>VLOOKUP(B276,#REF!, 10, 0)</f>
        <v>#REF!</v>
      </c>
      <c r="L276" s="23" t="e">
        <f>VLOOKUP(B276,#REF!, 11, 0)</f>
        <v>#REF!</v>
      </c>
      <c r="M276" s="23" t="e">
        <f>VLOOKUP(B276,#REF!, 12, 0)</f>
        <v>#REF!</v>
      </c>
      <c r="N276" s="23" t="e">
        <f>VLOOKUP(B276,#REF!, 13, 0)</f>
        <v>#REF!</v>
      </c>
      <c r="O276" s="23" t="e">
        <f>VLOOKUP(B276,#REF!, 14, 0)</f>
        <v>#REF!</v>
      </c>
    </row>
    <row r="277" spans="1:15" x14ac:dyDescent="0.25">
      <c r="A277" s="62"/>
      <c r="B277" s="55" t="e">
        <f>VLOOKUP(A277,#REF!, 2, 0)</f>
        <v>#REF!</v>
      </c>
      <c r="C277" s="23" t="e">
        <f>VLOOKUP(B277,#REF!, 2, 0)</f>
        <v>#REF!</v>
      </c>
      <c r="D277" s="23" t="e">
        <f>VLOOKUP(B277,#REF!, 3, 0)</f>
        <v>#REF!</v>
      </c>
      <c r="E277" s="23" t="e">
        <f>VLOOKUP(B277,#REF!, 4, 0)</f>
        <v>#REF!</v>
      </c>
      <c r="F277" s="23" t="e">
        <f>VLOOKUP(B277,#REF!, 5, 0)</f>
        <v>#REF!</v>
      </c>
      <c r="G277" s="23" t="e">
        <f>VLOOKUP(B277,#REF!, 6, 0)</f>
        <v>#REF!</v>
      </c>
      <c r="H277" s="23" t="e">
        <f>VLOOKUP(B277,#REF!, 7, 0)</f>
        <v>#REF!</v>
      </c>
      <c r="I277" s="23" t="e">
        <f>VLOOKUP(B277,#REF!, 8, 0)</f>
        <v>#REF!</v>
      </c>
      <c r="J277" s="23" t="e">
        <f>VLOOKUP(B277,#REF!, 9, 0)</f>
        <v>#REF!</v>
      </c>
      <c r="K277" s="23" t="e">
        <f>VLOOKUP(B277,#REF!, 10, 0)</f>
        <v>#REF!</v>
      </c>
      <c r="L277" s="23" t="e">
        <f>VLOOKUP(B277,#REF!, 11, 0)</f>
        <v>#REF!</v>
      </c>
      <c r="M277" s="23" t="e">
        <f>VLOOKUP(B277,#REF!, 12, 0)</f>
        <v>#REF!</v>
      </c>
      <c r="N277" s="23" t="e">
        <f>VLOOKUP(B277,#REF!, 13, 0)</f>
        <v>#REF!</v>
      </c>
      <c r="O277" s="23" t="e">
        <f>VLOOKUP(B277,#REF!, 14, 0)</f>
        <v>#REF!</v>
      </c>
    </row>
    <row r="278" spans="1:15" x14ac:dyDescent="0.25">
      <c r="A278" s="60"/>
      <c r="B278" s="69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</row>
    <row r="279" spans="1:15" x14ac:dyDescent="0.25">
      <c r="A279" s="60"/>
      <c r="B279" s="69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</row>
    <row r="280" spans="1:15" x14ac:dyDescent="0.25">
      <c r="A280" s="60"/>
      <c r="B280" s="6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1:15" x14ac:dyDescent="0.25">
      <c r="A281" s="60"/>
      <c r="B281" s="69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1:15" x14ac:dyDescent="0.25">
      <c r="A282" s="60"/>
      <c r="B282" s="6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1:15" x14ac:dyDescent="0.25">
      <c r="A283" s="60"/>
      <c r="B283" s="69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1:15" x14ac:dyDescent="0.25">
      <c r="A284" s="60"/>
      <c r="B284" s="6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1:15" x14ac:dyDescent="0.25">
      <c r="A285" s="60"/>
      <c r="B285" s="69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1:15" x14ac:dyDescent="0.25">
      <c r="A286" s="60"/>
      <c r="B286" s="69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1:15" x14ac:dyDescent="0.25">
      <c r="A287" s="60"/>
      <c r="B287" s="69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1:15" x14ac:dyDescent="0.25">
      <c r="A288" s="60"/>
      <c r="B288" s="69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2:2" x14ac:dyDescent="0.25">
      <c r="B289" s="69"/>
    </row>
    <row r="290" spans="2:2" x14ac:dyDescent="0.25">
      <c r="B290" s="69"/>
    </row>
    <row r="291" spans="2:2" x14ac:dyDescent="0.25">
      <c r="B291" s="69"/>
    </row>
    <row r="292" spans="2:2" x14ac:dyDescent="0.25">
      <c r="B292" s="69"/>
    </row>
    <row r="293" spans="2:2" x14ac:dyDescent="0.25">
      <c r="B293" s="69"/>
    </row>
    <row r="294" spans="2:2" x14ac:dyDescent="0.25">
      <c r="B294" s="69"/>
    </row>
    <row r="295" spans="2:2" x14ac:dyDescent="0.25">
      <c r="B295" s="69"/>
    </row>
    <row r="296" spans="2:2" x14ac:dyDescent="0.25">
      <c r="B296" s="69"/>
    </row>
    <row r="297" spans="2:2" x14ac:dyDescent="0.25">
      <c r="B297" s="69"/>
    </row>
    <row r="298" spans="2:2" x14ac:dyDescent="0.25">
      <c r="B298" s="69"/>
    </row>
  </sheetData>
  <autoFilter ref="A6:Q6" xr:uid="{00000000-0001-0000-0000-000000000000}"/>
  <mergeCells count="8">
    <mergeCell ref="A26:D26"/>
    <mergeCell ref="F26:K26"/>
    <mergeCell ref="A1:C1"/>
    <mergeCell ref="H1:M1"/>
    <mergeCell ref="H2:M2"/>
    <mergeCell ref="A3:O3"/>
    <mergeCell ref="A4:M4"/>
    <mergeCell ref="A5:N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0"/>
  <sheetViews>
    <sheetView workbookViewId="0">
      <pane xSplit="4" ySplit="6" topLeftCell="E16" activePane="bottomRight" state="frozen"/>
      <selection pane="topRight" activeCell="H69" sqref="H69"/>
      <selection pane="bottomLeft" activeCell="H69" sqref="H69"/>
      <selection pane="bottomRight" activeCell="A16" sqref="A16"/>
    </sheetView>
  </sheetViews>
  <sheetFormatPr defaultColWidth="11.453125" defaultRowHeight="12.5" x14ac:dyDescent="0.25"/>
  <cols>
    <col min="1" max="1" width="7.7265625" style="18" customWidth="1"/>
    <col min="2" max="2" width="18.1796875" style="45" customWidth="1"/>
    <col min="3" max="3" width="19" style="18" customWidth="1"/>
    <col min="4" max="4" width="12.7265625" style="18" customWidth="1"/>
    <col min="5" max="5" width="11.1796875" style="18" customWidth="1"/>
    <col min="6" max="6" width="22.453125" style="18" customWidth="1"/>
    <col min="7" max="7" width="6.81640625" style="18" customWidth="1"/>
    <col min="8" max="8" width="7.453125" style="18" customWidth="1"/>
    <col min="9" max="9" width="9.81640625" style="18" customWidth="1"/>
    <col min="10" max="10" width="16.1796875" style="18" customWidth="1"/>
    <col min="11" max="11" width="8" style="18" customWidth="1"/>
    <col min="12" max="12" width="7.26953125" style="18" customWidth="1"/>
    <col min="13" max="13" width="8.453125" style="18" customWidth="1"/>
    <col min="14" max="14" width="9.7265625" style="18" customWidth="1"/>
    <col min="15" max="15" width="18.7265625" style="18" customWidth="1"/>
    <col min="16" max="16384" width="11.453125" style="18"/>
  </cols>
  <sheetData>
    <row r="1" spans="1:18" ht="13" customHeight="1" x14ac:dyDescent="0.3">
      <c r="A1" s="243" t="s">
        <v>27</v>
      </c>
      <c r="B1" s="243"/>
      <c r="C1" s="243"/>
      <c r="D1" s="16"/>
      <c r="E1" s="15"/>
      <c r="F1" s="15"/>
      <c r="G1" s="15"/>
      <c r="H1" s="244" t="s">
        <v>28</v>
      </c>
      <c r="I1" s="244"/>
      <c r="J1" s="244"/>
      <c r="K1" s="244"/>
      <c r="L1" s="244"/>
      <c r="M1" s="244"/>
      <c r="N1" s="17"/>
      <c r="O1" s="17"/>
      <c r="P1" s="60"/>
      <c r="Q1" s="60"/>
      <c r="R1" s="60"/>
    </row>
    <row r="2" spans="1:18" ht="13" x14ac:dyDescent="0.3">
      <c r="A2" s="60"/>
      <c r="B2" s="42" t="s">
        <v>29</v>
      </c>
      <c r="C2" s="60"/>
      <c r="D2" s="15"/>
      <c r="E2" s="15"/>
      <c r="F2" s="15"/>
      <c r="G2" s="15"/>
      <c r="H2" s="245" t="s">
        <v>30</v>
      </c>
      <c r="I2" s="245"/>
      <c r="J2" s="245"/>
      <c r="K2" s="245"/>
      <c r="L2" s="245"/>
      <c r="M2" s="245"/>
      <c r="N2" s="17"/>
      <c r="O2" s="17"/>
      <c r="P2" s="60"/>
      <c r="Q2" s="60"/>
      <c r="R2" s="60"/>
    </row>
    <row r="3" spans="1:18" ht="39" customHeight="1" x14ac:dyDescent="0.35">
      <c r="A3" s="246" t="s">
        <v>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60"/>
      <c r="Q3" s="60"/>
      <c r="R3" s="60"/>
    </row>
    <row r="4" spans="1:18" ht="13" x14ac:dyDescent="0.3">
      <c r="A4" s="247" t="s">
        <v>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17"/>
      <c r="O4" s="17"/>
      <c r="P4" s="60"/>
      <c r="Q4" s="60"/>
      <c r="R4" s="60"/>
    </row>
    <row r="5" spans="1:18" ht="17.5" x14ac:dyDescent="0.35">
      <c r="A5" s="248" t="s">
        <v>33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60"/>
      <c r="Q5" s="60"/>
      <c r="R5" s="60"/>
    </row>
    <row r="6" spans="1:18" ht="26" x14ac:dyDescent="0.25">
      <c r="A6" s="19" t="s">
        <v>34</v>
      </c>
      <c r="B6" s="43" t="s">
        <v>35</v>
      </c>
      <c r="C6" s="20" t="s">
        <v>36</v>
      </c>
      <c r="D6" s="21" t="s">
        <v>37</v>
      </c>
      <c r="E6" s="20" t="s">
        <v>38</v>
      </c>
      <c r="F6" s="20" t="s">
        <v>39</v>
      </c>
      <c r="G6" s="20" t="s">
        <v>40</v>
      </c>
      <c r="H6" s="22" t="s">
        <v>41</v>
      </c>
      <c r="I6" s="20" t="s">
        <v>42</v>
      </c>
      <c r="J6" s="20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0" t="s">
        <v>48</v>
      </c>
      <c r="P6" s="61" t="s">
        <v>49</v>
      </c>
      <c r="Q6" s="61" t="s">
        <v>50</v>
      </c>
      <c r="R6" s="60"/>
    </row>
    <row r="7" spans="1:18" ht="28" customHeight="1" x14ac:dyDescent="0.35">
      <c r="A7" s="153">
        <v>1</v>
      </c>
      <c r="B7" s="162">
        <v>1755210000000000</v>
      </c>
      <c r="C7" s="163" t="s">
        <v>166</v>
      </c>
      <c r="D7" s="163" t="s">
        <v>167</v>
      </c>
      <c r="E7" s="163" t="s">
        <v>168</v>
      </c>
      <c r="F7" s="163" t="s">
        <v>169</v>
      </c>
      <c r="G7" s="163" t="s">
        <v>82</v>
      </c>
      <c r="H7" s="163" t="s">
        <v>83</v>
      </c>
      <c r="I7" s="163" t="s">
        <v>170</v>
      </c>
      <c r="J7" s="163" t="s">
        <v>171</v>
      </c>
      <c r="K7" s="163">
        <v>125</v>
      </c>
      <c r="L7" s="163">
        <v>7.39</v>
      </c>
      <c r="M7" s="163">
        <v>2.96</v>
      </c>
      <c r="N7" s="163"/>
      <c r="O7" s="163">
        <v>7.39</v>
      </c>
      <c r="P7" s="163" t="s">
        <v>130</v>
      </c>
      <c r="Q7" s="164" t="s">
        <v>172</v>
      </c>
      <c r="R7" s="60"/>
    </row>
    <row r="8" spans="1:18" ht="26" x14ac:dyDescent="0.35">
      <c r="A8" s="154">
        <v>2</v>
      </c>
      <c r="B8" s="165">
        <v>18571402011118</v>
      </c>
      <c r="C8" s="165" t="s">
        <v>173</v>
      </c>
      <c r="D8" s="165" t="s">
        <v>174</v>
      </c>
      <c r="E8" s="165" t="s">
        <v>175</v>
      </c>
      <c r="F8" s="165" t="s">
        <v>176</v>
      </c>
      <c r="G8" s="165" t="s">
        <v>82</v>
      </c>
      <c r="H8" s="165" t="s">
        <v>83</v>
      </c>
      <c r="I8" s="165" t="s">
        <v>170</v>
      </c>
      <c r="J8" s="165" t="s">
        <v>177</v>
      </c>
      <c r="K8" s="165">
        <v>125</v>
      </c>
      <c r="L8" s="165">
        <v>7.61</v>
      </c>
      <c r="M8" s="165">
        <v>3.15</v>
      </c>
      <c r="N8" s="165"/>
      <c r="O8" s="165">
        <v>7.61</v>
      </c>
      <c r="P8" s="165" t="s">
        <v>130</v>
      </c>
      <c r="Q8" s="166" t="s">
        <v>172</v>
      </c>
      <c r="R8" s="60"/>
    </row>
    <row r="9" spans="1:18" ht="26" x14ac:dyDescent="0.35">
      <c r="A9" s="154">
        <v>3</v>
      </c>
      <c r="B9" s="165">
        <v>18571402011156</v>
      </c>
      <c r="C9" s="165" t="s">
        <v>178</v>
      </c>
      <c r="D9" s="165" t="s">
        <v>179</v>
      </c>
      <c r="E9" s="167">
        <v>36653</v>
      </c>
      <c r="F9" s="165" t="s">
        <v>180</v>
      </c>
      <c r="G9" s="165" t="s">
        <v>82</v>
      </c>
      <c r="H9" s="165" t="s">
        <v>159</v>
      </c>
      <c r="I9" s="165" t="s">
        <v>170</v>
      </c>
      <c r="J9" s="165" t="s">
        <v>181</v>
      </c>
      <c r="K9" s="165">
        <v>125</v>
      </c>
      <c r="L9" s="165">
        <v>7.07</v>
      </c>
      <c r="M9" s="165">
        <v>2.76</v>
      </c>
      <c r="N9" s="165"/>
      <c r="O9" s="165">
        <v>7.07</v>
      </c>
      <c r="P9" s="165" t="s">
        <v>130</v>
      </c>
      <c r="Q9" s="166" t="s">
        <v>172</v>
      </c>
      <c r="R9" s="60"/>
    </row>
    <row r="10" spans="1:18" ht="26" x14ac:dyDescent="0.35">
      <c r="A10" s="154">
        <v>4</v>
      </c>
      <c r="B10" s="165">
        <v>18571402011147</v>
      </c>
      <c r="C10" s="165" t="s">
        <v>182</v>
      </c>
      <c r="D10" s="165" t="s">
        <v>183</v>
      </c>
      <c r="E10" s="165" t="s">
        <v>184</v>
      </c>
      <c r="F10" s="165" t="s">
        <v>185</v>
      </c>
      <c r="G10" s="165" t="s">
        <v>82</v>
      </c>
      <c r="H10" s="165" t="s">
        <v>83</v>
      </c>
      <c r="I10" s="165" t="s">
        <v>170</v>
      </c>
      <c r="J10" s="165" t="s">
        <v>186</v>
      </c>
      <c r="K10" s="165">
        <v>125</v>
      </c>
      <c r="L10" s="165">
        <v>7.04</v>
      </c>
      <c r="M10" s="165">
        <v>2.72</v>
      </c>
      <c r="N10" s="165"/>
      <c r="O10" s="165">
        <v>7.04</v>
      </c>
      <c r="P10" s="165" t="s">
        <v>130</v>
      </c>
      <c r="Q10" s="166" t="s">
        <v>172</v>
      </c>
      <c r="R10" s="60"/>
    </row>
    <row r="11" spans="1:18" ht="28.5" x14ac:dyDescent="0.35">
      <c r="A11" s="154">
        <v>5</v>
      </c>
      <c r="B11" s="155">
        <v>18571402011073</v>
      </c>
      <c r="C11" s="155" t="s">
        <v>187</v>
      </c>
      <c r="D11" s="155" t="s">
        <v>188</v>
      </c>
      <c r="E11" s="155" t="s">
        <v>189</v>
      </c>
      <c r="F11" s="155" t="s">
        <v>190</v>
      </c>
      <c r="G11" s="155" t="s">
        <v>82</v>
      </c>
      <c r="H11" s="155" t="s">
        <v>159</v>
      </c>
      <c r="I11" s="155" t="s">
        <v>170</v>
      </c>
      <c r="J11" s="155" t="s">
        <v>181</v>
      </c>
      <c r="K11" s="165">
        <v>125</v>
      </c>
      <c r="L11" s="165">
        <v>7.39</v>
      </c>
      <c r="M11" s="165">
        <v>2.94</v>
      </c>
      <c r="N11" s="156"/>
      <c r="O11" s="165">
        <v>7.39</v>
      </c>
      <c r="P11" s="165" t="s">
        <v>130</v>
      </c>
      <c r="Q11" s="166" t="s">
        <v>172</v>
      </c>
      <c r="R11" s="60"/>
    </row>
    <row r="12" spans="1:18" ht="28.5" x14ac:dyDescent="0.35">
      <c r="A12" s="154">
        <v>6</v>
      </c>
      <c r="B12" s="155">
        <v>18571402011179</v>
      </c>
      <c r="C12" s="155" t="s">
        <v>191</v>
      </c>
      <c r="D12" s="155" t="s">
        <v>192</v>
      </c>
      <c r="E12" s="157">
        <v>36867</v>
      </c>
      <c r="F12" s="155" t="s">
        <v>193</v>
      </c>
      <c r="G12" s="155" t="s">
        <v>82</v>
      </c>
      <c r="H12" s="155" t="s">
        <v>83</v>
      </c>
      <c r="I12" s="155" t="s">
        <v>170</v>
      </c>
      <c r="J12" s="155" t="s">
        <v>177</v>
      </c>
      <c r="K12" s="165">
        <v>125</v>
      </c>
      <c r="L12" s="165">
        <v>8</v>
      </c>
      <c r="M12" s="165">
        <v>3.35</v>
      </c>
      <c r="N12" s="156"/>
      <c r="O12" s="165">
        <v>8</v>
      </c>
      <c r="P12" s="165" t="s">
        <v>163</v>
      </c>
      <c r="Q12" s="166" t="s">
        <v>172</v>
      </c>
      <c r="R12" s="60"/>
    </row>
    <row r="13" spans="1:18" ht="28.5" x14ac:dyDescent="0.35">
      <c r="A13" s="154">
        <v>7</v>
      </c>
      <c r="B13" s="155">
        <v>18571402011126</v>
      </c>
      <c r="C13" s="155" t="s">
        <v>194</v>
      </c>
      <c r="D13" s="155" t="s">
        <v>195</v>
      </c>
      <c r="E13" s="157">
        <v>36833</v>
      </c>
      <c r="F13" s="155" t="s">
        <v>196</v>
      </c>
      <c r="G13" s="155" t="s">
        <v>82</v>
      </c>
      <c r="H13" s="155" t="s">
        <v>83</v>
      </c>
      <c r="I13" s="155" t="s">
        <v>170</v>
      </c>
      <c r="J13" s="155" t="s">
        <v>181</v>
      </c>
      <c r="K13" s="165">
        <v>125</v>
      </c>
      <c r="L13" s="165"/>
      <c r="M13" s="165">
        <v>3.3</v>
      </c>
      <c r="N13" s="156"/>
      <c r="O13" s="165">
        <v>3.3</v>
      </c>
      <c r="P13" s="165" t="s">
        <v>163</v>
      </c>
      <c r="Q13" s="166" t="s">
        <v>172</v>
      </c>
      <c r="R13" s="60"/>
    </row>
    <row r="14" spans="1:18" ht="26" x14ac:dyDescent="0.35">
      <c r="A14" s="158">
        <v>8</v>
      </c>
      <c r="B14" s="168">
        <v>18571402011184</v>
      </c>
      <c r="C14" s="168" t="s">
        <v>197</v>
      </c>
      <c r="D14" s="168" t="s">
        <v>198</v>
      </c>
      <c r="E14" s="168" t="s">
        <v>199</v>
      </c>
      <c r="F14" s="168" t="s">
        <v>200</v>
      </c>
      <c r="G14" s="168" t="s">
        <v>82</v>
      </c>
      <c r="H14" s="168" t="s">
        <v>83</v>
      </c>
      <c r="I14" s="168" t="s">
        <v>170</v>
      </c>
      <c r="J14" s="168" t="s">
        <v>201</v>
      </c>
      <c r="K14" s="168">
        <v>125</v>
      </c>
      <c r="L14" s="168" t="s">
        <v>202</v>
      </c>
      <c r="M14" s="168" t="s">
        <v>203</v>
      </c>
      <c r="N14" s="159"/>
      <c r="O14" s="168" t="s">
        <v>203</v>
      </c>
      <c r="P14" s="168" t="s">
        <v>204</v>
      </c>
      <c r="Q14" s="169" t="s">
        <v>201</v>
      </c>
      <c r="R14" s="60"/>
    </row>
    <row r="15" spans="1:18" ht="25" x14ac:dyDescent="0.25">
      <c r="A15" s="77">
        <v>9</v>
      </c>
      <c r="B15" s="77">
        <v>1755214020110000</v>
      </c>
      <c r="C15" s="111" t="s">
        <v>205</v>
      </c>
      <c r="D15" s="77" t="s">
        <v>206</v>
      </c>
      <c r="E15" s="113">
        <v>36312</v>
      </c>
      <c r="F15" s="112" t="s">
        <v>207</v>
      </c>
      <c r="G15" s="112" t="s">
        <v>82</v>
      </c>
      <c r="H15" s="112" t="s">
        <v>159</v>
      </c>
      <c r="I15" s="112" t="s">
        <v>84</v>
      </c>
      <c r="J15" s="112" t="s">
        <v>177</v>
      </c>
      <c r="K15" s="112">
        <v>125</v>
      </c>
      <c r="L15" s="112">
        <v>6.5</v>
      </c>
      <c r="M15" s="112">
        <v>2.37</v>
      </c>
      <c r="N15" s="53"/>
      <c r="O15" s="112">
        <v>2.37</v>
      </c>
      <c r="P15" s="161" t="s">
        <v>204</v>
      </c>
      <c r="Q15" s="160" t="s">
        <v>201</v>
      </c>
      <c r="R15" s="60"/>
    </row>
    <row r="16" spans="1:18" s="41" customFormat="1" ht="41.15" customHeight="1" x14ac:dyDescent="0.25">
      <c r="A16" s="253" t="s">
        <v>53</v>
      </c>
      <c r="B16" s="254"/>
      <c r="C16" s="254"/>
      <c r="D16" s="254"/>
      <c r="E16" s="57"/>
      <c r="F16" s="250" t="s">
        <v>54</v>
      </c>
      <c r="G16" s="251"/>
      <c r="H16" s="251"/>
      <c r="I16" s="251"/>
      <c r="J16" s="251"/>
      <c r="K16" s="252"/>
      <c r="L16" s="38"/>
      <c r="M16" s="38"/>
      <c r="N16" s="39"/>
      <c r="O16" s="40"/>
      <c r="P16" s="64"/>
      <c r="Q16" s="64"/>
      <c r="R16" s="110"/>
    </row>
    <row r="17" spans="1:18" ht="26" x14ac:dyDescent="0.35">
      <c r="A17" s="170">
        <v>49</v>
      </c>
      <c r="B17" s="171">
        <v>19571402010095</v>
      </c>
      <c r="C17" s="171" t="s">
        <v>208</v>
      </c>
      <c r="D17" s="171" t="s">
        <v>209</v>
      </c>
      <c r="E17" s="171" t="s">
        <v>210</v>
      </c>
      <c r="F17" s="172" t="s">
        <v>211</v>
      </c>
      <c r="G17" s="171" t="s">
        <v>82</v>
      </c>
      <c r="H17" s="171" t="s">
        <v>83</v>
      </c>
      <c r="I17" s="171" t="s">
        <v>170</v>
      </c>
      <c r="J17" s="171" t="s">
        <v>212</v>
      </c>
      <c r="K17" s="171">
        <v>126</v>
      </c>
      <c r="L17" s="171" t="s">
        <v>112</v>
      </c>
      <c r="M17" s="171" t="s">
        <v>213</v>
      </c>
      <c r="N17" s="171" t="s">
        <v>163</v>
      </c>
      <c r="O17" s="171" t="s">
        <v>172</v>
      </c>
      <c r="P17" s="143"/>
      <c r="Q17" s="144"/>
      <c r="R17" s="60"/>
    </row>
    <row r="18" spans="1:18" ht="26" x14ac:dyDescent="0.35">
      <c r="A18" s="173">
        <v>50</v>
      </c>
      <c r="B18" s="169">
        <v>19571402010114</v>
      </c>
      <c r="C18" s="169" t="s">
        <v>214</v>
      </c>
      <c r="D18" s="169" t="s">
        <v>215</v>
      </c>
      <c r="E18" s="169" t="s">
        <v>216</v>
      </c>
      <c r="F18" s="174" t="s">
        <v>217</v>
      </c>
      <c r="G18" s="169" t="s">
        <v>82</v>
      </c>
      <c r="H18" s="169" t="s">
        <v>83</v>
      </c>
      <c r="I18" s="169" t="s">
        <v>170</v>
      </c>
      <c r="J18" s="169" t="s">
        <v>212</v>
      </c>
      <c r="K18" s="169">
        <v>126</v>
      </c>
      <c r="L18" s="169" t="s">
        <v>218</v>
      </c>
      <c r="M18" s="169" t="s">
        <v>219</v>
      </c>
      <c r="N18" s="169" t="s">
        <v>163</v>
      </c>
      <c r="O18" s="169" t="s">
        <v>172</v>
      </c>
      <c r="P18" s="145"/>
      <c r="Q18" s="146"/>
      <c r="R18" s="60"/>
    </row>
    <row r="19" spans="1:18" ht="26" x14ac:dyDescent="0.35">
      <c r="A19" s="173">
        <v>51</v>
      </c>
      <c r="B19" s="169">
        <v>19571402010131</v>
      </c>
      <c r="C19" s="169" t="s">
        <v>220</v>
      </c>
      <c r="D19" s="169" t="s">
        <v>221</v>
      </c>
      <c r="E19" s="175">
        <v>36923</v>
      </c>
      <c r="F19" s="174" t="s">
        <v>222</v>
      </c>
      <c r="G19" s="169" t="s">
        <v>82</v>
      </c>
      <c r="H19" s="169" t="s">
        <v>83</v>
      </c>
      <c r="I19" s="169" t="s">
        <v>170</v>
      </c>
      <c r="J19" s="169" t="s">
        <v>212</v>
      </c>
      <c r="K19" s="169">
        <v>126</v>
      </c>
      <c r="L19" s="169" t="s">
        <v>223</v>
      </c>
      <c r="M19" s="169" t="s">
        <v>224</v>
      </c>
      <c r="N19" s="169" t="s">
        <v>163</v>
      </c>
      <c r="O19" s="169" t="s">
        <v>172</v>
      </c>
      <c r="P19" s="145"/>
      <c r="Q19" s="146"/>
      <c r="R19" s="60"/>
    </row>
    <row r="20" spans="1:18" ht="26" x14ac:dyDescent="0.35">
      <c r="A20" s="176">
        <v>52</v>
      </c>
      <c r="B20" s="169">
        <v>19571402010052</v>
      </c>
      <c r="C20" s="169" t="s">
        <v>225</v>
      </c>
      <c r="D20" s="169" t="s">
        <v>221</v>
      </c>
      <c r="E20" s="169" t="s">
        <v>226</v>
      </c>
      <c r="F20" s="174" t="s">
        <v>227</v>
      </c>
      <c r="G20" s="169" t="s">
        <v>82</v>
      </c>
      <c r="H20" s="169" t="s">
        <v>83</v>
      </c>
      <c r="I20" s="169" t="s">
        <v>135</v>
      </c>
      <c r="J20" s="169" t="s">
        <v>212</v>
      </c>
      <c r="K20" s="169">
        <v>126</v>
      </c>
      <c r="L20" s="169" t="s">
        <v>228</v>
      </c>
      <c r="M20" s="169" t="s">
        <v>229</v>
      </c>
      <c r="N20" s="169" t="s">
        <v>163</v>
      </c>
      <c r="O20" s="169" t="s">
        <v>172</v>
      </c>
      <c r="P20" s="145"/>
      <c r="Q20" s="146"/>
      <c r="R20" s="60"/>
    </row>
    <row r="21" spans="1:18" ht="26" x14ac:dyDescent="0.35">
      <c r="A21" s="173">
        <v>53</v>
      </c>
      <c r="B21" s="169">
        <v>19571402010063</v>
      </c>
      <c r="C21" s="169" t="s">
        <v>225</v>
      </c>
      <c r="D21" s="169" t="s">
        <v>230</v>
      </c>
      <c r="E21" s="169" t="s">
        <v>231</v>
      </c>
      <c r="F21" s="174" t="s">
        <v>232</v>
      </c>
      <c r="G21" s="169" t="s">
        <v>82</v>
      </c>
      <c r="H21" s="169" t="s">
        <v>83</v>
      </c>
      <c r="I21" s="169" t="s">
        <v>170</v>
      </c>
      <c r="J21" s="169" t="s">
        <v>212</v>
      </c>
      <c r="K21" s="169">
        <v>126</v>
      </c>
      <c r="L21" s="169" t="s">
        <v>233</v>
      </c>
      <c r="M21" s="169" t="s">
        <v>234</v>
      </c>
      <c r="N21" s="169" t="s">
        <v>235</v>
      </c>
      <c r="O21" s="169" t="s">
        <v>172</v>
      </c>
      <c r="P21" s="145"/>
      <c r="Q21" s="146"/>
      <c r="R21" s="60"/>
    </row>
    <row r="22" spans="1:18" ht="26" x14ac:dyDescent="0.35">
      <c r="A22" s="173">
        <v>54</v>
      </c>
      <c r="B22" s="169">
        <v>19571402010089</v>
      </c>
      <c r="C22" s="169" t="s">
        <v>236</v>
      </c>
      <c r="D22" s="169" t="s">
        <v>237</v>
      </c>
      <c r="E22" s="169" t="s">
        <v>238</v>
      </c>
      <c r="F22" s="174" t="s">
        <v>239</v>
      </c>
      <c r="G22" s="169" t="s">
        <v>82</v>
      </c>
      <c r="H22" s="169" t="s">
        <v>83</v>
      </c>
      <c r="I22" s="169" t="s">
        <v>170</v>
      </c>
      <c r="J22" s="169" t="s">
        <v>212</v>
      </c>
      <c r="K22" s="169">
        <v>126</v>
      </c>
      <c r="L22" s="169" t="s">
        <v>240</v>
      </c>
      <c r="M22" s="169" t="s">
        <v>241</v>
      </c>
      <c r="N22" s="169" t="s">
        <v>235</v>
      </c>
      <c r="O22" s="169" t="s">
        <v>172</v>
      </c>
      <c r="P22" s="145"/>
      <c r="Q22" s="146"/>
      <c r="R22" s="60"/>
    </row>
    <row r="23" spans="1:18" ht="26" x14ac:dyDescent="0.35">
      <c r="A23" s="176">
        <v>55</v>
      </c>
      <c r="B23" s="169">
        <v>19571402010105</v>
      </c>
      <c r="C23" s="169" t="s">
        <v>242</v>
      </c>
      <c r="D23" s="169" t="s">
        <v>243</v>
      </c>
      <c r="E23" s="169" t="s">
        <v>244</v>
      </c>
      <c r="F23" s="174" t="s">
        <v>245</v>
      </c>
      <c r="G23" s="169" t="s">
        <v>82</v>
      </c>
      <c r="H23" s="169" t="s">
        <v>159</v>
      </c>
      <c r="I23" s="169" t="s">
        <v>170</v>
      </c>
      <c r="J23" s="169" t="s">
        <v>212</v>
      </c>
      <c r="K23" s="169">
        <v>126</v>
      </c>
      <c r="L23" s="169" t="s">
        <v>246</v>
      </c>
      <c r="M23" s="169" t="s">
        <v>247</v>
      </c>
      <c r="N23" s="169" t="s">
        <v>130</v>
      </c>
      <c r="O23" s="169" t="s">
        <v>172</v>
      </c>
      <c r="P23" s="145"/>
      <c r="Q23" s="146"/>
      <c r="R23" s="60"/>
    </row>
    <row r="24" spans="1:18" ht="26" x14ac:dyDescent="0.35">
      <c r="A24" s="173">
        <v>56</v>
      </c>
      <c r="B24" s="169">
        <v>19571402010042</v>
      </c>
      <c r="C24" s="169" t="s">
        <v>248</v>
      </c>
      <c r="D24" s="169" t="s">
        <v>249</v>
      </c>
      <c r="E24" s="169" t="s">
        <v>250</v>
      </c>
      <c r="F24" s="174" t="s">
        <v>251</v>
      </c>
      <c r="G24" s="169" t="s">
        <v>82</v>
      </c>
      <c r="H24" s="169" t="s">
        <v>83</v>
      </c>
      <c r="I24" s="169" t="s">
        <v>170</v>
      </c>
      <c r="J24" s="169" t="s">
        <v>212</v>
      </c>
      <c r="K24" s="169">
        <v>126</v>
      </c>
      <c r="L24" s="169" t="s">
        <v>252</v>
      </c>
      <c r="M24" s="169" t="s">
        <v>253</v>
      </c>
      <c r="N24" s="169" t="s">
        <v>163</v>
      </c>
      <c r="O24" s="169" t="s">
        <v>172</v>
      </c>
      <c r="P24" s="145"/>
      <c r="Q24" s="146"/>
      <c r="R24" s="60"/>
    </row>
    <row r="25" spans="1:18" ht="26" x14ac:dyDescent="0.35">
      <c r="A25" s="173">
        <v>57</v>
      </c>
      <c r="B25" s="169">
        <v>19571402010099</v>
      </c>
      <c r="C25" s="169" t="s">
        <v>254</v>
      </c>
      <c r="D25" s="169" t="s">
        <v>255</v>
      </c>
      <c r="E25" s="175">
        <v>37045</v>
      </c>
      <c r="F25" s="174" t="s">
        <v>256</v>
      </c>
      <c r="G25" s="169" t="s">
        <v>82</v>
      </c>
      <c r="H25" s="169" t="s">
        <v>83</v>
      </c>
      <c r="I25" s="169" t="s">
        <v>170</v>
      </c>
      <c r="J25" s="169" t="s">
        <v>212</v>
      </c>
      <c r="K25" s="169">
        <v>126</v>
      </c>
      <c r="L25" s="169" t="s">
        <v>86</v>
      </c>
      <c r="M25" s="169" t="s">
        <v>257</v>
      </c>
      <c r="N25" s="169" t="s">
        <v>130</v>
      </c>
      <c r="O25" s="169" t="s">
        <v>172</v>
      </c>
      <c r="P25" s="145"/>
      <c r="Q25" s="146"/>
      <c r="R25" s="60"/>
    </row>
    <row r="26" spans="1:18" ht="26" x14ac:dyDescent="0.35">
      <c r="A26" s="176">
        <v>58</v>
      </c>
      <c r="B26" s="169">
        <v>19571402010087</v>
      </c>
      <c r="C26" s="169" t="s">
        <v>208</v>
      </c>
      <c r="D26" s="169" t="s">
        <v>258</v>
      </c>
      <c r="E26" s="169" t="s">
        <v>259</v>
      </c>
      <c r="F26" s="174" t="s">
        <v>260</v>
      </c>
      <c r="G26" s="169" t="s">
        <v>82</v>
      </c>
      <c r="H26" s="169" t="s">
        <v>83</v>
      </c>
      <c r="I26" s="169" t="s">
        <v>170</v>
      </c>
      <c r="J26" s="169" t="s">
        <v>212</v>
      </c>
      <c r="K26" s="169">
        <v>126</v>
      </c>
      <c r="L26" s="169" t="s">
        <v>261</v>
      </c>
      <c r="M26" s="169" t="s">
        <v>262</v>
      </c>
      <c r="N26" s="169" t="s">
        <v>163</v>
      </c>
      <c r="O26" s="169" t="s">
        <v>172</v>
      </c>
      <c r="P26" s="145"/>
      <c r="Q26" s="146"/>
      <c r="R26" s="60"/>
    </row>
    <row r="27" spans="1:18" ht="26" x14ac:dyDescent="0.35">
      <c r="A27" s="173">
        <v>59</v>
      </c>
      <c r="B27" s="169">
        <v>19571402010008</v>
      </c>
      <c r="C27" s="169" t="s">
        <v>263</v>
      </c>
      <c r="D27" s="169" t="s">
        <v>110</v>
      </c>
      <c r="E27" s="169" t="s">
        <v>264</v>
      </c>
      <c r="F27" s="174" t="s">
        <v>265</v>
      </c>
      <c r="G27" s="169" t="s">
        <v>82</v>
      </c>
      <c r="H27" s="169" t="s">
        <v>83</v>
      </c>
      <c r="I27" s="169" t="s">
        <v>170</v>
      </c>
      <c r="J27" s="169" t="s">
        <v>212</v>
      </c>
      <c r="K27" s="169">
        <v>126</v>
      </c>
      <c r="L27" s="169" t="s">
        <v>266</v>
      </c>
      <c r="M27" s="169">
        <v>3</v>
      </c>
      <c r="N27" s="169" t="s">
        <v>130</v>
      </c>
      <c r="O27" s="169" t="s">
        <v>172</v>
      </c>
      <c r="P27" s="145"/>
      <c r="Q27" s="146"/>
      <c r="R27" s="60"/>
    </row>
    <row r="28" spans="1:18" ht="26" x14ac:dyDescent="0.35">
      <c r="A28" s="173">
        <v>60</v>
      </c>
      <c r="B28" s="169">
        <v>19571402010006</v>
      </c>
      <c r="C28" s="169" t="s">
        <v>267</v>
      </c>
      <c r="D28" s="169" t="s">
        <v>268</v>
      </c>
      <c r="E28" s="169" t="s">
        <v>269</v>
      </c>
      <c r="F28" s="174" t="s">
        <v>270</v>
      </c>
      <c r="G28" s="169" t="s">
        <v>82</v>
      </c>
      <c r="H28" s="169" t="s">
        <v>83</v>
      </c>
      <c r="I28" s="169" t="s">
        <v>170</v>
      </c>
      <c r="J28" s="169" t="s">
        <v>212</v>
      </c>
      <c r="K28" s="169">
        <v>126</v>
      </c>
      <c r="L28" s="169" t="s">
        <v>271</v>
      </c>
      <c r="M28" s="169" t="s">
        <v>272</v>
      </c>
      <c r="N28" s="169" t="s">
        <v>130</v>
      </c>
      <c r="O28" s="169" t="s">
        <v>172</v>
      </c>
      <c r="P28" s="145"/>
      <c r="Q28" s="146"/>
      <c r="R28" s="60"/>
    </row>
    <row r="29" spans="1:18" ht="26" x14ac:dyDescent="0.35">
      <c r="A29" s="176">
        <v>61</v>
      </c>
      <c r="B29" s="169">
        <v>19571402010127</v>
      </c>
      <c r="C29" s="169" t="s">
        <v>225</v>
      </c>
      <c r="D29" s="169" t="s">
        <v>273</v>
      </c>
      <c r="E29" s="169" t="s">
        <v>274</v>
      </c>
      <c r="F29" s="174" t="s">
        <v>275</v>
      </c>
      <c r="G29" s="169" t="s">
        <v>82</v>
      </c>
      <c r="H29" s="169" t="s">
        <v>83</v>
      </c>
      <c r="I29" s="169" t="s">
        <v>170</v>
      </c>
      <c r="J29" s="169" t="s">
        <v>212</v>
      </c>
      <c r="K29" s="169">
        <v>126</v>
      </c>
      <c r="L29" s="169" t="s">
        <v>276</v>
      </c>
      <c r="M29" s="169" t="s">
        <v>277</v>
      </c>
      <c r="N29" s="169" t="s">
        <v>130</v>
      </c>
      <c r="O29" s="169" t="s">
        <v>172</v>
      </c>
      <c r="P29" s="145"/>
      <c r="Q29" s="146"/>
      <c r="R29" s="60"/>
    </row>
    <row r="30" spans="1:18" ht="26" x14ac:dyDescent="0.35">
      <c r="A30" s="173">
        <v>62</v>
      </c>
      <c r="B30" s="169">
        <v>19571402010010</v>
      </c>
      <c r="C30" s="169" t="s">
        <v>278</v>
      </c>
      <c r="D30" s="169" t="s">
        <v>279</v>
      </c>
      <c r="E30" s="175">
        <v>36985</v>
      </c>
      <c r="F30" s="174" t="s">
        <v>280</v>
      </c>
      <c r="G30" s="169" t="s">
        <v>82</v>
      </c>
      <c r="H30" s="169" t="s">
        <v>159</v>
      </c>
      <c r="I30" s="169" t="s">
        <v>170</v>
      </c>
      <c r="J30" s="169" t="s">
        <v>212</v>
      </c>
      <c r="K30" s="169">
        <v>126</v>
      </c>
      <c r="L30" s="169" t="s">
        <v>281</v>
      </c>
      <c r="M30" s="169" t="s">
        <v>282</v>
      </c>
      <c r="N30" s="169" t="s">
        <v>130</v>
      </c>
      <c r="O30" s="169" t="s">
        <v>172</v>
      </c>
      <c r="P30" s="145"/>
      <c r="Q30" s="146"/>
      <c r="R30" s="60"/>
    </row>
    <row r="31" spans="1:18" ht="26" x14ac:dyDescent="0.35">
      <c r="A31" s="173">
        <v>63</v>
      </c>
      <c r="B31" s="169">
        <v>19571402010161</v>
      </c>
      <c r="C31" s="169" t="s">
        <v>283</v>
      </c>
      <c r="D31" s="169" t="s">
        <v>279</v>
      </c>
      <c r="E31" s="175">
        <v>37112</v>
      </c>
      <c r="F31" s="174" t="s">
        <v>284</v>
      </c>
      <c r="G31" s="169" t="s">
        <v>82</v>
      </c>
      <c r="H31" s="169" t="s">
        <v>83</v>
      </c>
      <c r="I31" s="169" t="s">
        <v>170</v>
      </c>
      <c r="J31" s="169" t="s">
        <v>212</v>
      </c>
      <c r="K31" s="169">
        <v>126</v>
      </c>
      <c r="L31" s="169" t="s">
        <v>285</v>
      </c>
      <c r="M31" s="169" t="s">
        <v>286</v>
      </c>
      <c r="N31" s="169" t="s">
        <v>130</v>
      </c>
      <c r="O31" s="169" t="s">
        <v>172</v>
      </c>
      <c r="P31" s="145"/>
      <c r="Q31" s="146"/>
      <c r="R31" s="60"/>
    </row>
    <row r="32" spans="1:18" ht="26" x14ac:dyDescent="0.35">
      <c r="A32" s="173">
        <v>95</v>
      </c>
      <c r="B32" s="169">
        <v>19571402010004</v>
      </c>
      <c r="C32" s="169" t="s">
        <v>287</v>
      </c>
      <c r="D32" s="169" t="s">
        <v>288</v>
      </c>
      <c r="E32" s="175">
        <v>37231</v>
      </c>
      <c r="F32" s="174" t="s">
        <v>289</v>
      </c>
      <c r="G32" s="169" t="s">
        <v>82</v>
      </c>
      <c r="H32" s="169" t="s">
        <v>83</v>
      </c>
      <c r="I32" s="169" t="s">
        <v>170</v>
      </c>
      <c r="J32" s="169" t="s">
        <v>290</v>
      </c>
      <c r="K32" s="169">
        <v>126</v>
      </c>
      <c r="L32" s="169" t="s">
        <v>291</v>
      </c>
      <c r="M32" s="169" t="s">
        <v>292</v>
      </c>
      <c r="N32" s="169" t="s">
        <v>130</v>
      </c>
      <c r="O32" s="169" t="s">
        <v>172</v>
      </c>
      <c r="P32" s="145"/>
      <c r="Q32" s="146"/>
      <c r="R32" s="60"/>
    </row>
    <row r="33" spans="1:18" ht="26" x14ac:dyDescent="0.35">
      <c r="A33" s="173">
        <v>96</v>
      </c>
      <c r="B33" s="169">
        <v>19571402010001</v>
      </c>
      <c r="C33" s="169" t="s">
        <v>293</v>
      </c>
      <c r="D33" s="169" t="s">
        <v>294</v>
      </c>
      <c r="E33" s="169" t="s">
        <v>295</v>
      </c>
      <c r="F33" s="174" t="s">
        <v>296</v>
      </c>
      <c r="G33" s="169" t="s">
        <v>82</v>
      </c>
      <c r="H33" s="169" t="s">
        <v>83</v>
      </c>
      <c r="I33" s="169" t="s">
        <v>170</v>
      </c>
      <c r="J33" s="169" t="s">
        <v>290</v>
      </c>
      <c r="K33" s="169">
        <v>126</v>
      </c>
      <c r="L33" s="169" t="s">
        <v>297</v>
      </c>
      <c r="M33" s="169" t="s">
        <v>298</v>
      </c>
      <c r="N33" s="169" t="s">
        <v>130</v>
      </c>
      <c r="O33" s="169" t="s">
        <v>172</v>
      </c>
      <c r="P33" s="145"/>
      <c r="Q33" s="146"/>
      <c r="R33" s="60"/>
    </row>
    <row r="34" spans="1:18" ht="26" x14ac:dyDescent="0.35">
      <c r="A34" s="176">
        <v>97</v>
      </c>
      <c r="B34" s="169">
        <v>19571402010015</v>
      </c>
      <c r="C34" s="169" t="s">
        <v>225</v>
      </c>
      <c r="D34" s="169" t="s">
        <v>209</v>
      </c>
      <c r="E34" s="175">
        <v>37043</v>
      </c>
      <c r="F34" s="174" t="s">
        <v>299</v>
      </c>
      <c r="G34" s="169" t="s">
        <v>82</v>
      </c>
      <c r="H34" s="169" t="s">
        <v>83</v>
      </c>
      <c r="I34" s="169" t="s">
        <v>170</v>
      </c>
      <c r="J34" s="169" t="s">
        <v>290</v>
      </c>
      <c r="K34" s="169">
        <v>126</v>
      </c>
      <c r="L34" s="169" t="s">
        <v>300</v>
      </c>
      <c r="M34" s="169" t="s">
        <v>286</v>
      </c>
      <c r="N34" s="169" t="s">
        <v>130</v>
      </c>
      <c r="O34" s="169" t="s">
        <v>172</v>
      </c>
      <c r="P34" s="145"/>
      <c r="Q34" s="146"/>
      <c r="R34" s="60"/>
    </row>
    <row r="35" spans="1:18" ht="26" x14ac:dyDescent="0.35">
      <c r="A35" s="173">
        <v>98</v>
      </c>
      <c r="B35" s="169">
        <v>19571402010057</v>
      </c>
      <c r="C35" s="169" t="s">
        <v>220</v>
      </c>
      <c r="D35" s="169" t="s">
        <v>301</v>
      </c>
      <c r="E35" s="175">
        <v>37054</v>
      </c>
      <c r="F35" s="174" t="s">
        <v>302</v>
      </c>
      <c r="G35" s="169" t="s">
        <v>82</v>
      </c>
      <c r="H35" s="169" t="s">
        <v>83</v>
      </c>
      <c r="I35" s="169" t="s">
        <v>170</v>
      </c>
      <c r="J35" s="169" t="s">
        <v>290</v>
      </c>
      <c r="K35" s="169">
        <v>126</v>
      </c>
      <c r="L35" s="169" t="s">
        <v>303</v>
      </c>
      <c r="M35" s="169" t="s">
        <v>304</v>
      </c>
      <c r="N35" s="169" t="s">
        <v>130</v>
      </c>
      <c r="O35" s="169" t="s">
        <v>172</v>
      </c>
      <c r="P35" s="145"/>
      <c r="Q35" s="146"/>
      <c r="R35" s="60"/>
    </row>
    <row r="36" spans="1:18" ht="26" x14ac:dyDescent="0.35">
      <c r="A36" s="173">
        <v>99</v>
      </c>
      <c r="B36" s="169">
        <v>19571402010016</v>
      </c>
      <c r="C36" s="169" t="s">
        <v>305</v>
      </c>
      <c r="D36" s="169" t="s">
        <v>306</v>
      </c>
      <c r="E36" s="169" t="s">
        <v>307</v>
      </c>
      <c r="F36" s="174" t="s">
        <v>308</v>
      </c>
      <c r="G36" s="169" t="s">
        <v>82</v>
      </c>
      <c r="H36" s="169" t="s">
        <v>83</v>
      </c>
      <c r="I36" s="169" t="s">
        <v>170</v>
      </c>
      <c r="J36" s="169" t="s">
        <v>290</v>
      </c>
      <c r="K36" s="169">
        <v>126</v>
      </c>
      <c r="L36" s="169" t="s">
        <v>309</v>
      </c>
      <c r="M36" s="169" t="s">
        <v>310</v>
      </c>
      <c r="N36" s="169" t="s">
        <v>130</v>
      </c>
      <c r="O36" s="169" t="s">
        <v>172</v>
      </c>
      <c r="P36" s="145"/>
      <c r="Q36" s="146"/>
      <c r="R36" s="60"/>
    </row>
    <row r="37" spans="1:18" ht="26" x14ac:dyDescent="0.35">
      <c r="A37" s="176">
        <v>100</v>
      </c>
      <c r="B37" s="169">
        <v>19571402010075</v>
      </c>
      <c r="C37" s="169" t="s">
        <v>311</v>
      </c>
      <c r="D37" s="169" t="s">
        <v>312</v>
      </c>
      <c r="E37" s="169" t="s">
        <v>313</v>
      </c>
      <c r="F37" s="174" t="s">
        <v>314</v>
      </c>
      <c r="G37" s="169" t="s">
        <v>82</v>
      </c>
      <c r="H37" s="169" t="s">
        <v>83</v>
      </c>
      <c r="I37" s="169" t="s">
        <v>170</v>
      </c>
      <c r="J37" s="169" t="s">
        <v>290</v>
      </c>
      <c r="K37" s="169">
        <v>126</v>
      </c>
      <c r="L37" s="169" t="s">
        <v>315</v>
      </c>
      <c r="M37" s="169" t="s">
        <v>213</v>
      </c>
      <c r="N37" s="169" t="s">
        <v>163</v>
      </c>
      <c r="O37" s="169" t="s">
        <v>172</v>
      </c>
      <c r="P37" s="145"/>
      <c r="Q37" s="146"/>
      <c r="R37" s="60"/>
    </row>
    <row r="38" spans="1:18" ht="26" x14ac:dyDescent="0.35">
      <c r="A38" s="173">
        <v>101</v>
      </c>
      <c r="B38" s="169">
        <v>19571402010088</v>
      </c>
      <c r="C38" s="169" t="s">
        <v>316</v>
      </c>
      <c r="D38" s="169" t="s">
        <v>317</v>
      </c>
      <c r="E38" s="175">
        <v>36956</v>
      </c>
      <c r="F38" s="174" t="s">
        <v>318</v>
      </c>
      <c r="G38" s="169" t="s">
        <v>82</v>
      </c>
      <c r="H38" s="169" t="s">
        <v>83</v>
      </c>
      <c r="I38" s="169" t="s">
        <v>170</v>
      </c>
      <c r="J38" s="169" t="s">
        <v>290</v>
      </c>
      <c r="K38" s="169">
        <v>126</v>
      </c>
      <c r="L38" s="169" t="s">
        <v>319</v>
      </c>
      <c r="M38" s="169" t="s">
        <v>320</v>
      </c>
      <c r="N38" s="169" t="s">
        <v>235</v>
      </c>
      <c r="O38" s="169" t="s">
        <v>172</v>
      </c>
      <c r="P38" s="145"/>
      <c r="Q38" s="146"/>
      <c r="R38" s="60"/>
    </row>
    <row r="39" spans="1:18" ht="26" x14ac:dyDescent="0.35">
      <c r="A39" s="173">
        <v>102</v>
      </c>
      <c r="B39" s="169">
        <v>19571402010093</v>
      </c>
      <c r="C39" s="169" t="s">
        <v>321</v>
      </c>
      <c r="D39" s="169" t="s">
        <v>221</v>
      </c>
      <c r="E39" s="175">
        <v>36892</v>
      </c>
      <c r="F39" s="174" t="s">
        <v>322</v>
      </c>
      <c r="G39" s="169" t="s">
        <v>82</v>
      </c>
      <c r="H39" s="169" t="s">
        <v>159</v>
      </c>
      <c r="I39" s="169" t="s">
        <v>170</v>
      </c>
      <c r="J39" s="169" t="s">
        <v>290</v>
      </c>
      <c r="K39" s="169">
        <v>126</v>
      </c>
      <c r="L39" s="169" t="s">
        <v>323</v>
      </c>
      <c r="M39" s="169" t="s">
        <v>324</v>
      </c>
      <c r="N39" s="169" t="s">
        <v>130</v>
      </c>
      <c r="O39" s="169" t="s">
        <v>172</v>
      </c>
      <c r="P39" s="145"/>
      <c r="Q39" s="146"/>
      <c r="R39" s="60"/>
    </row>
    <row r="40" spans="1:18" ht="26" x14ac:dyDescent="0.35">
      <c r="A40" s="176">
        <v>103</v>
      </c>
      <c r="B40" s="169">
        <v>19571402010053</v>
      </c>
      <c r="C40" s="169" t="s">
        <v>325</v>
      </c>
      <c r="D40" s="169" t="s">
        <v>221</v>
      </c>
      <c r="E40" s="169" t="s">
        <v>326</v>
      </c>
      <c r="F40" s="174" t="s">
        <v>327</v>
      </c>
      <c r="G40" s="169" t="s">
        <v>82</v>
      </c>
      <c r="H40" s="169" t="s">
        <v>83</v>
      </c>
      <c r="I40" s="169" t="s">
        <v>170</v>
      </c>
      <c r="J40" s="169" t="s">
        <v>290</v>
      </c>
      <c r="K40" s="169">
        <v>126</v>
      </c>
      <c r="L40" s="169" t="s">
        <v>328</v>
      </c>
      <c r="M40" s="169" t="s">
        <v>329</v>
      </c>
      <c r="N40" s="169" t="s">
        <v>130</v>
      </c>
      <c r="O40" s="169" t="s">
        <v>172</v>
      </c>
      <c r="P40" s="145"/>
      <c r="Q40" s="146"/>
      <c r="R40" s="60"/>
    </row>
    <row r="41" spans="1:18" ht="26" x14ac:dyDescent="0.35">
      <c r="A41" s="173">
        <v>104</v>
      </c>
      <c r="B41" s="169">
        <v>19571402010130</v>
      </c>
      <c r="C41" s="169" t="s">
        <v>330</v>
      </c>
      <c r="D41" s="169" t="s">
        <v>221</v>
      </c>
      <c r="E41" s="169" t="s">
        <v>331</v>
      </c>
      <c r="F41" s="174" t="s">
        <v>332</v>
      </c>
      <c r="G41" s="169" t="s">
        <v>82</v>
      </c>
      <c r="H41" s="169" t="s">
        <v>83</v>
      </c>
      <c r="I41" s="169" t="s">
        <v>170</v>
      </c>
      <c r="J41" s="169" t="s">
        <v>290</v>
      </c>
      <c r="K41" s="169">
        <v>126</v>
      </c>
      <c r="L41" s="169" t="s">
        <v>333</v>
      </c>
      <c r="M41" s="169" t="s">
        <v>334</v>
      </c>
      <c r="N41" s="169" t="s">
        <v>163</v>
      </c>
      <c r="O41" s="169" t="s">
        <v>172</v>
      </c>
      <c r="P41" s="145"/>
      <c r="Q41" s="146"/>
      <c r="R41" s="60"/>
    </row>
    <row r="42" spans="1:18" ht="26" x14ac:dyDescent="0.35">
      <c r="A42" s="173">
        <v>105</v>
      </c>
      <c r="B42" s="169">
        <v>19571402010135</v>
      </c>
      <c r="C42" s="169" t="s">
        <v>335</v>
      </c>
      <c r="D42" s="169" t="s">
        <v>336</v>
      </c>
      <c r="E42" s="169" t="s">
        <v>337</v>
      </c>
      <c r="F42" s="174" t="s">
        <v>338</v>
      </c>
      <c r="G42" s="169" t="s">
        <v>82</v>
      </c>
      <c r="H42" s="169" t="s">
        <v>83</v>
      </c>
      <c r="I42" s="169" t="s">
        <v>170</v>
      </c>
      <c r="J42" s="169" t="s">
        <v>290</v>
      </c>
      <c r="K42" s="169">
        <v>126</v>
      </c>
      <c r="L42" s="169" t="s">
        <v>339</v>
      </c>
      <c r="M42" s="169" t="s">
        <v>87</v>
      </c>
      <c r="N42" s="169" t="s">
        <v>130</v>
      </c>
      <c r="O42" s="169" t="s">
        <v>172</v>
      </c>
      <c r="P42" s="145"/>
      <c r="Q42" s="146"/>
      <c r="R42" s="60"/>
    </row>
    <row r="43" spans="1:18" ht="26" x14ac:dyDescent="0.35">
      <c r="A43" s="176">
        <v>106</v>
      </c>
      <c r="B43" s="169">
        <v>19571402010020</v>
      </c>
      <c r="C43" s="169" t="s">
        <v>340</v>
      </c>
      <c r="D43" s="169" t="s">
        <v>341</v>
      </c>
      <c r="E43" s="169" t="s">
        <v>342</v>
      </c>
      <c r="F43" s="174" t="s">
        <v>343</v>
      </c>
      <c r="G43" s="169" t="s">
        <v>82</v>
      </c>
      <c r="H43" s="169" t="s">
        <v>344</v>
      </c>
      <c r="I43" s="169" t="s">
        <v>170</v>
      </c>
      <c r="J43" s="169" t="s">
        <v>290</v>
      </c>
      <c r="K43" s="169">
        <v>126</v>
      </c>
      <c r="L43" s="169" t="s">
        <v>328</v>
      </c>
      <c r="M43" s="169" t="s">
        <v>345</v>
      </c>
      <c r="N43" s="169" t="s">
        <v>130</v>
      </c>
      <c r="O43" s="169" t="s">
        <v>172</v>
      </c>
      <c r="P43" s="145"/>
      <c r="Q43" s="146"/>
      <c r="R43" s="60"/>
    </row>
    <row r="44" spans="1:18" ht="26" x14ac:dyDescent="0.35">
      <c r="A44" s="173">
        <v>107</v>
      </c>
      <c r="B44" s="169">
        <v>19571402010061</v>
      </c>
      <c r="C44" s="169" t="s">
        <v>346</v>
      </c>
      <c r="D44" s="169" t="s">
        <v>347</v>
      </c>
      <c r="E44" s="175">
        <v>36923</v>
      </c>
      <c r="F44" s="174" t="s">
        <v>348</v>
      </c>
      <c r="G44" s="169" t="s">
        <v>82</v>
      </c>
      <c r="H44" s="169" t="s">
        <v>83</v>
      </c>
      <c r="I44" s="169" t="s">
        <v>170</v>
      </c>
      <c r="J44" s="169" t="s">
        <v>290</v>
      </c>
      <c r="K44" s="169">
        <v>126</v>
      </c>
      <c r="L44" s="169">
        <v>7</v>
      </c>
      <c r="M44" s="169" t="s">
        <v>349</v>
      </c>
      <c r="N44" s="169" t="s">
        <v>130</v>
      </c>
      <c r="O44" s="169" t="s">
        <v>172</v>
      </c>
      <c r="P44" s="145"/>
      <c r="Q44" s="146"/>
      <c r="R44" s="60"/>
    </row>
    <row r="45" spans="1:18" ht="26" x14ac:dyDescent="0.35">
      <c r="A45" s="173">
        <v>108</v>
      </c>
      <c r="B45" s="169">
        <v>19571402010013</v>
      </c>
      <c r="C45" s="169" t="s">
        <v>220</v>
      </c>
      <c r="D45" s="169" t="s">
        <v>350</v>
      </c>
      <c r="E45" s="175">
        <v>36984</v>
      </c>
      <c r="F45" s="174" t="s">
        <v>351</v>
      </c>
      <c r="G45" s="169" t="s">
        <v>82</v>
      </c>
      <c r="H45" s="169" t="s">
        <v>83</v>
      </c>
      <c r="I45" s="169" t="s">
        <v>170</v>
      </c>
      <c r="J45" s="169" t="s">
        <v>290</v>
      </c>
      <c r="K45" s="169">
        <v>126</v>
      </c>
      <c r="L45" s="169" t="s">
        <v>352</v>
      </c>
      <c r="M45" s="169" t="s">
        <v>353</v>
      </c>
      <c r="N45" s="169" t="s">
        <v>130</v>
      </c>
      <c r="O45" s="169" t="s">
        <v>172</v>
      </c>
      <c r="P45" s="145"/>
      <c r="Q45" s="146"/>
      <c r="R45" s="60"/>
    </row>
    <row r="46" spans="1:18" ht="26" x14ac:dyDescent="0.35">
      <c r="A46" s="176">
        <v>109</v>
      </c>
      <c r="B46" s="169">
        <v>19571402010050</v>
      </c>
      <c r="C46" s="169" t="s">
        <v>225</v>
      </c>
      <c r="D46" s="169" t="s">
        <v>110</v>
      </c>
      <c r="E46" s="169" t="s">
        <v>354</v>
      </c>
      <c r="F46" s="174" t="s">
        <v>355</v>
      </c>
      <c r="G46" s="169" t="s">
        <v>82</v>
      </c>
      <c r="H46" s="169" t="s">
        <v>83</v>
      </c>
      <c r="I46" s="169" t="s">
        <v>170</v>
      </c>
      <c r="J46" s="169" t="s">
        <v>290</v>
      </c>
      <c r="K46" s="169">
        <v>126</v>
      </c>
      <c r="L46" s="169" t="s">
        <v>252</v>
      </c>
      <c r="M46" s="169" t="s">
        <v>356</v>
      </c>
      <c r="N46" s="169" t="s">
        <v>163</v>
      </c>
      <c r="O46" s="169" t="s">
        <v>172</v>
      </c>
      <c r="P46" s="145"/>
      <c r="Q46" s="146"/>
      <c r="R46" s="60"/>
    </row>
    <row r="47" spans="1:18" ht="26" x14ac:dyDescent="0.35">
      <c r="A47" s="173">
        <v>110</v>
      </c>
      <c r="B47" s="169">
        <v>19571402010142</v>
      </c>
      <c r="C47" s="169" t="s">
        <v>357</v>
      </c>
      <c r="D47" s="169" t="s">
        <v>104</v>
      </c>
      <c r="E47" s="169" t="s">
        <v>358</v>
      </c>
      <c r="F47" s="174" t="s">
        <v>359</v>
      </c>
      <c r="G47" s="169" t="s">
        <v>82</v>
      </c>
      <c r="H47" s="169" t="s">
        <v>83</v>
      </c>
      <c r="I47" s="169" t="s">
        <v>170</v>
      </c>
      <c r="J47" s="169" t="s">
        <v>290</v>
      </c>
      <c r="K47" s="169">
        <v>126</v>
      </c>
      <c r="L47" s="169">
        <v>8</v>
      </c>
      <c r="M47" s="169" t="s">
        <v>360</v>
      </c>
      <c r="N47" s="169" t="s">
        <v>163</v>
      </c>
      <c r="O47" s="169" t="s">
        <v>172</v>
      </c>
      <c r="P47" s="145"/>
      <c r="Q47" s="146"/>
      <c r="R47" s="60"/>
    </row>
    <row r="48" spans="1:18" ht="26" x14ac:dyDescent="0.35">
      <c r="A48" s="173">
        <v>111</v>
      </c>
      <c r="B48" s="169">
        <v>19571402010038</v>
      </c>
      <c r="C48" s="169" t="s">
        <v>361</v>
      </c>
      <c r="D48" s="169" t="s">
        <v>104</v>
      </c>
      <c r="E48" s="175">
        <v>37226</v>
      </c>
      <c r="F48" s="174" t="s">
        <v>362</v>
      </c>
      <c r="G48" s="169" t="s">
        <v>82</v>
      </c>
      <c r="H48" s="169" t="s">
        <v>83</v>
      </c>
      <c r="I48" s="169" t="s">
        <v>170</v>
      </c>
      <c r="J48" s="169" t="s">
        <v>290</v>
      </c>
      <c r="K48" s="169">
        <v>126</v>
      </c>
      <c r="L48" s="169" t="s">
        <v>228</v>
      </c>
      <c r="M48" s="169" t="s">
        <v>363</v>
      </c>
      <c r="N48" s="169" t="s">
        <v>163</v>
      </c>
      <c r="O48" s="169" t="s">
        <v>172</v>
      </c>
      <c r="P48" s="145"/>
      <c r="Q48" s="146"/>
      <c r="R48" s="60"/>
    </row>
    <row r="49" spans="1:18" s="142" customFormat="1" ht="26" x14ac:dyDescent="0.35">
      <c r="A49" s="176">
        <v>112</v>
      </c>
      <c r="B49" s="169">
        <v>19571402010039</v>
      </c>
      <c r="C49" s="169" t="s">
        <v>364</v>
      </c>
      <c r="D49" s="169" t="s">
        <v>104</v>
      </c>
      <c r="E49" s="175">
        <v>36993</v>
      </c>
      <c r="F49" s="174" t="s">
        <v>365</v>
      </c>
      <c r="G49" s="169" t="s">
        <v>82</v>
      </c>
      <c r="H49" s="169" t="s">
        <v>83</v>
      </c>
      <c r="I49" s="169" t="s">
        <v>170</v>
      </c>
      <c r="J49" s="169" t="s">
        <v>290</v>
      </c>
      <c r="K49" s="169">
        <v>126</v>
      </c>
      <c r="L49" s="169" t="s">
        <v>366</v>
      </c>
      <c r="M49" s="169" t="s">
        <v>367</v>
      </c>
      <c r="N49" s="169" t="s">
        <v>130</v>
      </c>
      <c r="O49" s="169" t="s">
        <v>172</v>
      </c>
      <c r="P49" s="145"/>
      <c r="Q49" s="146"/>
      <c r="R49" s="14"/>
    </row>
    <row r="50" spans="1:18" ht="26" x14ac:dyDescent="0.35">
      <c r="A50" s="173">
        <v>113</v>
      </c>
      <c r="B50" s="169">
        <v>19571402010078</v>
      </c>
      <c r="C50" s="169" t="s">
        <v>208</v>
      </c>
      <c r="D50" s="169" t="s">
        <v>368</v>
      </c>
      <c r="E50" s="175">
        <v>36535</v>
      </c>
      <c r="F50" s="174" t="s">
        <v>369</v>
      </c>
      <c r="G50" s="169" t="s">
        <v>82</v>
      </c>
      <c r="H50" s="169" t="s">
        <v>83</v>
      </c>
      <c r="I50" s="169" t="s">
        <v>170</v>
      </c>
      <c r="J50" s="169" t="s">
        <v>290</v>
      </c>
      <c r="K50" s="169">
        <v>126</v>
      </c>
      <c r="L50" s="169" t="s">
        <v>370</v>
      </c>
      <c r="M50" s="169" t="s">
        <v>371</v>
      </c>
      <c r="N50" s="169" t="s">
        <v>130</v>
      </c>
      <c r="O50" s="169" t="s">
        <v>172</v>
      </c>
      <c r="P50" s="145"/>
      <c r="Q50" s="146"/>
      <c r="R50" s="60"/>
    </row>
    <row r="51" spans="1:18" ht="26" x14ac:dyDescent="0.35">
      <c r="A51" s="176">
        <v>157</v>
      </c>
      <c r="B51" s="169">
        <v>19571402010149</v>
      </c>
      <c r="C51" s="169" t="s">
        <v>372</v>
      </c>
      <c r="D51" s="169" t="s">
        <v>288</v>
      </c>
      <c r="E51" s="175">
        <v>36900</v>
      </c>
      <c r="F51" s="174" t="s">
        <v>373</v>
      </c>
      <c r="G51" s="169" t="s">
        <v>82</v>
      </c>
      <c r="H51" s="169" t="s">
        <v>374</v>
      </c>
      <c r="I51" s="169" t="s">
        <v>170</v>
      </c>
      <c r="J51" s="169" t="s">
        <v>375</v>
      </c>
      <c r="K51" s="169">
        <v>126</v>
      </c>
      <c r="L51" s="169" t="s">
        <v>297</v>
      </c>
      <c r="M51" s="169" t="s">
        <v>376</v>
      </c>
      <c r="N51" s="169" t="s">
        <v>130</v>
      </c>
      <c r="O51" s="169" t="s">
        <v>172</v>
      </c>
      <c r="P51" s="145"/>
      <c r="Q51" s="146"/>
      <c r="R51" s="60"/>
    </row>
    <row r="52" spans="1:18" ht="26" x14ac:dyDescent="0.35">
      <c r="A52" s="173">
        <v>158</v>
      </c>
      <c r="B52" s="169">
        <v>19571402010109</v>
      </c>
      <c r="C52" s="169" t="s">
        <v>377</v>
      </c>
      <c r="D52" s="169" t="s">
        <v>288</v>
      </c>
      <c r="E52" s="175">
        <v>37020</v>
      </c>
      <c r="F52" s="174" t="s">
        <v>378</v>
      </c>
      <c r="G52" s="169" t="s">
        <v>82</v>
      </c>
      <c r="H52" s="169" t="s">
        <v>83</v>
      </c>
      <c r="I52" s="169" t="s">
        <v>170</v>
      </c>
      <c r="J52" s="169" t="s">
        <v>375</v>
      </c>
      <c r="K52" s="169">
        <v>126</v>
      </c>
      <c r="L52" s="169" t="s">
        <v>379</v>
      </c>
      <c r="M52" s="169" t="s">
        <v>380</v>
      </c>
      <c r="N52" s="169" t="s">
        <v>235</v>
      </c>
      <c r="O52" s="169" t="s">
        <v>172</v>
      </c>
      <c r="P52" s="145"/>
      <c r="Q52" s="146"/>
      <c r="R52" s="60"/>
    </row>
    <row r="53" spans="1:18" ht="26" x14ac:dyDescent="0.35">
      <c r="A53" s="173">
        <v>159</v>
      </c>
      <c r="B53" s="169">
        <v>19571402010101</v>
      </c>
      <c r="C53" s="169" t="s">
        <v>381</v>
      </c>
      <c r="D53" s="169" t="s">
        <v>294</v>
      </c>
      <c r="E53" s="169" t="s">
        <v>382</v>
      </c>
      <c r="F53" s="174" t="s">
        <v>383</v>
      </c>
      <c r="G53" s="169" t="s">
        <v>82</v>
      </c>
      <c r="H53" s="169" t="s">
        <v>83</v>
      </c>
      <c r="I53" s="169" t="s">
        <v>170</v>
      </c>
      <c r="J53" s="169" t="s">
        <v>375</v>
      </c>
      <c r="K53" s="169">
        <v>126</v>
      </c>
      <c r="L53" s="169" t="s">
        <v>384</v>
      </c>
      <c r="M53" s="169" t="s">
        <v>385</v>
      </c>
      <c r="N53" s="169" t="s">
        <v>130</v>
      </c>
      <c r="O53" s="169" t="s">
        <v>172</v>
      </c>
      <c r="P53" s="145"/>
      <c r="Q53" s="146"/>
      <c r="R53" s="60"/>
    </row>
    <row r="54" spans="1:18" ht="26" x14ac:dyDescent="0.35">
      <c r="A54" s="176">
        <v>160</v>
      </c>
      <c r="B54" s="169">
        <v>19571402010028</v>
      </c>
      <c r="C54" s="169" t="s">
        <v>386</v>
      </c>
      <c r="D54" s="169" t="s">
        <v>80</v>
      </c>
      <c r="E54" s="169" t="s">
        <v>326</v>
      </c>
      <c r="F54" s="174" t="s">
        <v>387</v>
      </c>
      <c r="G54" s="169" t="s">
        <v>82</v>
      </c>
      <c r="H54" s="169" t="s">
        <v>83</v>
      </c>
      <c r="I54" s="169" t="s">
        <v>170</v>
      </c>
      <c r="J54" s="169" t="s">
        <v>375</v>
      </c>
      <c r="K54" s="169">
        <v>126</v>
      </c>
      <c r="L54" s="169" t="s">
        <v>271</v>
      </c>
      <c r="M54" s="169" t="s">
        <v>388</v>
      </c>
      <c r="N54" s="169" t="s">
        <v>130</v>
      </c>
      <c r="O54" s="169" t="s">
        <v>172</v>
      </c>
      <c r="P54" s="145"/>
      <c r="Q54" s="146"/>
      <c r="R54" s="60"/>
    </row>
    <row r="55" spans="1:18" ht="26" x14ac:dyDescent="0.35">
      <c r="A55" s="173">
        <v>161</v>
      </c>
      <c r="B55" s="169">
        <v>19571402010126</v>
      </c>
      <c r="C55" s="169" t="s">
        <v>225</v>
      </c>
      <c r="D55" s="169" t="s">
        <v>209</v>
      </c>
      <c r="E55" s="169" t="s">
        <v>389</v>
      </c>
      <c r="F55" s="174" t="s">
        <v>390</v>
      </c>
      <c r="G55" s="169" t="s">
        <v>82</v>
      </c>
      <c r="H55" s="169" t="s">
        <v>83</v>
      </c>
      <c r="I55" s="169" t="s">
        <v>170</v>
      </c>
      <c r="J55" s="169" t="s">
        <v>375</v>
      </c>
      <c r="K55" s="169">
        <v>126</v>
      </c>
      <c r="L55" s="169">
        <v>7</v>
      </c>
      <c r="M55" s="169" t="s">
        <v>376</v>
      </c>
      <c r="N55" s="169" t="s">
        <v>130</v>
      </c>
      <c r="O55" s="169" t="s">
        <v>172</v>
      </c>
      <c r="P55" s="145"/>
      <c r="Q55" s="146"/>
      <c r="R55" s="60"/>
    </row>
    <row r="56" spans="1:18" ht="26" x14ac:dyDescent="0.35">
      <c r="A56" s="173">
        <v>162</v>
      </c>
      <c r="B56" s="169">
        <v>19571402010007</v>
      </c>
      <c r="C56" s="169" t="s">
        <v>391</v>
      </c>
      <c r="D56" s="169" t="s">
        <v>392</v>
      </c>
      <c r="E56" s="169" t="s">
        <v>393</v>
      </c>
      <c r="F56" s="174" t="s">
        <v>394</v>
      </c>
      <c r="G56" s="169" t="s">
        <v>82</v>
      </c>
      <c r="H56" s="169" t="s">
        <v>159</v>
      </c>
      <c r="I56" s="169" t="s">
        <v>170</v>
      </c>
      <c r="J56" s="169" t="s">
        <v>375</v>
      </c>
      <c r="K56" s="169">
        <v>126</v>
      </c>
      <c r="L56" s="169" t="s">
        <v>271</v>
      </c>
      <c r="M56" s="169" t="s">
        <v>395</v>
      </c>
      <c r="N56" s="169" t="s">
        <v>130</v>
      </c>
      <c r="O56" s="169" t="s">
        <v>172</v>
      </c>
      <c r="P56" s="145"/>
      <c r="Q56" s="146"/>
      <c r="R56" s="60"/>
    </row>
    <row r="57" spans="1:18" ht="26" x14ac:dyDescent="0.35">
      <c r="A57" s="176">
        <v>163</v>
      </c>
      <c r="B57" s="169">
        <v>19571402010068</v>
      </c>
      <c r="C57" s="169" t="s">
        <v>225</v>
      </c>
      <c r="D57" s="169" t="s">
        <v>396</v>
      </c>
      <c r="E57" s="175">
        <v>37143</v>
      </c>
      <c r="F57" s="174" t="s">
        <v>397</v>
      </c>
      <c r="G57" s="169" t="s">
        <v>82</v>
      </c>
      <c r="H57" s="169" t="s">
        <v>83</v>
      </c>
      <c r="I57" s="169" t="s">
        <v>170</v>
      </c>
      <c r="J57" s="169" t="s">
        <v>375</v>
      </c>
      <c r="K57" s="169">
        <v>126</v>
      </c>
      <c r="L57" s="169" t="s">
        <v>398</v>
      </c>
      <c r="M57" s="169" t="s">
        <v>399</v>
      </c>
      <c r="N57" s="169" t="s">
        <v>130</v>
      </c>
      <c r="O57" s="169" t="s">
        <v>172</v>
      </c>
      <c r="P57" s="145"/>
      <c r="Q57" s="146"/>
      <c r="R57" s="60"/>
    </row>
    <row r="58" spans="1:18" ht="26" x14ac:dyDescent="0.35">
      <c r="A58" s="173">
        <v>164</v>
      </c>
      <c r="B58" s="169">
        <v>19571402010029</v>
      </c>
      <c r="C58" s="169" t="s">
        <v>400</v>
      </c>
      <c r="D58" s="169" t="s">
        <v>312</v>
      </c>
      <c r="E58" s="169" t="s">
        <v>401</v>
      </c>
      <c r="F58" s="174" t="s">
        <v>402</v>
      </c>
      <c r="G58" s="169" t="s">
        <v>82</v>
      </c>
      <c r="H58" s="169" t="s">
        <v>83</v>
      </c>
      <c r="I58" s="169" t="s">
        <v>170</v>
      </c>
      <c r="J58" s="169" t="s">
        <v>375</v>
      </c>
      <c r="K58" s="169">
        <v>126</v>
      </c>
      <c r="L58" s="169" t="s">
        <v>398</v>
      </c>
      <c r="M58" s="169" t="s">
        <v>403</v>
      </c>
      <c r="N58" s="169" t="s">
        <v>130</v>
      </c>
      <c r="O58" s="169" t="s">
        <v>172</v>
      </c>
      <c r="P58" s="145"/>
      <c r="Q58" s="146"/>
      <c r="R58" s="60"/>
    </row>
    <row r="59" spans="1:18" ht="26" x14ac:dyDescent="0.35">
      <c r="A59" s="173">
        <v>165</v>
      </c>
      <c r="B59" s="169">
        <v>19571402010080</v>
      </c>
      <c r="C59" s="169" t="s">
        <v>220</v>
      </c>
      <c r="D59" s="169" t="s">
        <v>312</v>
      </c>
      <c r="E59" s="169" t="s">
        <v>404</v>
      </c>
      <c r="F59" s="174" t="s">
        <v>405</v>
      </c>
      <c r="G59" s="169" t="s">
        <v>82</v>
      </c>
      <c r="H59" s="169" t="s">
        <v>83</v>
      </c>
      <c r="I59" s="169" t="s">
        <v>170</v>
      </c>
      <c r="J59" s="169" t="s">
        <v>375</v>
      </c>
      <c r="K59" s="169">
        <v>126</v>
      </c>
      <c r="L59" s="169" t="s">
        <v>406</v>
      </c>
      <c r="M59" s="169" t="s">
        <v>407</v>
      </c>
      <c r="N59" s="169" t="s">
        <v>130</v>
      </c>
      <c r="O59" s="169" t="s">
        <v>172</v>
      </c>
      <c r="P59" s="145"/>
      <c r="Q59" s="146"/>
      <c r="R59" s="60"/>
    </row>
    <row r="60" spans="1:18" ht="26" x14ac:dyDescent="0.35">
      <c r="A60" s="176">
        <v>166</v>
      </c>
      <c r="B60" s="169">
        <v>19571402010167</v>
      </c>
      <c r="C60" s="169" t="s">
        <v>225</v>
      </c>
      <c r="D60" s="169" t="s">
        <v>312</v>
      </c>
      <c r="E60" s="169" t="s">
        <v>408</v>
      </c>
      <c r="F60" s="174" t="s">
        <v>409</v>
      </c>
      <c r="G60" s="169" t="s">
        <v>82</v>
      </c>
      <c r="H60" s="169" t="s">
        <v>83</v>
      </c>
      <c r="I60" s="169" t="s">
        <v>170</v>
      </c>
      <c r="J60" s="169" t="s">
        <v>375</v>
      </c>
      <c r="K60" s="169">
        <v>126</v>
      </c>
      <c r="L60" s="169" t="s">
        <v>410</v>
      </c>
      <c r="M60" s="169" t="s">
        <v>403</v>
      </c>
      <c r="N60" s="169" t="s">
        <v>130</v>
      </c>
      <c r="O60" s="169" t="s">
        <v>172</v>
      </c>
      <c r="P60" s="145"/>
      <c r="Q60" s="146"/>
      <c r="R60" s="60"/>
    </row>
    <row r="61" spans="1:18" ht="26" x14ac:dyDescent="0.35">
      <c r="A61" s="173">
        <v>167</v>
      </c>
      <c r="B61" s="169">
        <v>19571402010035</v>
      </c>
      <c r="C61" s="169" t="s">
        <v>411</v>
      </c>
      <c r="D61" s="169" t="s">
        <v>221</v>
      </c>
      <c r="E61" s="169" t="s">
        <v>412</v>
      </c>
      <c r="F61" s="174" t="s">
        <v>413</v>
      </c>
      <c r="G61" s="169" t="s">
        <v>82</v>
      </c>
      <c r="H61" s="169" t="s">
        <v>83</v>
      </c>
      <c r="I61" s="169" t="s">
        <v>170</v>
      </c>
      <c r="J61" s="169" t="s">
        <v>375</v>
      </c>
      <c r="K61" s="169">
        <v>126</v>
      </c>
      <c r="L61" s="169" t="s">
        <v>414</v>
      </c>
      <c r="M61" s="169" t="s">
        <v>415</v>
      </c>
      <c r="N61" s="169" t="s">
        <v>130</v>
      </c>
      <c r="O61" s="169" t="s">
        <v>172</v>
      </c>
      <c r="P61" s="145"/>
      <c r="Q61" s="146"/>
      <c r="R61" s="60"/>
    </row>
    <row r="62" spans="1:18" ht="26" x14ac:dyDescent="0.35">
      <c r="A62" s="173">
        <v>168</v>
      </c>
      <c r="B62" s="169">
        <v>19571402010072</v>
      </c>
      <c r="C62" s="169" t="s">
        <v>325</v>
      </c>
      <c r="D62" s="169" t="s">
        <v>221</v>
      </c>
      <c r="E62" s="175">
        <v>37111</v>
      </c>
      <c r="F62" s="174" t="s">
        <v>416</v>
      </c>
      <c r="G62" s="169" t="s">
        <v>82</v>
      </c>
      <c r="H62" s="169" t="s">
        <v>83</v>
      </c>
      <c r="I62" s="169" t="s">
        <v>170</v>
      </c>
      <c r="J62" s="169" t="s">
        <v>375</v>
      </c>
      <c r="K62" s="169">
        <v>126</v>
      </c>
      <c r="L62" s="169" t="s">
        <v>417</v>
      </c>
      <c r="M62" s="169" t="s">
        <v>418</v>
      </c>
      <c r="N62" s="169" t="s">
        <v>130</v>
      </c>
      <c r="O62" s="169" t="s">
        <v>172</v>
      </c>
      <c r="P62" s="145"/>
      <c r="Q62" s="146"/>
      <c r="R62" s="60"/>
    </row>
    <row r="63" spans="1:18" ht="26" x14ac:dyDescent="0.35">
      <c r="A63" s="176">
        <v>169</v>
      </c>
      <c r="B63" s="169">
        <v>19571402010022</v>
      </c>
      <c r="C63" s="169" t="s">
        <v>419</v>
      </c>
      <c r="D63" s="169" t="s">
        <v>336</v>
      </c>
      <c r="E63" s="175">
        <v>37204</v>
      </c>
      <c r="F63" s="174" t="s">
        <v>420</v>
      </c>
      <c r="G63" s="169" t="s">
        <v>82</v>
      </c>
      <c r="H63" s="169" t="s">
        <v>83</v>
      </c>
      <c r="I63" s="169" t="s">
        <v>170</v>
      </c>
      <c r="J63" s="169" t="s">
        <v>375</v>
      </c>
      <c r="K63" s="169">
        <v>126</v>
      </c>
      <c r="L63" s="169" t="s">
        <v>421</v>
      </c>
      <c r="M63" s="169" t="s">
        <v>353</v>
      </c>
      <c r="N63" s="169" t="s">
        <v>130</v>
      </c>
      <c r="O63" s="169" t="s">
        <v>172</v>
      </c>
      <c r="P63" s="145"/>
      <c r="Q63" s="146"/>
      <c r="R63" s="60"/>
    </row>
    <row r="64" spans="1:18" ht="26" x14ac:dyDescent="0.35">
      <c r="A64" s="173">
        <v>170</v>
      </c>
      <c r="B64" s="169">
        <v>19571402010102</v>
      </c>
      <c r="C64" s="169" t="s">
        <v>422</v>
      </c>
      <c r="D64" s="169" t="s">
        <v>423</v>
      </c>
      <c r="E64" s="169" t="s">
        <v>424</v>
      </c>
      <c r="F64" s="174" t="s">
        <v>425</v>
      </c>
      <c r="G64" s="169" t="s">
        <v>82</v>
      </c>
      <c r="H64" s="169" t="s">
        <v>83</v>
      </c>
      <c r="I64" s="169" t="s">
        <v>170</v>
      </c>
      <c r="J64" s="169" t="s">
        <v>375</v>
      </c>
      <c r="K64" s="169">
        <v>126</v>
      </c>
      <c r="L64" s="169" t="s">
        <v>426</v>
      </c>
      <c r="M64" s="169" t="s">
        <v>427</v>
      </c>
      <c r="N64" s="169" t="s">
        <v>130</v>
      </c>
      <c r="O64" s="169" t="s">
        <v>172</v>
      </c>
      <c r="P64" s="145"/>
      <c r="Q64" s="146"/>
      <c r="R64" s="60"/>
    </row>
    <row r="65" spans="1:18" ht="26" x14ac:dyDescent="0.35">
      <c r="A65" s="173">
        <v>171</v>
      </c>
      <c r="B65" s="169">
        <v>19571402010062</v>
      </c>
      <c r="C65" s="169" t="s">
        <v>428</v>
      </c>
      <c r="D65" s="169" t="s">
        <v>429</v>
      </c>
      <c r="E65" s="169" t="s">
        <v>430</v>
      </c>
      <c r="F65" s="174" t="s">
        <v>431</v>
      </c>
      <c r="G65" s="169" t="s">
        <v>82</v>
      </c>
      <c r="H65" s="169" t="s">
        <v>83</v>
      </c>
      <c r="I65" s="169" t="s">
        <v>170</v>
      </c>
      <c r="J65" s="169" t="s">
        <v>375</v>
      </c>
      <c r="K65" s="169">
        <v>126</v>
      </c>
      <c r="L65" s="169" t="s">
        <v>432</v>
      </c>
      <c r="M65" s="169" t="s">
        <v>433</v>
      </c>
      <c r="N65" s="169" t="s">
        <v>163</v>
      </c>
      <c r="O65" s="169" t="s">
        <v>172</v>
      </c>
      <c r="P65" s="145"/>
      <c r="Q65" s="146"/>
      <c r="R65" s="60"/>
    </row>
    <row r="66" spans="1:18" ht="26" x14ac:dyDescent="0.35">
      <c r="A66" s="176">
        <v>172</v>
      </c>
      <c r="B66" s="169">
        <v>19571402010024</v>
      </c>
      <c r="C66" s="169" t="s">
        <v>208</v>
      </c>
      <c r="D66" s="169" t="s">
        <v>434</v>
      </c>
      <c r="E66" s="169" t="s">
        <v>238</v>
      </c>
      <c r="F66" s="174" t="s">
        <v>435</v>
      </c>
      <c r="G66" s="169" t="s">
        <v>82</v>
      </c>
      <c r="H66" s="169" t="s">
        <v>83</v>
      </c>
      <c r="I66" s="169" t="s">
        <v>170</v>
      </c>
      <c r="J66" s="169" t="s">
        <v>375</v>
      </c>
      <c r="K66" s="169">
        <v>126</v>
      </c>
      <c r="L66" s="169" t="s">
        <v>436</v>
      </c>
      <c r="M66" s="169" t="s">
        <v>437</v>
      </c>
      <c r="N66" s="169" t="s">
        <v>163</v>
      </c>
      <c r="O66" s="169" t="s">
        <v>172</v>
      </c>
      <c r="P66" s="145"/>
      <c r="Q66" s="146"/>
      <c r="R66" s="60"/>
    </row>
    <row r="67" spans="1:18" ht="26" x14ac:dyDescent="0.35">
      <c r="A67" s="173">
        <v>173</v>
      </c>
      <c r="B67" s="169">
        <v>19571402010116</v>
      </c>
      <c r="C67" s="169" t="s">
        <v>220</v>
      </c>
      <c r="D67" s="169" t="s">
        <v>249</v>
      </c>
      <c r="E67" s="175">
        <v>36988</v>
      </c>
      <c r="F67" s="174" t="s">
        <v>438</v>
      </c>
      <c r="G67" s="169" t="s">
        <v>82</v>
      </c>
      <c r="H67" s="169" t="s">
        <v>83</v>
      </c>
      <c r="I67" s="169" t="s">
        <v>170</v>
      </c>
      <c r="J67" s="169" t="s">
        <v>375</v>
      </c>
      <c r="K67" s="169">
        <v>126</v>
      </c>
      <c r="L67" s="169" t="s">
        <v>439</v>
      </c>
      <c r="M67" s="169" t="s">
        <v>440</v>
      </c>
      <c r="N67" s="169" t="s">
        <v>163</v>
      </c>
      <c r="O67" s="169" t="s">
        <v>172</v>
      </c>
      <c r="P67" s="145"/>
      <c r="Q67" s="146"/>
      <c r="R67" s="60"/>
    </row>
    <row r="68" spans="1:18" ht="26" x14ac:dyDescent="0.35">
      <c r="A68" s="173">
        <v>174</v>
      </c>
      <c r="B68" s="169">
        <v>19571402010083</v>
      </c>
      <c r="C68" s="169" t="s">
        <v>441</v>
      </c>
      <c r="D68" s="169" t="s">
        <v>249</v>
      </c>
      <c r="E68" s="169" t="s">
        <v>354</v>
      </c>
      <c r="F68" s="174" t="s">
        <v>442</v>
      </c>
      <c r="G68" s="169" t="s">
        <v>82</v>
      </c>
      <c r="H68" s="169" t="s">
        <v>83</v>
      </c>
      <c r="I68" s="169" t="s">
        <v>170</v>
      </c>
      <c r="J68" s="169" t="s">
        <v>375</v>
      </c>
      <c r="K68" s="169">
        <v>126</v>
      </c>
      <c r="L68" s="169" t="s">
        <v>406</v>
      </c>
      <c r="M68" s="169" t="s">
        <v>443</v>
      </c>
      <c r="N68" s="169" t="s">
        <v>130</v>
      </c>
      <c r="O68" s="169" t="s">
        <v>172</v>
      </c>
      <c r="P68" s="145"/>
      <c r="Q68" s="146"/>
      <c r="R68" s="60"/>
    </row>
    <row r="69" spans="1:18" ht="26" x14ac:dyDescent="0.35">
      <c r="A69" s="176">
        <v>175</v>
      </c>
      <c r="B69" s="169">
        <v>19571402010019</v>
      </c>
      <c r="C69" s="169" t="s">
        <v>444</v>
      </c>
      <c r="D69" s="169" t="s">
        <v>445</v>
      </c>
      <c r="E69" s="169" t="s">
        <v>446</v>
      </c>
      <c r="F69" s="174" t="s">
        <v>447</v>
      </c>
      <c r="G69" s="169" t="s">
        <v>82</v>
      </c>
      <c r="H69" s="169" t="s">
        <v>83</v>
      </c>
      <c r="I69" s="169" t="s">
        <v>170</v>
      </c>
      <c r="J69" s="169" t="s">
        <v>375</v>
      </c>
      <c r="K69" s="169">
        <v>126</v>
      </c>
      <c r="L69" s="169" t="s">
        <v>448</v>
      </c>
      <c r="M69" s="169" t="s">
        <v>449</v>
      </c>
      <c r="N69" s="169" t="s">
        <v>130</v>
      </c>
      <c r="O69" s="169" t="s">
        <v>172</v>
      </c>
      <c r="P69" s="145"/>
      <c r="Q69" s="146"/>
      <c r="R69" s="60"/>
    </row>
    <row r="70" spans="1:18" ht="26" x14ac:dyDescent="0.35">
      <c r="A70" s="173">
        <v>176</v>
      </c>
      <c r="B70" s="169">
        <v>19571402010009</v>
      </c>
      <c r="C70" s="169" t="s">
        <v>450</v>
      </c>
      <c r="D70" s="169" t="s">
        <v>445</v>
      </c>
      <c r="E70" s="175">
        <v>37110</v>
      </c>
      <c r="F70" s="174" t="s">
        <v>451</v>
      </c>
      <c r="G70" s="169" t="s">
        <v>82</v>
      </c>
      <c r="H70" s="169" t="s">
        <v>83</v>
      </c>
      <c r="I70" s="169" t="s">
        <v>170</v>
      </c>
      <c r="J70" s="169" t="s">
        <v>375</v>
      </c>
      <c r="K70" s="169">
        <v>126</v>
      </c>
      <c r="L70" s="169" t="s">
        <v>246</v>
      </c>
      <c r="M70" s="169" t="s">
        <v>324</v>
      </c>
      <c r="N70" s="169" t="s">
        <v>130</v>
      </c>
      <c r="O70" s="169" t="s">
        <v>172</v>
      </c>
      <c r="P70" s="145"/>
      <c r="Q70" s="146"/>
      <c r="R70" s="60"/>
    </row>
    <row r="71" spans="1:18" ht="26" x14ac:dyDescent="0.35">
      <c r="A71" s="173">
        <v>177</v>
      </c>
      <c r="B71" s="169">
        <v>19571402010098</v>
      </c>
      <c r="C71" s="169" t="s">
        <v>452</v>
      </c>
      <c r="D71" s="169" t="s">
        <v>453</v>
      </c>
      <c r="E71" s="169" t="s">
        <v>454</v>
      </c>
      <c r="F71" s="174" t="s">
        <v>455</v>
      </c>
      <c r="G71" s="169" t="s">
        <v>82</v>
      </c>
      <c r="H71" s="169" t="s">
        <v>83</v>
      </c>
      <c r="I71" s="169" t="s">
        <v>170</v>
      </c>
      <c r="J71" s="169" t="s">
        <v>375</v>
      </c>
      <c r="K71" s="169">
        <v>126</v>
      </c>
      <c r="L71" s="169" t="s">
        <v>456</v>
      </c>
      <c r="M71" s="169" t="s">
        <v>457</v>
      </c>
      <c r="N71" s="169" t="s">
        <v>130</v>
      </c>
      <c r="O71" s="169" t="s">
        <v>172</v>
      </c>
      <c r="P71" s="145"/>
      <c r="Q71" s="146"/>
      <c r="R71" s="60"/>
    </row>
    <row r="72" spans="1:18" ht="26" x14ac:dyDescent="0.35">
      <c r="A72" s="176">
        <v>178</v>
      </c>
      <c r="B72" s="169">
        <v>19571402010032</v>
      </c>
      <c r="C72" s="169" t="s">
        <v>458</v>
      </c>
      <c r="D72" s="169" t="s">
        <v>459</v>
      </c>
      <c r="E72" s="169" t="s">
        <v>460</v>
      </c>
      <c r="F72" s="174" t="s">
        <v>461</v>
      </c>
      <c r="G72" s="169" t="s">
        <v>82</v>
      </c>
      <c r="H72" s="169" t="s">
        <v>83</v>
      </c>
      <c r="I72" s="169" t="s">
        <v>170</v>
      </c>
      <c r="J72" s="169" t="s">
        <v>375</v>
      </c>
      <c r="K72" s="169">
        <v>126</v>
      </c>
      <c r="L72" s="169" t="s">
        <v>462</v>
      </c>
      <c r="M72" s="169" t="s">
        <v>367</v>
      </c>
      <c r="N72" s="169" t="s">
        <v>163</v>
      </c>
      <c r="O72" s="169" t="s">
        <v>172</v>
      </c>
      <c r="P72" s="145"/>
      <c r="Q72" s="146"/>
      <c r="R72" s="60"/>
    </row>
    <row r="73" spans="1:18" ht="26" x14ac:dyDescent="0.35">
      <c r="A73" s="173">
        <v>179</v>
      </c>
      <c r="B73" s="169">
        <v>19571402010012</v>
      </c>
      <c r="C73" s="169" t="s">
        <v>220</v>
      </c>
      <c r="D73" s="169" t="s">
        <v>463</v>
      </c>
      <c r="E73" s="169" t="s">
        <v>389</v>
      </c>
      <c r="F73" s="174" t="s">
        <v>464</v>
      </c>
      <c r="G73" s="169" t="s">
        <v>82</v>
      </c>
      <c r="H73" s="169" t="s">
        <v>83</v>
      </c>
      <c r="I73" s="169" t="s">
        <v>170</v>
      </c>
      <c r="J73" s="169" t="s">
        <v>375</v>
      </c>
      <c r="K73" s="169">
        <v>126</v>
      </c>
      <c r="L73" s="169" t="s">
        <v>398</v>
      </c>
      <c r="M73" s="169" t="s">
        <v>465</v>
      </c>
      <c r="N73" s="169" t="s">
        <v>130</v>
      </c>
      <c r="O73" s="169" t="s">
        <v>172</v>
      </c>
      <c r="P73" s="145"/>
      <c r="Q73" s="146"/>
      <c r="R73" s="60"/>
    </row>
    <row r="74" spans="1:18" ht="26" x14ac:dyDescent="0.35">
      <c r="A74" s="173">
        <v>180</v>
      </c>
      <c r="B74" s="169">
        <v>19571402010100</v>
      </c>
      <c r="C74" s="169" t="s">
        <v>278</v>
      </c>
      <c r="D74" s="169" t="s">
        <v>279</v>
      </c>
      <c r="E74" s="169" t="s">
        <v>466</v>
      </c>
      <c r="F74" s="174" t="s">
        <v>232</v>
      </c>
      <c r="G74" s="169" t="s">
        <v>82</v>
      </c>
      <c r="H74" s="169" t="s">
        <v>83</v>
      </c>
      <c r="I74" s="169" t="s">
        <v>170</v>
      </c>
      <c r="J74" s="169" t="s">
        <v>375</v>
      </c>
      <c r="K74" s="169">
        <v>126</v>
      </c>
      <c r="L74" s="169" t="s">
        <v>467</v>
      </c>
      <c r="M74" s="169" t="s">
        <v>468</v>
      </c>
      <c r="N74" s="169" t="s">
        <v>130</v>
      </c>
      <c r="O74" s="169" t="s">
        <v>172</v>
      </c>
      <c r="P74" s="146"/>
      <c r="Q74" s="146"/>
      <c r="R74" s="60"/>
    </row>
    <row r="75" spans="1:18" x14ac:dyDescent="0.25">
      <c r="A75" s="60"/>
      <c r="B75" s="42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112" t="s">
        <v>135</v>
      </c>
      <c r="O75" s="112"/>
      <c r="P75" s="60"/>
      <c r="Q75" s="60"/>
      <c r="R75" s="60"/>
    </row>
    <row r="76" spans="1:18" x14ac:dyDescent="0.25">
      <c r="A76" s="62"/>
      <c r="B76" s="55" t="e">
        <f>VLOOKUP(A76,#REF!, 2, 0)</f>
        <v>#REF!</v>
      </c>
      <c r="C76" s="23" t="e">
        <f>VLOOKUP(B76,#REF!, 2, 0)</f>
        <v>#REF!</v>
      </c>
      <c r="D76" s="23" t="e">
        <f>VLOOKUP(B76,#REF!, 3, 0)</f>
        <v>#REF!</v>
      </c>
      <c r="E76" s="23" t="e">
        <f>VLOOKUP(B76,#REF!, 4, 0)</f>
        <v>#REF!</v>
      </c>
      <c r="F76" s="23" t="e">
        <f>VLOOKUP(B76,#REF!, 5, 0)</f>
        <v>#REF!</v>
      </c>
      <c r="G76" s="23" t="e">
        <f>VLOOKUP(B76,#REF!, 6, 0)</f>
        <v>#REF!</v>
      </c>
      <c r="H76" s="23" t="e">
        <f>VLOOKUP(B76,#REF!, 7, 0)</f>
        <v>#REF!</v>
      </c>
      <c r="I76" s="23" t="e">
        <f>VLOOKUP(B76,#REF!, 8, 0)</f>
        <v>#REF!</v>
      </c>
      <c r="J76" s="23" t="e">
        <f>VLOOKUP(B76,#REF!, 9, 0)</f>
        <v>#REF!</v>
      </c>
      <c r="K76" s="23" t="e">
        <f>VLOOKUP(B76,#REF!, 10, 0)</f>
        <v>#REF!</v>
      </c>
      <c r="L76" s="23" t="e">
        <f>VLOOKUP(B76,#REF!, 11, 0)</f>
        <v>#REF!</v>
      </c>
      <c r="M76" s="23" t="e">
        <f>VLOOKUP(B76,#REF!, 12, 0)</f>
        <v>#REF!</v>
      </c>
      <c r="N76" s="23" t="e">
        <f>VLOOKUP(B76,#REF!, 13, 0)</f>
        <v>#REF!</v>
      </c>
      <c r="O76" s="23" t="e">
        <f>VLOOKUP(B76,#REF!, 14, 0)</f>
        <v>#REF!</v>
      </c>
      <c r="P76" s="60"/>
      <c r="Q76" s="60"/>
      <c r="R76" s="60"/>
    </row>
    <row r="77" spans="1:18" x14ac:dyDescent="0.25">
      <c r="A77" s="60"/>
      <c r="B77" s="6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x14ac:dyDescent="0.25">
      <c r="A78" s="60"/>
      <c r="B78" s="69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x14ac:dyDescent="0.25">
      <c r="A79" s="60"/>
      <c r="B79" s="69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x14ac:dyDescent="0.25">
      <c r="A80" s="60"/>
      <c r="B80" s="69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x14ac:dyDescent="0.25">
      <c r="A81" s="60"/>
      <c r="B81" s="6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x14ac:dyDescent="0.25">
      <c r="A82" s="60"/>
      <c r="B82" s="69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x14ac:dyDescent="0.25">
      <c r="A83" s="60"/>
      <c r="B83" s="69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x14ac:dyDescent="0.25">
      <c r="A84" s="60"/>
      <c r="B84" s="6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x14ac:dyDescent="0.25">
      <c r="A85" s="60"/>
      <c r="B85" s="69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x14ac:dyDescent="0.25">
      <c r="A86" s="60"/>
      <c r="B86" s="69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x14ac:dyDescent="0.25">
      <c r="A87" s="60"/>
      <c r="B87" s="69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x14ac:dyDescent="0.25">
      <c r="A88" s="60"/>
      <c r="B88" s="69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x14ac:dyDescent="0.25">
      <c r="A89" s="60"/>
      <c r="B89" s="69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x14ac:dyDescent="0.25">
      <c r="A90" s="60"/>
      <c r="B90" s="69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x14ac:dyDescent="0.25">
      <c r="A91" s="60"/>
      <c r="B91" s="69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x14ac:dyDescent="0.25">
      <c r="A92" s="60"/>
      <c r="B92" s="69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x14ac:dyDescent="0.25">
      <c r="A93" s="60"/>
      <c r="B93" s="69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x14ac:dyDescent="0.25">
      <c r="A94" s="60"/>
      <c r="B94" s="69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x14ac:dyDescent="0.25">
      <c r="A95" s="60"/>
      <c r="B95" s="69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x14ac:dyDescent="0.25">
      <c r="A96" s="60"/>
      <c r="B96" s="69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x14ac:dyDescent="0.25">
      <c r="A97" s="60"/>
      <c r="B97" s="6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x14ac:dyDescent="0.25">
      <c r="A98" s="60"/>
      <c r="B98" s="42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x14ac:dyDescent="0.25">
      <c r="A99" s="60"/>
      <c r="B99" s="42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x14ac:dyDescent="0.25">
      <c r="A100" s="60"/>
      <c r="B100" s="4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x14ac:dyDescent="0.25">
      <c r="A101" s="60"/>
      <c r="B101" s="42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x14ac:dyDescent="0.25">
      <c r="A102" s="60"/>
      <c r="B102" s="4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x14ac:dyDescent="0.25">
      <c r="A103" s="60"/>
      <c r="B103" s="4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x14ac:dyDescent="0.25">
      <c r="A104" s="60"/>
      <c r="B104" s="4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x14ac:dyDescent="0.25">
      <c r="A105" s="60"/>
      <c r="B105" s="4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x14ac:dyDescent="0.25">
      <c r="A106" s="60"/>
      <c r="B106" s="4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x14ac:dyDescent="0.25">
      <c r="A107" s="60"/>
      <c r="B107" s="4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x14ac:dyDescent="0.25">
      <c r="A108" s="60"/>
      <c r="B108" s="4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x14ac:dyDescent="0.25">
      <c r="A109" s="60"/>
      <c r="B109" s="42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x14ac:dyDescent="0.25">
      <c r="A110" s="60"/>
      <c r="B110" s="42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x14ac:dyDescent="0.25">
      <c r="A111" s="60"/>
      <c r="B111" s="42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x14ac:dyDescent="0.25">
      <c r="A112" s="60"/>
      <c r="B112" s="42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x14ac:dyDescent="0.25">
      <c r="A113" s="60"/>
      <c r="B113" s="42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x14ac:dyDescent="0.25">
      <c r="A114" s="60"/>
      <c r="B114" s="4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x14ac:dyDescent="0.25">
      <c r="A115" s="60"/>
      <c r="B115" s="42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x14ac:dyDescent="0.25">
      <c r="A116" s="60"/>
      <c r="B116" s="4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x14ac:dyDescent="0.25">
      <c r="A117" s="60"/>
      <c r="B117" s="42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x14ac:dyDescent="0.25">
      <c r="A118" s="60"/>
      <c r="B118" s="42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x14ac:dyDescent="0.25">
      <c r="A119" s="60"/>
      <c r="B119" s="42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x14ac:dyDescent="0.25">
      <c r="A120" s="60"/>
      <c r="B120" s="42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x14ac:dyDescent="0.25">
      <c r="A121" s="60"/>
      <c r="B121" s="42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x14ac:dyDescent="0.25">
      <c r="A122" s="60"/>
      <c r="B122" s="42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x14ac:dyDescent="0.25">
      <c r="A123" s="60"/>
      <c r="B123" s="4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x14ac:dyDescent="0.25">
      <c r="A124" s="60"/>
      <c r="B124" s="42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x14ac:dyDescent="0.25">
      <c r="A125" s="60"/>
      <c r="B125" s="42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x14ac:dyDescent="0.25">
      <c r="A126" s="60"/>
      <c r="B126" s="42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x14ac:dyDescent="0.25">
      <c r="A127" s="60"/>
      <c r="B127" s="42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x14ac:dyDescent="0.25">
      <c r="A128" s="60"/>
      <c r="B128" s="42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x14ac:dyDescent="0.25">
      <c r="A129" s="60"/>
      <c r="B129" s="42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x14ac:dyDescent="0.25">
      <c r="A130" s="60"/>
      <c r="B130" s="42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x14ac:dyDescent="0.25">
      <c r="A131" s="60"/>
      <c r="B131" s="42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18" x14ac:dyDescent="0.25">
      <c r="A132" s="60"/>
      <c r="B132" s="42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</row>
    <row r="133" spans="1:18" x14ac:dyDescent="0.25">
      <c r="A133" s="60"/>
      <c r="B133" s="42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</row>
    <row r="134" spans="1:18" x14ac:dyDescent="0.25">
      <c r="A134" s="60"/>
      <c r="B134" s="42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</row>
    <row r="135" spans="1:18" x14ac:dyDescent="0.25">
      <c r="A135" s="60"/>
      <c r="B135" s="42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</row>
    <row r="136" spans="1:18" x14ac:dyDescent="0.25">
      <c r="A136" s="60"/>
      <c r="B136" s="42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</row>
    <row r="137" spans="1:18" x14ac:dyDescent="0.25">
      <c r="A137" s="60"/>
      <c r="B137" s="42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</row>
    <row r="138" spans="1:18" x14ac:dyDescent="0.25">
      <c r="A138" s="60"/>
      <c r="B138" s="42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</row>
    <row r="139" spans="1:18" x14ac:dyDescent="0.25">
      <c r="A139" s="60"/>
      <c r="B139" s="42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</row>
    <row r="140" spans="1:18" x14ac:dyDescent="0.25">
      <c r="A140" s="60"/>
      <c r="B140" s="42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</row>
    <row r="141" spans="1:18" x14ac:dyDescent="0.25">
      <c r="A141" s="60"/>
      <c r="B141" s="42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</row>
    <row r="142" spans="1:18" x14ac:dyDescent="0.25">
      <c r="A142" s="60"/>
      <c r="B142" s="42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</row>
    <row r="143" spans="1:18" x14ac:dyDescent="0.25">
      <c r="A143" s="60"/>
      <c r="B143" s="42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</row>
    <row r="144" spans="1:18" x14ac:dyDescent="0.25">
      <c r="A144" s="60"/>
      <c r="B144" s="42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</row>
    <row r="145" spans="1:18" x14ac:dyDescent="0.25">
      <c r="A145" s="60"/>
      <c r="B145" s="42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</row>
    <row r="146" spans="1:18" x14ac:dyDescent="0.25">
      <c r="A146" s="60"/>
      <c r="B146" s="42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18" x14ac:dyDescent="0.25">
      <c r="A147" s="60"/>
      <c r="B147" s="42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</row>
    <row r="148" spans="1:18" x14ac:dyDescent="0.25">
      <c r="A148" s="60"/>
      <c r="B148" s="42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</row>
    <row r="149" spans="1:18" x14ac:dyDescent="0.25">
      <c r="A149" s="60"/>
      <c r="B149" s="42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</row>
    <row r="150" spans="1:18" x14ac:dyDescent="0.25">
      <c r="A150" s="60"/>
      <c r="B150" s="42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</row>
    <row r="151" spans="1:18" x14ac:dyDescent="0.25">
      <c r="A151" s="60"/>
      <c r="B151" s="42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 x14ac:dyDescent="0.25">
      <c r="A152" s="60"/>
      <c r="B152" s="42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x14ac:dyDescent="0.25">
      <c r="A153" s="60"/>
      <c r="B153" s="42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1:18" x14ac:dyDescent="0.25">
      <c r="A154" s="60"/>
      <c r="B154" s="42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1:18" x14ac:dyDescent="0.25">
      <c r="A155" s="60"/>
      <c r="B155" s="42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1:18" x14ac:dyDescent="0.25">
      <c r="A156" s="60"/>
      <c r="B156" s="42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1:18" x14ac:dyDescent="0.25">
      <c r="A157" s="60"/>
      <c r="B157" s="42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18" x14ac:dyDescent="0.25">
      <c r="A158" s="60"/>
      <c r="B158" s="42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</row>
    <row r="159" spans="1:18" x14ac:dyDescent="0.25">
      <c r="A159" s="60"/>
      <c r="B159" s="42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</row>
    <row r="160" spans="1:18" x14ac:dyDescent="0.25">
      <c r="A160" s="60"/>
      <c r="B160" s="42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</row>
    <row r="161" spans="1:18" x14ac:dyDescent="0.25">
      <c r="A161" s="60"/>
      <c r="B161" s="42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</row>
    <row r="162" spans="1:18" x14ac:dyDescent="0.25">
      <c r="A162" s="60"/>
      <c r="B162" s="42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</row>
    <row r="163" spans="1:18" x14ac:dyDescent="0.25">
      <c r="A163" s="60"/>
      <c r="B163" s="42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</row>
    <row r="164" spans="1:18" x14ac:dyDescent="0.25">
      <c r="A164" s="60"/>
      <c r="B164" s="42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</row>
    <row r="165" spans="1:18" x14ac:dyDescent="0.25">
      <c r="A165" s="60"/>
      <c r="B165" s="42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x14ac:dyDescent="0.25">
      <c r="A166" s="60"/>
      <c r="B166" s="42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x14ac:dyDescent="0.25">
      <c r="A167" s="60"/>
      <c r="B167" s="42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1:18" x14ac:dyDescent="0.25">
      <c r="A168" s="60"/>
      <c r="B168" s="42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1:18" x14ac:dyDescent="0.25">
      <c r="A169" s="60"/>
      <c r="B169" s="42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x14ac:dyDescent="0.25">
      <c r="A170" s="60"/>
      <c r="B170" s="42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1:18" x14ac:dyDescent="0.25">
      <c r="A171" s="60"/>
      <c r="B171" s="42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1:18" x14ac:dyDescent="0.25">
      <c r="A172" s="60"/>
      <c r="B172" s="42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1:18" x14ac:dyDescent="0.25">
      <c r="A173" s="60"/>
      <c r="B173" s="42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1:18" x14ac:dyDescent="0.25">
      <c r="A174" s="60"/>
      <c r="B174" s="42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1:18" x14ac:dyDescent="0.25">
      <c r="A175" s="60"/>
      <c r="B175" s="42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1:18" x14ac:dyDescent="0.25">
      <c r="A176" s="60"/>
      <c r="B176" s="42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1:18" x14ac:dyDescent="0.25">
      <c r="A177" s="60"/>
      <c r="B177" s="42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1:18" x14ac:dyDescent="0.25">
      <c r="A178" s="60"/>
      <c r="B178" s="42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1:18" x14ac:dyDescent="0.25">
      <c r="A179" s="60"/>
      <c r="B179" s="42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x14ac:dyDescent="0.25">
      <c r="A180" s="60"/>
      <c r="B180" s="42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x14ac:dyDescent="0.25">
      <c r="A181" s="60"/>
      <c r="B181" s="42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x14ac:dyDescent="0.25">
      <c r="A182" s="60"/>
      <c r="B182" s="42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</row>
    <row r="183" spans="1:18" x14ac:dyDescent="0.25">
      <c r="A183" s="60"/>
      <c r="B183" s="42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</row>
    <row r="184" spans="1:18" x14ac:dyDescent="0.25">
      <c r="A184" s="60"/>
      <c r="B184" s="42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</row>
    <row r="185" spans="1:18" x14ac:dyDescent="0.25">
      <c r="A185" s="60"/>
      <c r="B185" s="42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</row>
    <row r="186" spans="1:18" x14ac:dyDescent="0.25">
      <c r="A186" s="60"/>
      <c r="B186" s="42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</row>
    <row r="187" spans="1:18" x14ac:dyDescent="0.25">
      <c r="A187" s="60"/>
      <c r="B187" s="42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</row>
    <row r="188" spans="1:18" x14ac:dyDescent="0.25">
      <c r="A188" s="60"/>
      <c r="B188" s="42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</row>
    <row r="189" spans="1:18" x14ac:dyDescent="0.25">
      <c r="A189" s="60"/>
      <c r="B189" s="42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</row>
    <row r="190" spans="1:18" x14ac:dyDescent="0.25">
      <c r="A190" s="60"/>
      <c r="B190" s="42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</row>
    <row r="191" spans="1:18" x14ac:dyDescent="0.25">
      <c r="A191" s="60"/>
      <c r="B191" s="42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</row>
    <row r="192" spans="1:18" x14ac:dyDescent="0.25">
      <c r="A192" s="60"/>
      <c r="B192" s="42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</row>
    <row r="193" spans="1:18" x14ac:dyDescent="0.25">
      <c r="A193" s="60"/>
      <c r="B193" s="42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</row>
    <row r="194" spans="1:18" x14ac:dyDescent="0.25">
      <c r="A194" s="60"/>
      <c r="B194" s="42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</row>
    <row r="195" spans="1:18" x14ac:dyDescent="0.25">
      <c r="A195" s="60"/>
      <c r="B195" s="42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</row>
    <row r="196" spans="1:18" x14ac:dyDescent="0.25">
      <c r="A196" s="60"/>
      <c r="B196" s="4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</row>
    <row r="197" spans="1:18" x14ac:dyDescent="0.25">
      <c r="A197" s="60"/>
      <c r="B197" s="4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</row>
    <row r="198" spans="1:18" x14ac:dyDescent="0.25">
      <c r="A198" s="60"/>
      <c r="B198" s="42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</row>
    <row r="199" spans="1:18" x14ac:dyDescent="0.25">
      <c r="A199" s="60"/>
      <c r="B199" s="4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x14ac:dyDescent="0.25">
      <c r="A200" s="60"/>
      <c r="B200" s="4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x14ac:dyDescent="0.25">
      <c r="A201" s="60"/>
      <c r="B201" s="42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</row>
    <row r="202" spans="1:18" x14ac:dyDescent="0.25">
      <c r="A202" s="60"/>
      <c r="B202" s="42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</row>
    <row r="203" spans="1:18" x14ac:dyDescent="0.25">
      <c r="A203" s="60"/>
      <c r="B203" s="42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</row>
    <row r="204" spans="1:18" x14ac:dyDescent="0.25">
      <c r="A204" s="60"/>
      <c r="B204" s="42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x14ac:dyDescent="0.25">
      <c r="A205" s="60"/>
      <c r="B205" s="42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 x14ac:dyDescent="0.25">
      <c r="A206" s="60"/>
      <c r="B206" s="42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 x14ac:dyDescent="0.25">
      <c r="A207" s="60"/>
      <c r="B207" s="42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 x14ac:dyDescent="0.25">
      <c r="A208" s="60"/>
      <c r="B208" s="42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 x14ac:dyDescent="0.25">
      <c r="A209" s="60"/>
      <c r="B209" s="42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 x14ac:dyDescent="0.25">
      <c r="A210" s="60"/>
      <c r="B210" s="42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 x14ac:dyDescent="0.25">
      <c r="A211" s="60"/>
      <c r="B211" s="42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 x14ac:dyDescent="0.25">
      <c r="A212" s="60"/>
      <c r="B212" s="42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 x14ac:dyDescent="0.25">
      <c r="A213" s="60"/>
      <c r="B213" s="42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 x14ac:dyDescent="0.25">
      <c r="A214" s="60"/>
      <c r="B214" s="42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 x14ac:dyDescent="0.25">
      <c r="A215" s="60"/>
      <c r="B215" s="42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 x14ac:dyDescent="0.25">
      <c r="A216" s="60"/>
      <c r="B216" s="42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 x14ac:dyDescent="0.25">
      <c r="A217" s="60"/>
      <c r="B217" s="42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 x14ac:dyDescent="0.25">
      <c r="A218" s="60"/>
      <c r="B218" s="42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 x14ac:dyDescent="0.25">
      <c r="A219" s="60"/>
      <c r="B219" s="42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 x14ac:dyDescent="0.25">
      <c r="A220" s="60"/>
      <c r="B220" s="42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 x14ac:dyDescent="0.25">
      <c r="A221" s="60"/>
      <c r="B221" s="42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 x14ac:dyDescent="0.25">
      <c r="A222" s="60"/>
      <c r="B222" s="42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 x14ac:dyDescent="0.25">
      <c r="A223" s="60"/>
      <c r="B223" s="42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 x14ac:dyDescent="0.25">
      <c r="A224" s="60"/>
      <c r="B224" s="42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 x14ac:dyDescent="0.25">
      <c r="A225" s="60"/>
      <c r="B225" s="42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 x14ac:dyDescent="0.25">
      <c r="A226" s="60"/>
      <c r="B226" s="42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 x14ac:dyDescent="0.25">
      <c r="A227" s="60"/>
      <c r="B227" s="42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 x14ac:dyDescent="0.25">
      <c r="A228" s="60"/>
      <c r="B228" s="42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 x14ac:dyDescent="0.25">
      <c r="A229" s="60"/>
      <c r="B229" s="42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 x14ac:dyDescent="0.25">
      <c r="A230" s="60"/>
      <c r="B230" s="42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 x14ac:dyDescent="0.25">
      <c r="A231" s="60"/>
      <c r="B231" s="42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 x14ac:dyDescent="0.25">
      <c r="A232" s="60"/>
      <c r="B232" s="42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 x14ac:dyDescent="0.25">
      <c r="A233" s="60"/>
      <c r="B233" s="42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 x14ac:dyDescent="0.25">
      <c r="A234" s="60"/>
      <c r="B234" s="42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 x14ac:dyDescent="0.25">
      <c r="A235" s="60"/>
      <c r="B235" s="42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 x14ac:dyDescent="0.25">
      <c r="A236" s="60"/>
      <c r="B236" s="42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 x14ac:dyDescent="0.25">
      <c r="A237" s="60"/>
      <c r="B237" s="42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 x14ac:dyDescent="0.25">
      <c r="A238" s="60"/>
      <c r="B238" s="42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  <row r="239" spans="1:18" x14ac:dyDescent="0.25">
      <c r="A239" s="60"/>
      <c r="B239" s="42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</row>
    <row r="240" spans="1:18" x14ac:dyDescent="0.25">
      <c r="A240" s="60"/>
      <c r="B240" s="42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</row>
    <row r="241" spans="1:18" x14ac:dyDescent="0.25">
      <c r="A241" s="60"/>
      <c r="B241" s="42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</row>
    <row r="242" spans="1:18" x14ac:dyDescent="0.25">
      <c r="A242" s="60"/>
      <c r="B242" s="42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</row>
    <row r="243" spans="1:18" x14ac:dyDescent="0.25">
      <c r="A243" s="60"/>
      <c r="B243" s="42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</row>
    <row r="244" spans="1:18" x14ac:dyDescent="0.25">
      <c r="A244" s="60"/>
      <c r="B244" s="42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</row>
    <row r="245" spans="1:18" x14ac:dyDescent="0.25">
      <c r="A245" s="60"/>
      <c r="B245" s="42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</row>
    <row r="246" spans="1:18" x14ac:dyDescent="0.25">
      <c r="A246" s="60"/>
      <c r="B246" s="42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</row>
    <row r="247" spans="1:18" x14ac:dyDescent="0.25">
      <c r="A247" s="60"/>
      <c r="B247" s="42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</row>
    <row r="248" spans="1:18" x14ac:dyDescent="0.25">
      <c r="A248" s="60"/>
      <c r="B248" s="42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</row>
    <row r="249" spans="1:18" x14ac:dyDescent="0.25">
      <c r="A249" s="60"/>
      <c r="B249" s="42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</row>
    <row r="250" spans="1:18" x14ac:dyDescent="0.25">
      <c r="A250" s="60"/>
      <c r="B250" s="42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</row>
    <row r="251" spans="1:18" x14ac:dyDescent="0.25">
      <c r="A251" s="60"/>
      <c r="B251" s="42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</row>
    <row r="252" spans="1:18" x14ac:dyDescent="0.25">
      <c r="A252" s="60"/>
      <c r="B252" s="42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</row>
    <row r="253" spans="1:18" x14ac:dyDescent="0.25">
      <c r="A253" s="60"/>
      <c r="B253" s="42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</row>
    <row r="254" spans="1:18" x14ac:dyDescent="0.25">
      <c r="A254" s="60"/>
      <c r="B254" s="42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</row>
    <row r="255" spans="1:18" x14ac:dyDescent="0.25">
      <c r="A255" s="60"/>
      <c r="B255" s="42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</row>
    <row r="256" spans="1:18" x14ac:dyDescent="0.25">
      <c r="A256" s="60"/>
      <c r="B256" s="42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</row>
    <row r="257" spans="1:18" x14ac:dyDescent="0.25">
      <c r="A257" s="60"/>
      <c r="B257" s="42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x14ac:dyDescent="0.25">
      <c r="A258" s="60"/>
      <c r="B258" s="42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</row>
    <row r="259" spans="1:18" x14ac:dyDescent="0.25">
      <c r="A259" s="60"/>
      <c r="B259" s="42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</row>
    <row r="260" spans="1:18" x14ac:dyDescent="0.25">
      <c r="A260" s="60"/>
      <c r="B260" s="42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</row>
    <row r="261" spans="1:18" x14ac:dyDescent="0.25">
      <c r="A261" s="60"/>
      <c r="B261" s="42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</row>
    <row r="262" spans="1:18" x14ac:dyDescent="0.25">
      <c r="A262" s="60"/>
      <c r="B262" s="42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x14ac:dyDescent="0.25">
      <c r="A263" s="60"/>
      <c r="B263" s="42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x14ac:dyDescent="0.25">
      <c r="A264" s="60"/>
      <c r="B264" s="42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x14ac:dyDescent="0.25">
      <c r="A265" s="60"/>
      <c r="B265" s="42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x14ac:dyDescent="0.25">
      <c r="A266" s="60"/>
      <c r="B266" s="42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x14ac:dyDescent="0.25">
      <c r="A267" s="60"/>
      <c r="B267" s="42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x14ac:dyDescent="0.25">
      <c r="A268" s="60"/>
      <c r="B268" s="42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x14ac:dyDescent="0.25">
      <c r="A269" s="60"/>
      <c r="B269" s="42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x14ac:dyDescent="0.25">
      <c r="A270" s="60"/>
      <c r="B270" s="42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x14ac:dyDescent="0.25">
      <c r="A271" s="60"/>
      <c r="B271" s="42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x14ac:dyDescent="0.25">
      <c r="A272" s="60"/>
      <c r="B272" s="42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x14ac:dyDescent="0.25">
      <c r="A273" s="60"/>
      <c r="B273" s="42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x14ac:dyDescent="0.25">
      <c r="A274" s="60"/>
      <c r="B274" s="42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x14ac:dyDescent="0.25">
      <c r="A275" s="60"/>
      <c r="B275" s="42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x14ac:dyDescent="0.25">
      <c r="A276" s="60"/>
      <c r="B276" s="42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x14ac:dyDescent="0.25">
      <c r="A277" s="60"/>
      <c r="B277" s="42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x14ac:dyDescent="0.25">
      <c r="A278" s="60"/>
      <c r="B278" s="42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x14ac:dyDescent="0.25">
      <c r="A279" s="60"/>
      <c r="B279" s="42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x14ac:dyDescent="0.25">
      <c r="A280" s="60"/>
      <c r="B280" s="42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x14ac:dyDescent="0.25">
      <c r="A281" s="60"/>
      <c r="B281" s="42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x14ac:dyDescent="0.25">
      <c r="A282" s="60"/>
      <c r="B282" s="42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x14ac:dyDescent="0.25">
      <c r="A283" s="60"/>
      <c r="B283" s="42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x14ac:dyDescent="0.25">
      <c r="A284" s="60"/>
      <c r="B284" s="42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x14ac:dyDescent="0.25">
      <c r="A285" s="60"/>
      <c r="B285" s="42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x14ac:dyDescent="0.25">
      <c r="A286" s="60"/>
      <c r="B286" s="42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x14ac:dyDescent="0.25">
      <c r="A287" s="60"/>
      <c r="B287" s="42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x14ac:dyDescent="0.25">
      <c r="A288" s="60"/>
      <c r="B288" s="4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x14ac:dyDescent="0.25">
      <c r="A289" s="60"/>
      <c r="B289" s="42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x14ac:dyDescent="0.25">
      <c r="A290" s="60"/>
      <c r="B290" s="42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x14ac:dyDescent="0.25">
      <c r="A291" s="60"/>
      <c r="B291" s="42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x14ac:dyDescent="0.25">
      <c r="A292" s="60"/>
      <c r="B292" s="42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x14ac:dyDescent="0.25">
      <c r="A293" s="60"/>
      <c r="B293" s="42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x14ac:dyDescent="0.25">
      <c r="A294" s="60"/>
      <c r="B294" s="42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x14ac:dyDescent="0.25">
      <c r="A295" s="60"/>
      <c r="B295" s="42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x14ac:dyDescent="0.25">
      <c r="A296" s="60"/>
      <c r="B296" s="42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x14ac:dyDescent="0.25">
      <c r="A297" s="60"/>
      <c r="B297" s="42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x14ac:dyDescent="0.25">
      <c r="A298" s="60"/>
      <c r="B298" s="42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x14ac:dyDescent="0.25">
      <c r="A299" s="60"/>
      <c r="B299" s="42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x14ac:dyDescent="0.25">
      <c r="A300" s="60"/>
      <c r="B300" s="42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</sheetData>
  <autoFilter ref="A6:Q6" xr:uid="{00000000-0001-0000-0000-000000000000}"/>
  <mergeCells count="8">
    <mergeCell ref="F16:K16"/>
    <mergeCell ref="A16:D16"/>
    <mergeCell ref="A3:O3"/>
    <mergeCell ref="A1:C1"/>
    <mergeCell ref="H1:M1"/>
    <mergeCell ref="H2:M2"/>
    <mergeCell ref="A4:M4"/>
    <mergeCell ref="A5:O5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4E0BC-2A32-46C8-B9B6-F8449B6ECE61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C9FA15DA-F1D6-46A0-A351-DB81444A4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5A7417-5BF3-4DF2-B459-E7114C4B7A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HD xét TN</vt:lpstr>
      <vt:lpstr> Toán</vt:lpstr>
      <vt:lpstr>Hoá</vt:lpstr>
      <vt:lpstr>Lý</vt:lpstr>
      <vt:lpstr>Sinh</vt:lpstr>
      <vt:lpstr>Tin</vt:lpstr>
      <vt:lpstr>TL-GD</vt:lpstr>
      <vt:lpstr>GDTH</vt:lpstr>
      <vt:lpstr>GDMN</vt:lpstr>
      <vt:lpstr>GDCT</vt:lpstr>
      <vt:lpstr>Văn</vt:lpstr>
      <vt:lpstr>Sử</vt:lpstr>
      <vt:lpstr>Địa</vt:lpstr>
      <vt:lpstr>DS chưa đủ ĐK TN T3 SP23</vt:lpstr>
      <vt:lpstr>XÉT TN DD2 T5.2023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Mr. Mộc</dc:creator>
  <cp:keywords/>
  <dc:description/>
  <cp:lastModifiedBy>Uyen Tran</cp:lastModifiedBy>
  <cp:revision/>
  <dcterms:created xsi:type="dcterms:W3CDTF">2023-03-10T09:17:11Z</dcterms:created>
  <dcterms:modified xsi:type="dcterms:W3CDTF">2025-08-03T16:25:28Z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