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ấy ý kiến người học năm 2020 - 2021\Kết quả HK1\"/>
    </mc:Choice>
  </mc:AlternateContent>
  <xr:revisionPtr revIDLastSave="0" documentId="13_ncr:1_{40146D0F-696D-41B1-AC7E-B12F423928C9}" xr6:coauthVersionLast="36" xr6:coauthVersionMax="36" xr10:uidLastSave="{00000000-0000-0000-0000-000000000000}"/>
  <bookViews>
    <workbookView xWindow="0" yWindow="0" windowWidth="28800" windowHeight="12150" xr2:uid="{ED5D9FE6-F848-486B-83B6-7A49AE2457C9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I25" i="2"/>
  <c r="G25" i="2"/>
  <c r="E25" i="2"/>
  <c r="K28" i="2"/>
  <c r="I28" i="2"/>
  <c r="G28" i="2"/>
  <c r="E28" i="2"/>
  <c r="K27" i="2"/>
  <c r="I27" i="2"/>
  <c r="G27" i="2"/>
  <c r="E27" i="2"/>
  <c r="K26" i="2"/>
  <c r="I26" i="2"/>
  <c r="G26" i="2"/>
  <c r="E26" i="2"/>
  <c r="K24" i="2"/>
  <c r="I24" i="2"/>
  <c r="G24" i="2"/>
  <c r="E24" i="2"/>
  <c r="K23" i="2"/>
  <c r="I23" i="2"/>
  <c r="G23" i="2"/>
  <c r="E23" i="2"/>
  <c r="K22" i="2"/>
  <c r="I22" i="2"/>
  <c r="G22" i="2"/>
  <c r="E22" i="2"/>
  <c r="K21" i="2"/>
  <c r="I21" i="2"/>
  <c r="G21" i="2"/>
  <c r="E21" i="2"/>
  <c r="K20" i="2"/>
  <c r="I20" i="2"/>
  <c r="G20" i="2"/>
  <c r="E20" i="2"/>
  <c r="K19" i="2"/>
  <c r="I19" i="2"/>
  <c r="G19" i="2"/>
  <c r="E19" i="2"/>
  <c r="K18" i="2"/>
  <c r="I18" i="2"/>
  <c r="G18" i="2"/>
  <c r="E18" i="2"/>
  <c r="K17" i="2"/>
  <c r="I17" i="2"/>
  <c r="G17" i="2"/>
  <c r="E17" i="2"/>
  <c r="K16" i="2"/>
  <c r="I16" i="2"/>
  <c r="G16" i="2"/>
  <c r="E16" i="2"/>
  <c r="K15" i="2"/>
  <c r="I15" i="2"/>
  <c r="G15" i="2"/>
  <c r="E15" i="2"/>
  <c r="K14" i="2"/>
  <c r="I14" i="2"/>
  <c r="G14" i="2"/>
  <c r="E14" i="2"/>
  <c r="K13" i="2"/>
  <c r="I13" i="2"/>
  <c r="G13" i="2"/>
  <c r="E13" i="2"/>
  <c r="K12" i="2"/>
  <c r="I12" i="2"/>
  <c r="G12" i="2"/>
  <c r="E12" i="2"/>
  <c r="K11" i="2"/>
  <c r="I11" i="2"/>
  <c r="G11" i="2"/>
  <c r="E11" i="2"/>
  <c r="F2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1" i="1"/>
  <c r="E29" i="1" s="1"/>
  <c r="H29" i="1" l="1"/>
  <c r="R26" i="1"/>
  <c r="O26" i="1"/>
  <c r="L26" i="1"/>
  <c r="I26" i="1"/>
  <c r="L11" i="1" l="1"/>
  <c r="I11" i="1"/>
  <c r="P29" i="1"/>
  <c r="M29" i="1"/>
  <c r="J29" i="1"/>
  <c r="R28" i="1"/>
  <c r="O28" i="1"/>
  <c r="L28" i="1"/>
  <c r="I28" i="1"/>
  <c r="R27" i="1"/>
  <c r="O27" i="1"/>
  <c r="L27" i="1"/>
  <c r="I27" i="1"/>
  <c r="R25" i="1"/>
  <c r="O25" i="1"/>
  <c r="L25" i="1"/>
  <c r="I25" i="1"/>
  <c r="R24" i="1"/>
  <c r="O24" i="1"/>
  <c r="L24" i="1"/>
  <c r="I24" i="1"/>
  <c r="R23" i="1"/>
  <c r="O23" i="1"/>
  <c r="L23" i="1"/>
  <c r="I23" i="1"/>
  <c r="R22" i="1"/>
  <c r="O22" i="1"/>
  <c r="L22" i="1"/>
  <c r="I22" i="1"/>
  <c r="R21" i="1"/>
  <c r="O21" i="1"/>
  <c r="L21" i="1"/>
  <c r="I21" i="1"/>
  <c r="R20" i="1"/>
  <c r="O20" i="1"/>
  <c r="L20" i="1"/>
  <c r="I20" i="1"/>
  <c r="R19" i="1"/>
  <c r="O19" i="1"/>
  <c r="L19" i="1"/>
  <c r="I19" i="1"/>
  <c r="R18" i="1"/>
  <c r="O18" i="1"/>
  <c r="L18" i="1"/>
  <c r="I18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I29" i="1" l="1"/>
  <c r="L29" i="1"/>
  <c r="O29" i="1"/>
  <c r="R29" i="1"/>
</calcChain>
</file>

<file path=xl/sharedStrings.xml><?xml version="1.0" encoding="utf-8"?>
<sst xmlns="http://schemas.openxmlformats.org/spreadsheetml/2006/main" count="79" uniqueCount="34">
  <si>
    <r>
      <rPr>
        <sz val="12"/>
        <color indexed="8"/>
        <rFont val="Times New Roman"/>
        <family val="1"/>
      </rPr>
      <t>BỘ GIÁO DỤC VÀ ĐÀO TẠO</t>
    </r>
    <r>
      <rPr>
        <b/>
        <sz val="12"/>
        <color indexed="8"/>
        <rFont val="Times New Roman"/>
        <family val="1"/>
      </rPr>
      <t xml:space="preserve">                                                                                                   CỘNG HÒA XÃ HỘI CHỦ NGĨA VIỆT NAM</t>
    </r>
  </si>
  <si>
    <t>TRƯỜNG ĐẠI HỌC VINH                                                                                                                      Độc lập - Tự do - Hạnh phúc</t>
  </si>
  <si>
    <t xml:space="preserve">                                                   PHỤ LỤC 1</t>
  </si>
  <si>
    <t>TT</t>
  </si>
  <si>
    <t>Đơn vị</t>
  </si>
  <si>
    <t xml:space="preserve"> Tổng số câu hỏi được trả lời </t>
  </si>
  <si>
    <t>MỨC ĐỘ ĐÁP ỨNG</t>
  </si>
  <si>
    <t>Tốt (Mức độ đáp ứng từ 80 % trở lên)</t>
  </si>
  <si>
    <t>Khá (Mức độ đáp ứng _x000D_từ 65% đến 79%)</t>
  </si>
  <si>
    <t>Trung bình (Mức độ đáp ứng từ 50% đến 64%)</t>
  </si>
  <si>
    <t>Chưa đạt _x000D_(Mức độ đáp ứng_x000D_ dưới 50%)</t>
  </si>
  <si>
    <t>Số câu hỏi được trả lời</t>
  </si>
  <si>
    <t>Tỷ lệ %</t>
  </si>
  <si>
    <t>Khoa Giáo dục</t>
  </si>
  <si>
    <t>Khoa Giáo dục Quốc phòng</t>
  </si>
  <si>
    <t>Khoa Giáo dục Thể chất</t>
  </si>
  <si>
    <t>Khoa Kinh Tế</t>
  </si>
  <si>
    <t>Khoa Luật</t>
  </si>
  <si>
    <t>Khoa Sư phạm Ngoại Ngữ</t>
  </si>
  <si>
    <t>Khoa Xây dựng</t>
  </si>
  <si>
    <t>Viện Khoa học xã hội và nhân văn</t>
  </si>
  <si>
    <t>Viện Nông nghiệp và Tài nguyên</t>
  </si>
  <si>
    <t>Viện Sư phạm Tự nhiên</t>
  </si>
  <si>
    <t>Viện Sư phạm Xã hội</t>
  </si>
  <si>
    <t>Phòng Đào tạo Sau Đại học</t>
  </si>
  <si>
    <t>Phòng Thanh tra - Pháp chế</t>
  </si>
  <si>
    <t>Trung tâm Công nghệ thông tin</t>
  </si>
  <si>
    <t>TỔNG</t>
  </si>
  <si>
    <t>Nhà xuất bản Đại học Vinh</t>
  </si>
  <si>
    <t>Trung tâm Thực hành - Thí nghiệm</t>
  </si>
  <si>
    <t>Viện Hóa sinh - Môi trường</t>
  </si>
  <si>
    <t xml:space="preserve">                           Tổng hợp ý kiến người học đối với hoạt động giảng dạy của giảng viên học kì 1, năm học 2020 - 2021</t>
  </si>
  <si>
    <t xml:space="preserve">                        (Kèm theo báo cáo số          /BC-ĐHV ngày        /2/2021 của Hiệu trưởng Trường Đại học Vinh)</t>
  </si>
  <si>
    <t>Viện Kỹ thuật và Công nghệ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</si>
</sst>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4"/>
      <color theme="1"/>
      <name val="Times New Roman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3"/>
      <color theme="1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i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0" applyFont="1"/>
    <xf numFmtId="0" fontId="8" fillId="0" borderId="0" xfId="1" applyFont="1" applyAlignment="1"/>
    <xf numFmtId="0" fontId="10" fillId="0" borderId="0" xfId="0" applyFont="1"/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64" fontId="12" fillId="0" borderId="2" xfId="0" applyNumberFormat="1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7" fillId="2" borderId="0" xfId="0" applyFont="1" applyFill="1"/>
    <xf numFmtId="0" fontId="13" fillId="0" borderId="2" xfId="1" applyFont="1" applyBorder="1" applyAlignment="1">
      <alignment horizontal="center"/>
    </xf>
    <xf numFmtId="0" fontId="13" fillId="0" borderId="2" xfId="1" applyFont="1" applyBorder="1"/>
    <xf numFmtId="164" fontId="11" fillId="0" borderId="2" xfId="0" applyNumberFormat="1" applyFont="1" applyFill="1" applyBorder="1" applyAlignment="1" applyProtection="1">
      <alignment horizontal="center"/>
    </xf>
    <xf numFmtId="0" fontId="11" fillId="0" borderId="2" xfId="0" applyFont="1" applyBorder="1"/>
    <xf numFmtId="0" fontId="14" fillId="0" borderId="0" xfId="1" applyFont="1"/>
    <xf numFmtId="0" fontId="13" fillId="0" borderId="0" xfId="1" applyFont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1" xfId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ED5DBBC7-A981-4430-9B37-603C27234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0</xdr:rowOff>
    </xdr:from>
    <xdr:to>
      <xdr:col>1</xdr:col>
      <xdr:colOff>1095375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AA55332-D223-441D-828C-B45C7F66BC51}"/>
            </a:ext>
          </a:extLst>
        </xdr:cNvPr>
        <xdr:cNvCxnSpPr/>
      </xdr:nvCxnSpPr>
      <xdr:spPr>
        <a:xfrm>
          <a:off x="171450" y="476250"/>
          <a:ext cx="1362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2</xdr:row>
      <xdr:rowOff>0</xdr:rowOff>
    </xdr:from>
    <xdr:to>
      <xdr:col>8</xdr:col>
      <xdr:colOff>276225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485B3D-8D47-47FC-9047-EB238E4E5F9D}"/>
            </a:ext>
          </a:extLst>
        </xdr:cNvPr>
        <xdr:cNvCxnSpPr/>
      </xdr:nvCxnSpPr>
      <xdr:spPr>
        <a:xfrm>
          <a:off x="6543675" y="476250"/>
          <a:ext cx="13906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0</xdr:rowOff>
    </xdr:from>
    <xdr:to>
      <xdr:col>1</xdr:col>
      <xdr:colOff>1095375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48EEBDF-C582-4681-9151-98D534CD4A4B}"/>
            </a:ext>
          </a:extLst>
        </xdr:cNvPr>
        <xdr:cNvCxnSpPr/>
      </xdr:nvCxnSpPr>
      <xdr:spPr>
        <a:xfrm>
          <a:off x="171450" y="400050"/>
          <a:ext cx="1362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0</xdr:rowOff>
    </xdr:from>
    <xdr:to>
      <xdr:col>10</xdr:col>
      <xdr:colOff>228600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111F574-C067-4791-9781-374C30D34202}"/>
            </a:ext>
          </a:extLst>
        </xdr:cNvPr>
        <xdr:cNvCxnSpPr/>
      </xdr:nvCxnSpPr>
      <xdr:spPr>
        <a:xfrm>
          <a:off x="6477000" y="476250"/>
          <a:ext cx="1619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2430-02E0-4DCD-8C1E-AFC55D6BED4E}">
  <dimension ref="A1:L30"/>
  <sheetViews>
    <sheetView tabSelected="1" workbookViewId="0">
      <selection activeCell="N10" sqref="N10"/>
    </sheetView>
  </sheetViews>
  <sheetFormatPr defaultRowHeight="18.75" x14ac:dyDescent="0.3"/>
  <cols>
    <col min="1" max="1" width="4.44140625" customWidth="1"/>
    <col min="2" max="2" width="31.5546875" customWidth="1"/>
    <col min="3" max="3" width="10.44140625" customWidth="1"/>
    <col min="4" max="4" width="8.77734375" customWidth="1"/>
    <col min="5" max="6" width="8.33203125" customWidth="1"/>
    <col min="7" max="7" width="8.21875" customWidth="1"/>
    <col min="8" max="8" width="8.5546875" customWidth="1"/>
    <col min="9" max="9" width="8.44140625" customWidth="1"/>
    <col min="10" max="10" width="8.33203125" customWidth="1"/>
    <col min="11" max="11" width="9.5546875" customWidth="1"/>
  </cols>
  <sheetData>
    <row r="1" spans="1:12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4"/>
      <c r="L1" s="4"/>
    </row>
    <row r="2" spans="1:12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x14ac:dyDescent="0.3">
      <c r="A3" s="5"/>
      <c r="B3" s="5"/>
      <c r="C3" s="6"/>
    </row>
    <row r="4" spans="1:12" x14ac:dyDescent="0.3">
      <c r="A4" s="7"/>
      <c r="B4" s="7"/>
      <c r="C4" s="8"/>
    </row>
    <row r="5" spans="1:12" x14ac:dyDescent="0.3">
      <c r="A5" s="35" t="s">
        <v>2</v>
      </c>
      <c r="B5" s="35"/>
      <c r="C5" s="35"/>
      <c r="D5" s="35"/>
      <c r="E5" s="35"/>
      <c r="F5" s="35"/>
      <c r="G5" s="35"/>
      <c r="H5" s="35"/>
      <c r="I5" s="9"/>
      <c r="J5" s="9"/>
      <c r="K5" s="9"/>
      <c r="L5" s="9"/>
    </row>
    <row r="6" spans="1:12" x14ac:dyDescent="0.3">
      <c r="A6" s="36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3">
      <c r="A7" s="10"/>
      <c r="B7" s="37" t="s">
        <v>32</v>
      </c>
      <c r="C7" s="37"/>
      <c r="D7" s="37"/>
      <c r="E7" s="37"/>
      <c r="F7" s="37"/>
      <c r="G7" s="37"/>
      <c r="H7" s="37"/>
      <c r="I7" s="37"/>
      <c r="J7" s="11"/>
      <c r="K7" s="9"/>
      <c r="L7" s="9"/>
    </row>
    <row r="8" spans="1:12" ht="24.75" customHeight="1" x14ac:dyDescent="0.3">
      <c r="A8" s="38" t="s">
        <v>3</v>
      </c>
      <c r="B8" s="38" t="s">
        <v>4</v>
      </c>
      <c r="C8" s="32" t="s">
        <v>5</v>
      </c>
      <c r="D8" s="38" t="s">
        <v>6</v>
      </c>
      <c r="E8" s="38"/>
      <c r="F8" s="38"/>
      <c r="G8" s="38"/>
      <c r="H8" s="38"/>
      <c r="I8" s="38"/>
      <c r="J8" s="38"/>
      <c r="K8" s="38"/>
      <c r="L8" s="9"/>
    </row>
    <row r="9" spans="1:12" ht="53.25" customHeight="1" x14ac:dyDescent="0.3">
      <c r="A9" s="38"/>
      <c r="B9" s="38"/>
      <c r="C9" s="32"/>
      <c r="D9" s="32" t="s">
        <v>7</v>
      </c>
      <c r="E9" s="32"/>
      <c r="F9" s="32" t="s">
        <v>8</v>
      </c>
      <c r="G9" s="32"/>
      <c r="H9" s="32" t="s">
        <v>9</v>
      </c>
      <c r="I9" s="32"/>
      <c r="J9" s="32" t="s">
        <v>10</v>
      </c>
      <c r="K9" s="32"/>
      <c r="L9" s="9"/>
    </row>
    <row r="10" spans="1:12" ht="66.75" x14ac:dyDescent="0.3">
      <c r="A10" s="38"/>
      <c r="B10" s="38"/>
      <c r="C10" s="32"/>
      <c r="D10" s="12" t="s">
        <v>11</v>
      </c>
      <c r="E10" s="31" t="s">
        <v>12</v>
      </c>
      <c r="F10" s="12" t="s">
        <v>11</v>
      </c>
      <c r="G10" s="31" t="s">
        <v>12</v>
      </c>
      <c r="H10" s="12" t="s">
        <v>11</v>
      </c>
      <c r="I10" s="31" t="s">
        <v>12</v>
      </c>
      <c r="J10" s="12" t="s">
        <v>11</v>
      </c>
      <c r="K10" s="31" t="s">
        <v>12</v>
      </c>
      <c r="L10" s="9"/>
    </row>
    <row r="11" spans="1:12" x14ac:dyDescent="0.3">
      <c r="A11" s="14">
        <v>1</v>
      </c>
      <c r="B11" s="24" t="s">
        <v>13</v>
      </c>
      <c r="C11" s="25">
        <v>60819</v>
      </c>
      <c r="D11" s="25">
        <v>56036</v>
      </c>
      <c r="E11" s="15">
        <f>100*(D11/C11)</f>
        <v>92.135681283809333</v>
      </c>
      <c r="F11" s="25">
        <v>3825</v>
      </c>
      <c r="G11" s="15">
        <f>100*(F11/C11)</f>
        <v>6.2891530607211559</v>
      </c>
      <c r="H11" s="25">
        <v>658</v>
      </c>
      <c r="I11" s="15">
        <f>100*(H11/C11)</f>
        <v>1.0818987487462799</v>
      </c>
      <c r="J11" s="25">
        <v>300</v>
      </c>
      <c r="K11" s="15">
        <f>100*(J11/C11)</f>
        <v>0.49326690672322793</v>
      </c>
      <c r="L11" s="9"/>
    </row>
    <row r="12" spans="1:12" x14ac:dyDescent="0.3">
      <c r="A12" s="14">
        <v>2</v>
      </c>
      <c r="B12" s="24" t="s">
        <v>14</v>
      </c>
      <c r="C12" s="25">
        <v>825</v>
      </c>
      <c r="D12" s="25">
        <v>803</v>
      </c>
      <c r="E12" s="15">
        <f>100*(D12/C12)</f>
        <v>97.333333333333343</v>
      </c>
      <c r="F12" s="25">
        <v>14</v>
      </c>
      <c r="G12" s="15">
        <f>100*(F12/C12)</f>
        <v>1.6969696969696972</v>
      </c>
      <c r="H12" s="25">
        <v>4</v>
      </c>
      <c r="I12" s="15">
        <f>100*(H12/C12)</f>
        <v>0.48484848484848486</v>
      </c>
      <c r="J12" s="25">
        <v>4</v>
      </c>
      <c r="K12" s="15">
        <f>100*(J12/C12)</f>
        <v>0.48484848484848486</v>
      </c>
      <c r="L12" s="9"/>
    </row>
    <row r="13" spans="1:12" x14ac:dyDescent="0.3">
      <c r="A13" s="14">
        <v>3</v>
      </c>
      <c r="B13" s="24" t="s">
        <v>15</v>
      </c>
      <c r="C13" s="25">
        <v>6400</v>
      </c>
      <c r="D13" s="25">
        <v>5592</v>
      </c>
      <c r="E13" s="15">
        <f>100*(D13/C13)</f>
        <v>87.375</v>
      </c>
      <c r="F13" s="25">
        <v>674</v>
      </c>
      <c r="G13" s="15">
        <f>100*(F13/C13)</f>
        <v>10.53125</v>
      </c>
      <c r="H13" s="25">
        <v>95</v>
      </c>
      <c r="I13" s="15">
        <f>100*(H13/C13)</f>
        <v>1.484375</v>
      </c>
      <c r="J13" s="25">
        <v>39</v>
      </c>
      <c r="K13" s="15">
        <f>100*(J13/C13)</f>
        <v>0.609375</v>
      </c>
      <c r="L13" s="9"/>
    </row>
    <row r="14" spans="1:12" x14ac:dyDescent="0.3">
      <c r="A14" s="14">
        <v>4</v>
      </c>
      <c r="B14" s="24" t="s">
        <v>16</v>
      </c>
      <c r="C14" s="25">
        <v>76142</v>
      </c>
      <c r="D14" s="25">
        <v>65323</v>
      </c>
      <c r="E14" s="15">
        <f>100*(D14/C14)</f>
        <v>85.79102203777154</v>
      </c>
      <c r="F14" s="25">
        <v>8785</v>
      </c>
      <c r="G14" s="15">
        <f>100*(F14/C14)</f>
        <v>11.537653331932441</v>
      </c>
      <c r="H14" s="25">
        <v>1425</v>
      </c>
      <c r="I14" s="15">
        <f>100*(H14/C14)</f>
        <v>1.8715032439389563</v>
      </c>
      <c r="J14" s="25">
        <v>609</v>
      </c>
      <c r="K14" s="15">
        <f>100*(J14/C14)</f>
        <v>0.79982138635706967</v>
      </c>
      <c r="L14" s="9"/>
    </row>
    <row r="15" spans="1:12" x14ac:dyDescent="0.3">
      <c r="A15" s="14">
        <v>5</v>
      </c>
      <c r="B15" s="24" t="s">
        <v>17</v>
      </c>
      <c r="C15" s="25">
        <v>24296</v>
      </c>
      <c r="D15" s="25">
        <v>21713</v>
      </c>
      <c r="E15" s="15">
        <f>100*(D15/C15)</f>
        <v>89.368620349028646</v>
      </c>
      <c r="F15" s="25">
        <v>1949</v>
      </c>
      <c r="G15" s="15">
        <f>100*(F15/C15)</f>
        <v>8.0218966084952257</v>
      </c>
      <c r="H15" s="25">
        <v>425</v>
      </c>
      <c r="I15" s="15">
        <f>100*(H15/C15)</f>
        <v>1.7492591373065525</v>
      </c>
      <c r="J15" s="25">
        <v>209</v>
      </c>
      <c r="K15" s="15">
        <f>100*(J15/C15)</f>
        <v>0.86022390516957525</v>
      </c>
      <c r="L15" s="9"/>
    </row>
    <row r="16" spans="1:12" x14ac:dyDescent="0.3">
      <c r="A16" s="14">
        <v>6</v>
      </c>
      <c r="B16" s="24" t="s">
        <v>18</v>
      </c>
      <c r="C16" s="25">
        <v>46001</v>
      </c>
      <c r="D16" s="25">
        <v>40499</v>
      </c>
      <c r="E16" s="15">
        <f>100*(D16/C16)</f>
        <v>88.039390448033743</v>
      </c>
      <c r="F16" s="25">
        <v>4462</v>
      </c>
      <c r="G16" s="15">
        <f>100*(F16/C16)</f>
        <v>9.6997891350188041</v>
      </c>
      <c r="H16" s="25">
        <v>725</v>
      </c>
      <c r="I16" s="15">
        <f>100*(H16/C16)</f>
        <v>1.5760526945066411</v>
      </c>
      <c r="J16" s="25">
        <v>315</v>
      </c>
      <c r="K16" s="15">
        <f>100*(J16/C16)</f>
        <v>0.68476772244081652</v>
      </c>
      <c r="L16" s="9"/>
    </row>
    <row r="17" spans="1:12" x14ac:dyDescent="0.3">
      <c r="A17" s="14">
        <v>7</v>
      </c>
      <c r="B17" s="24" t="s">
        <v>19</v>
      </c>
      <c r="C17" s="25">
        <v>18515</v>
      </c>
      <c r="D17" s="25">
        <v>16467</v>
      </c>
      <c r="E17" s="15">
        <f>100*(D17/C17)</f>
        <v>88.938698352687013</v>
      </c>
      <c r="F17" s="25">
        <v>1559</v>
      </c>
      <c r="G17" s="15">
        <f>100*(F17/C17)</f>
        <v>8.4201998379692142</v>
      </c>
      <c r="H17" s="25">
        <v>324</v>
      </c>
      <c r="I17" s="15">
        <f>100*(H17/C17)</f>
        <v>1.749932487172563</v>
      </c>
      <c r="J17" s="25">
        <v>165</v>
      </c>
      <c r="K17" s="15">
        <f>100*(J17/C17)</f>
        <v>0.89116932217121259</v>
      </c>
      <c r="L17" s="9"/>
    </row>
    <row r="18" spans="1:12" x14ac:dyDescent="0.3">
      <c r="A18" s="14">
        <v>8</v>
      </c>
      <c r="B18" s="24" t="s">
        <v>28</v>
      </c>
      <c r="C18" s="25">
        <v>264</v>
      </c>
      <c r="D18" s="25">
        <v>253</v>
      </c>
      <c r="E18" s="15">
        <f>100*(D18/C18)</f>
        <v>95.833333333333343</v>
      </c>
      <c r="F18" s="25">
        <v>8</v>
      </c>
      <c r="G18" s="15">
        <f>100*(F18/C18)</f>
        <v>3.0303030303030303</v>
      </c>
      <c r="H18" s="25">
        <v>2</v>
      </c>
      <c r="I18" s="15">
        <f>100*(H18/C18)</f>
        <v>0.75757575757575757</v>
      </c>
      <c r="J18" s="25">
        <v>1</v>
      </c>
      <c r="K18" s="15">
        <f>100*(J18/C18)</f>
        <v>0.37878787878787878</v>
      </c>
      <c r="L18" s="9"/>
    </row>
    <row r="19" spans="1:12" x14ac:dyDescent="0.3">
      <c r="A19" s="14">
        <v>9</v>
      </c>
      <c r="B19" s="24" t="s">
        <v>24</v>
      </c>
      <c r="C19" s="25">
        <v>88</v>
      </c>
      <c r="D19" s="25">
        <v>87</v>
      </c>
      <c r="E19" s="15">
        <f>100*(D19/C19)</f>
        <v>98.86363636363636</v>
      </c>
      <c r="F19" s="25">
        <v>0</v>
      </c>
      <c r="G19" s="15">
        <f>100*(F19/C19)</f>
        <v>0</v>
      </c>
      <c r="H19" s="25">
        <v>0</v>
      </c>
      <c r="I19" s="15">
        <f>100*(H19/C19)</f>
        <v>0</v>
      </c>
      <c r="J19" s="25">
        <v>1</v>
      </c>
      <c r="K19" s="15">
        <f>100*(J19/C19)</f>
        <v>1.1363636363636365</v>
      </c>
      <c r="L19" s="9"/>
    </row>
    <row r="20" spans="1:12" x14ac:dyDescent="0.3">
      <c r="A20" s="14">
        <v>10</v>
      </c>
      <c r="B20" s="24" t="s">
        <v>25</v>
      </c>
      <c r="C20" s="25">
        <v>154</v>
      </c>
      <c r="D20" s="25">
        <v>154</v>
      </c>
      <c r="E20" s="15">
        <f>D20/C20*100</f>
        <v>100</v>
      </c>
      <c r="F20" s="25">
        <v>0</v>
      </c>
      <c r="G20" s="15">
        <f>F20/C20*100</f>
        <v>0</v>
      </c>
      <c r="H20" s="25">
        <v>0</v>
      </c>
      <c r="I20" s="15">
        <f>H20/C20*100</f>
        <v>0</v>
      </c>
      <c r="J20" s="25">
        <v>0</v>
      </c>
      <c r="K20" s="15">
        <f>J20/C20*100</f>
        <v>0</v>
      </c>
      <c r="L20" s="9"/>
    </row>
    <row r="21" spans="1:12" x14ac:dyDescent="0.3">
      <c r="A21" s="14">
        <v>11</v>
      </c>
      <c r="B21" s="24" t="s">
        <v>26</v>
      </c>
      <c r="C21" s="25">
        <v>242</v>
      </c>
      <c r="D21" s="25">
        <v>197</v>
      </c>
      <c r="E21" s="15">
        <f>D21/C21*100</f>
        <v>81.40495867768594</v>
      </c>
      <c r="F21" s="25">
        <v>32</v>
      </c>
      <c r="G21" s="15">
        <f>F21/C21*100</f>
        <v>13.223140495867769</v>
      </c>
      <c r="H21" s="25">
        <v>13</v>
      </c>
      <c r="I21" s="15">
        <f>H21/C21*100</f>
        <v>5.3719008264462813</v>
      </c>
      <c r="J21" s="25">
        <v>0</v>
      </c>
      <c r="K21" s="15">
        <f>J21/C21*100</f>
        <v>0</v>
      </c>
      <c r="L21" s="9"/>
    </row>
    <row r="22" spans="1:12" x14ac:dyDescent="0.3">
      <c r="A22" s="14">
        <v>12</v>
      </c>
      <c r="B22" s="24" t="s">
        <v>30</v>
      </c>
      <c r="C22" s="25">
        <v>6015</v>
      </c>
      <c r="D22" s="25">
        <v>5498</v>
      </c>
      <c r="E22" s="15">
        <f>100*(D22/C22)</f>
        <v>91.404821280132992</v>
      </c>
      <c r="F22" s="25">
        <v>357</v>
      </c>
      <c r="G22" s="15">
        <f>100*(F22/C22)</f>
        <v>5.9351620947630925</v>
      </c>
      <c r="H22" s="25">
        <v>94</v>
      </c>
      <c r="I22" s="15">
        <f>100*(H22/C22)</f>
        <v>1.5627597672485454</v>
      </c>
      <c r="J22" s="25">
        <v>66</v>
      </c>
      <c r="K22" s="15">
        <f>100*(J22/C22)</f>
        <v>1.0972568578553616</v>
      </c>
      <c r="L22" s="17"/>
    </row>
    <row r="23" spans="1:12" x14ac:dyDescent="0.3">
      <c r="A23" s="14">
        <v>13</v>
      </c>
      <c r="B23" s="24" t="s">
        <v>20</v>
      </c>
      <c r="C23" s="25">
        <v>37289</v>
      </c>
      <c r="D23" s="25">
        <v>31872</v>
      </c>
      <c r="E23" s="15">
        <f>100*(D23/C23)</f>
        <v>85.472927673040317</v>
      </c>
      <c r="F23" s="25">
        <v>4263</v>
      </c>
      <c r="G23" s="15">
        <f>100*(F23/C23)</f>
        <v>11.432325886990801</v>
      </c>
      <c r="H23" s="25">
        <v>858</v>
      </c>
      <c r="I23" s="15">
        <f>100*(H23/C23)</f>
        <v>2.3009466598728845</v>
      </c>
      <c r="J23" s="25">
        <v>296</v>
      </c>
      <c r="K23" s="15">
        <f>100*(J23/C23)</f>
        <v>0.79379978009600682</v>
      </c>
      <c r="L23" s="17"/>
    </row>
    <row r="24" spans="1:12" x14ac:dyDescent="0.3">
      <c r="A24" s="14">
        <v>14</v>
      </c>
      <c r="B24" s="24" t="s">
        <v>33</v>
      </c>
      <c r="C24" s="25">
        <v>40528</v>
      </c>
      <c r="D24" s="25">
        <v>35073</v>
      </c>
      <c r="E24" s="15">
        <f>100*(D24/C24)</f>
        <v>86.540169759178838</v>
      </c>
      <c r="F24" s="25">
        <v>4311</v>
      </c>
      <c r="G24" s="15">
        <f>100*(F24/C24)</f>
        <v>10.637090406632451</v>
      </c>
      <c r="H24" s="25">
        <v>818</v>
      </c>
      <c r="I24" s="15">
        <f>100*(H24/C24)</f>
        <v>2.0183576786419266</v>
      </c>
      <c r="J24" s="25">
        <v>326</v>
      </c>
      <c r="K24" s="15">
        <f>100*(J24/C24)</f>
        <v>0.80438215554678238</v>
      </c>
      <c r="L24" s="17"/>
    </row>
    <row r="25" spans="1:12" x14ac:dyDescent="0.3">
      <c r="A25" s="14">
        <v>15</v>
      </c>
      <c r="B25" s="24" t="s">
        <v>21</v>
      </c>
      <c r="C25" s="25">
        <v>3813</v>
      </c>
      <c r="D25" s="25">
        <v>3320</v>
      </c>
      <c r="E25" s="15">
        <f>100*(D25/C25)</f>
        <v>87.070548124836094</v>
      </c>
      <c r="F25" s="25">
        <v>361</v>
      </c>
      <c r="G25" s="15">
        <f>100*(F25/C25)</f>
        <v>9.4676108051403105</v>
      </c>
      <c r="H25" s="25">
        <v>95</v>
      </c>
      <c r="I25" s="15">
        <f>100*(H25/C25)</f>
        <v>2.4914765276685022</v>
      </c>
      <c r="J25" s="25">
        <v>37</v>
      </c>
      <c r="K25" s="15">
        <f>100*(J25/C25)</f>
        <v>0.97036454235510106</v>
      </c>
      <c r="L25" s="9"/>
    </row>
    <row r="26" spans="1:12" x14ac:dyDescent="0.3">
      <c r="A26" s="14">
        <v>16</v>
      </c>
      <c r="B26" s="24" t="s">
        <v>22</v>
      </c>
      <c r="C26" s="25">
        <v>40225</v>
      </c>
      <c r="D26" s="25">
        <v>34647</v>
      </c>
      <c r="E26" s="15">
        <f>100*(D26/C26)</f>
        <v>86.13300186451211</v>
      </c>
      <c r="F26" s="25">
        <v>4371</v>
      </c>
      <c r="G26" s="15">
        <f>100*(F26/C26)</f>
        <v>10.866376631448105</v>
      </c>
      <c r="H26" s="25">
        <v>909</v>
      </c>
      <c r="I26" s="15">
        <f>100*(H26/C26)</f>
        <v>2.2597886886264762</v>
      </c>
      <c r="J26" s="25">
        <v>298</v>
      </c>
      <c r="K26" s="15">
        <f>100*(J26/C26)</f>
        <v>0.74083281541330015</v>
      </c>
      <c r="L26" s="9"/>
    </row>
    <row r="27" spans="1:12" x14ac:dyDescent="0.3">
      <c r="A27" s="14">
        <v>17</v>
      </c>
      <c r="B27" s="24" t="s">
        <v>23</v>
      </c>
      <c r="C27" s="25">
        <v>26582</v>
      </c>
      <c r="D27" s="25">
        <v>23229</v>
      </c>
      <c r="E27" s="15">
        <f>100*(D27/C27)</f>
        <v>87.386201188774365</v>
      </c>
      <c r="F27" s="25">
        <v>2516</v>
      </c>
      <c r="G27" s="15">
        <f>100*(F27/C27)</f>
        <v>9.4650515386351657</v>
      </c>
      <c r="H27" s="25">
        <v>530</v>
      </c>
      <c r="I27" s="15">
        <f>100*(H27/C27)</f>
        <v>1.9938304115566925</v>
      </c>
      <c r="J27" s="25">
        <v>307</v>
      </c>
      <c r="K27" s="15">
        <f>100*(J27/C27)</f>
        <v>1.1549168610337823</v>
      </c>
      <c r="L27" s="9"/>
    </row>
    <row r="28" spans="1:12" x14ac:dyDescent="0.3">
      <c r="A28" s="33" t="s">
        <v>27</v>
      </c>
      <c r="B28" s="33"/>
      <c r="C28" s="30">
        <v>388198</v>
      </c>
      <c r="D28" s="19">
        <v>340763</v>
      </c>
      <c r="E28" s="20">
        <f>D28/C28*100</f>
        <v>87.780720147965724</v>
      </c>
      <c r="F28" s="21">
        <v>37487</v>
      </c>
      <c r="G28" s="20">
        <f>F28/C28*100</f>
        <v>9.6566700498199367</v>
      </c>
      <c r="H28" s="21">
        <v>6975</v>
      </c>
      <c r="I28" s="20">
        <f>H28/C28*100</f>
        <v>1.7967635072823662</v>
      </c>
      <c r="J28" s="21">
        <v>2973</v>
      </c>
      <c r="K28" s="20">
        <f>J28/C28*100</f>
        <v>0.76584629493196776</v>
      </c>
      <c r="L28" s="9"/>
    </row>
    <row r="29" spans="1:12" x14ac:dyDescent="0.3">
      <c r="A29" s="22"/>
      <c r="B29" s="23"/>
    </row>
    <row r="30" spans="1:12" x14ac:dyDescent="0.3">
      <c r="A30" s="22"/>
      <c r="B30" s="23"/>
    </row>
  </sheetData>
  <mergeCells count="13">
    <mergeCell ref="H9:I9"/>
    <mergeCell ref="J9:K9"/>
    <mergeCell ref="A28:B28"/>
    <mergeCell ref="A2:K2"/>
    <mergeCell ref="A5:H5"/>
    <mergeCell ref="A6:L6"/>
    <mergeCell ref="B7:I7"/>
    <mergeCell ref="A8:A10"/>
    <mergeCell ref="B8:B10"/>
    <mergeCell ref="C8:C10"/>
    <mergeCell ref="D8:K8"/>
    <mergeCell ref="D9:E9"/>
    <mergeCell ref="F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BED0-C4DD-4702-AA30-DC46051EAEFD}">
  <dimension ref="A1:S31"/>
  <sheetViews>
    <sheetView topLeftCell="A16" workbookViewId="0">
      <selection activeCell="F11" sqref="F11:F29"/>
    </sheetView>
  </sheetViews>
  <sheetFormatPr defaultRowHeight="18.75" x14ac:dyDescent="0.3"/>
  <cols>
    <col min="1" max="1" width="5.109375" customWidth="1"/>
    <col min="2" max="2" width="31.5546875" customWidth="1"/>
    <col min="3" max="5" width="10.44140625" customWidth="1"/>
    <col min="6" max="8" width="8.77734375" customWidth="1"/>
    <col min="9" max="11" width="8.33203125" customWidth="1"/>
    <col min="12" max="12" width="8.21875" customWidth="1"/>
    <col min="13" max="14" width="8.5546875" customWidth="1"/>
    <col min="15" max="15" width="8.44140625" customWidth="1"/>
    <col min="16" max="17" width="8.33203125" customWidth="1"/>
    <col min="18" max="18" width="9.5546875" customWidth="1"/>
  </cols>
  <sheetData>
    <row r="1" spans="1:19" x14ac:dyDescent="0.3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</row>
    <row r="2" spans="1:19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9" x14ac:dyDescent="0.3">
      <c r="A3" s="5"/>
      <c r="B3" s="5"/>
      <c r="C3" s="6"/>
      <c r="D3" s="6"/>
      <c r="E3" s="6"/>
    </row>
    <row r="4" spans="1:19" x14ac:dyDescent="0.3">
      <c r="A4" s="7"/>
      <c r="B4" s="7"/>
      <c r="C4" s="8"/>
      <c r="D4" s="8"/>
      <c r="E4" s="8"/>
    </row>
    <row r="5" spans="1:19" x14ac:dyDescent="0.3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28"/>
      <c r="O5" s="9"/>
      <c r="P5" s="9"/>
      <c r="Q5" s="9"/>
      <c r="R5" s="9"/>
      <c r="S5" s="9"/>
    </row>
    <row r="6" spans="1:19" x14ac:dyDescent="0.3">
      <c r="A6" s="36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">
      <c r="A7" s="10"/>
      <c r="B7" s="37" t="s">
        <v>32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11"/>
      <c r="Q7" s="11"/>
      <c r="R7" s="9"/>
      <c r="S7" s="9"/>
    </row>
    <row r="8" spans="1:19" ht="24.75" customHeight="1" x14ac:dyDescent="0.3">
      <c r="A8" s="38" t="s">
        <v>3</v>
      </c>
      <c r="B8" s="38" t="s">
        <v>4</v>
      </c>
      <c r="C8" s="32" t="s">
        <v>5</v>
      </c>
      <c r="D8" s="26"/>
      <c r="E8" s="29"/>
      <c r="F8" s="38" t="s">
        <v>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9"/>
    </row>
    <row r="9" spans="1:19" ht="53.25" customHeight="1" x14ac:dyDescent="0.3">
      <c r="A9" s="38"/>
      <c r="B9" s="38"/>
      <c r="C9" s="32"/>
      <c r="D9" s="26"/>
      <c r="E9" s="29"/>
      <c r="F9" s="32" t="s">
        <v>7</v>
      </c>
      <c r="G9" s="32"/>
      <c r="H9" s="32"/>
      <c r="I9" s="32"/>
      <c r="J9" s="32" t="s">
        <v>8</v>
      </c>
      <c r="K9" s="32"/>
      <c r="L9" s="32"/>
      <c r="M9" s="32" t="s">
        <v>9</v>
      </c>
      <c r="N9" s="32"/>
      <c r="O9" s="32"/>
      <c r="P9" s="32" t="s">
        <v>10</v>
      </c>
      <c r="Q9" s="32"/>
      <c r="R9" s="32"/>
      <c r="S9" s="9"/>
    </row>
    <row r="10" spans="1:19" ht="66.75" x14ac:dyDescent="0.3">
      <c r="A10" s="38"/>
      <c r="B10" s="38"/>
      <c r="C10" s="32"/>
      <c r="D10" s="26"/>
      <c r="E10" s="29"/>
      <c r="F10" s="12" t="s">
        <v>11</v>
      </c>
      <c r="G10" s="12"/>
      <c r="H10" s="12"/>
      <c r="I10" s="13" t="s">
        <v>12</v>
      </c>
      <c r="J10" s="12" t="s">
        <v>11</v>
      </c>
      <c r="K10" s="12"/>
      <c r="L10" s="13" t="s">
        <v>12</v>
      </c>
      <c r="M10" s="12" t="s">
        <v>11</v>
      </c>
      <c r="N10" s="12"/>
      <c r="O10" s="13" t="s">
        <v>12</v>
      </c>
      <c r="P10" s="12" t="s">
        <v>11</v>
      </c>
      <c r="Q10" s="12"/>
      <c r="R10" s="13" t="s">
        <v>12</v>
      </c>
      <c r="S10" s="9"/>
    </row>
    <row r="11" spans="1:19" x14ac:dyDescent="0.3">
      <c r="A11" s="14">
        <v>1</v>
      </c>
      <c r="B11" s="24" t="s">
        <v>13</v>
      </c>
      <c r="C11" s="25">
        <v>60819</v>
      </c>
      <c r="D11" s="39">
        <v>8509</v>
      </c>
      <c r="E11" s="39">
        <f>C11+D11</f>
        <v>69328</v>
      </c>
      <c r="F11" s="25">
        <v>47992</v>
      </c>
      <c r="G11" s="39">
        <v>8044</v>
      </c>
      <c r="H11" s="39">
        <f>F11+G11</f>
        <v>56036</v>
      </c>
      <c r="I11" s="15">
        <f>100*(F11/C11)</f>
        <v>78.909551291537184</v>
      </c>
      <c r="J11" s="25">
        <v>3377</v>
      </c>
      <c r="K11" s="40">
        <v>448</v>
      </c>
      <c r="L11" s="15">
        <f>100*(J11/C11)</f>
        <v>5.5525411466811354</v>
      </c>
      <c r="M11" s="25">
        <v>642</v>
      </c>
      <c r="N11" s="40">
        <v>16</v>
      </c>
      <c r="O11" s="15">
        <f>100*(M11/C11)</f>
        <v>1.0555911803877076</v>
      </c>
      <c r="P11" s="25">
        <v>299</v>
      </c>
      <c r="Q11" s="40">
        <v>1</v>
      </c>
      <c r="R11" s="15">
        <f>100*(P11/C11)</f>
        <v>0.49162268370081719</v>
      </c>
      <c r="S11" s="9"/>
    </row>
    <row r="12" spans="1:19" x14ac:dyDescent="0.3">
      <c r="A12" s="14">
        <v>2</v>
      </c>
      <c r="B12" s="24" t="s">
        <v>14</v>
      </c>
      <c r="C12" s="25">
        <v>825</v>
      </c>
      <c r="D12" s="25"/>
      <c r="E12" s="39">
        <f t="shared" ref="E12:E28" si="0">C12+D12</f>
        <v>825</v>
      </c>
      <c r="F12" s="25">
        <v>803</v>
      </c>
      <c r="G12" s="25"/>
      <c r="H12" s="39">
        <f t="shared" ref="H12:H28" si="1">F12+G12</f>
        <v>803</v>
      </c>
      <c r="I12" s="15">
        <f t="shared" ref="I12:I19" si="2">100*(F12/C12)</f>
        <v>97.333333333333343</v>
      </c>
      <c r="J12" s="25">
        <v>14</v>
      </c>
      <c r="K12" s="25"/>
      <c r="L12" s="15">
        <f t="shared" ref="L12:L19" si="3">100*(J12/C12)</f>
        <v>1.6969696969696972</v>
      </c>
      <c r="M12" s="25">
        <v>4</v>
      </c>
      <c r="N12" s="25"/>
      <c r="O12" s="15">
        <f t="shared" ref="O12:O19" si="4">100*(M12/C12)</f>
        <v>0.48484848484848486</v>
      </c>
      <c r="P12" s="25">
        <v>4</v>
      </c>
      <c r="Q12" s="25"/>
      <c r="R12" s="15">
        <f t="shared" ref="R12:R19" si="5">100*(P12/C12)</f>
        <v>0.48484848484848486</v>
      </c>
      <c r="S12" s="9"/>
    </row>
    <row r="13" spans="1:19" x14ac:dyDescent="0.3">
      <c r="A13" s="14">
        <v>3</v>
      </c>
      <c r="B13" s="24" t="s">
        <v>15</v>
      </c>
      <c r="C13" s="25">
        <v>6400</v>
      </c>
      <c r="D13" s="25"/>
      <c r="E13" s="39">
        <f t="shared" si="0"/>
        <v>6400</v>
      </c>
      <c r="F13" s="25">
        <v>5592</v>
      </c>
      <c r="G13" s="25"/>
      <c r="H13" s="39">
        <f t="shared" si="1"/>
        <v>5592</v>
      </c>
      <c r="I13" s="15">
        <f t="shared" si="2"/>
        <v>87.375</v>
      </c>
      <c r="J13" s="25">
        <v>674</v>
      </c>
      <c r="K13" s="25"/>
      <c r="L13" s="15">
        <f t="shared" si="3"/>
        <v>10.53125</v>
      </c>
      <c r="M13" s="25">
        <v>95</v>
      </c>
      <c r="N13" s="25"/>
      <c r="O13" s="15">
        <f t="shared" si="4"/>
        <v>1.484375</v>
      </c>
      <c r="P13" s="25">
        <v>39</v>
      </c>
      <c r="Q13" s="25"/>
      <c r="R13" s="15">
        <f t="shared" si="5"/>
        <v>0.609375</v>
      </c>
      <c r="S13" s="9"/>
    </row>
    <row r="14" spans="1:19" x14ac:dyDescent="0.3">
      <c r="A14" s="14">
        <v>4</v>
      </c>
      <c r="B14" s="24" t="s">
        <v>16</v>
      </c>
      <c r="C14" s="25">
        <v>76142</v>
      </c>
      <c r="D14" s="39">
        <v>6523</v>
      </c>
      <c r="E14" s="39">
        <f t="shared" si="0"/>
        <v>82665</v>
      </c>
      <c r="F14" s="25">
        <v>59733</v>
      </c>
      <c r="G14" s="39">
        <v>5590</v>
      </c>
      <c r="H14" s="39">
        <f t="shared" si="1"/>
        <v>65323</v>
      </c>
      <c r="I14" s="15">
        <f t="shared" si="2"/>
        <v>78.449475979091702</v>
      </c>
      <c r="J14" s="25">
        <v>7945</v>
      </c>
      <c r="K14" s="40">
        <v>840</v>
      </c>
      <c r="L14" s="15">
        <f t="shared" si="3"/>
        <v>10.434451419715794</v>
      </c>
      <c r="M14" s="25">
        <v>1341</v>
      </c>
      <c r="N14" s="40">
        <v>84</v>
      </c>
      <c r="O14" s="15">
        <f t="shared" si="4"/>
        <v>1.7611830527172916</v>
      </c>
      <c r="P14" s="25">
        <v>600</v>
      </c>
      <c r="Q14" s="40">
        <v>9</v>
      </c>
      <c r="R14" s="15">
        <f t="shared" si="5"/>
        <v>0.78800136586903413</v>
      </c>
      <c r="S14" s="9"/>
    </row>
    <row r="15" spans="1:19" x14ac:dyDescent="0.3">
      <c r="A15" s="14">
        <v>5</v>
      </c>
      <c r="B15" s="24" t="s">
        <v>17</v>
      </c>
      <c r="C15" s="25">
        <v>24296</v>
      </c>
      <c r="D15" s="39">
        <v>1010</v>
      </c>
      <c r="E15" s="39">
        <f t="shared" si="0"/>
        <v>25306</v>
      </c>
      <c r="F15" s="25">
        <v>20796</v>
      </c>
      <c r="G15" s="39">
        <v>917</v>
      </c>
      <c r="H15" s="39">
        <f t="shared" si="1"/>
        <v>21713</v>
      </c>
      <c r="I15" s="15">
        <f t="shared" si="2"/>
        <v>85.594336516298981</v>
      </c>
      <c r="J15" s="25">
        <v>1868</v>
      </c>
      <c r="K15" s="40">
        <v>81</v>
      </c>
      <c r="L15" s="15">
        <f t="shared" si="3"/>
        <v>7.6885083964438588</v>
      </c>
      <c r="M15" s="25">
        <v>416</v>
      </c>
      <c r="N15" s="40">
        <v>9</v>
      </c>
      <c r="O15" s="15">
        <f t="shared" si="4"/>
        <v>1.7122160026341784</v>
      </c>
      <c r="P15" s="25">
        <v>206</v>
      </c>
      <c r="Q15" s="40">
        <v>3</v>
      </c>
      <c r="R15" s="15">
        <f t="shared" si="5"/>
        <v>0.84787619361211719</v>
      </c>
      <c r="S15" s="9"/>
    </row>
    <row r="16" spans="1:19" x14ac:dyDescent="0.3">
      <c r="A16" s="14">
        <v>6</v>
      </c>
      <c r="B16" s="24" t="s">
        <v>18</v>
      </c>
      <c r="C16" s="25">
        <v>46001</v>
      </c>
      <c r="D16" s="39">
        <v>11539</v>
      </c>
      <c r="E16" s="39">
        <f t="shared" si="0"/>
        <v>57540</v>
      </c>
      <c r="F16" s="25">
        <v>30416</v>
      </c>
      <c r="G16" s="39">
        <v>10083</v>
      </c>
      <c r="H16" s="39">
        <f t="shared" si="1"/>
        <v>40499</v>
      </c>
      <c r="I16" s="15">
        <f t="shared" si="2"/>
        <v>66.120301732571036</v>
      </c>
      <c r="J16" s="25">
        <v>3209</v>
      </c>
      <c r="K16" s="40">
        <v>1253</v>
      </c>
      <c r="L16" s="15">
        <f t="shared" si="3"/>
        <v>6.9759353057542235</v>
      </c>
      <c r="M16" s="25">
        <v>564</v>
      </c>
      <c r="N16" s="40">
        <v>161</v>
      </c>
      <c r="O16" s="15">
        <f t="shared" si="4"/>
        <v>1.2260603030368906</v>
      </c>
      <c r="P16" s="25">
        <v>273</v>
      </c>
      <c r="Q16" s="40">
        <v>42</v>
      </c>
      <c r="R16" s="15">
        <f t="shared" si="5"/>
        <v>0.59346535944870771</v>
      </c>
      <c r="S16" s="9"/>
    </row>
    <row r="17" spans="1:19" x14ac:dyDescent="0.3">
      <c r="A17" s="14">
        <v>7</v>
      </c>
      <c r="B17" s="24" t="s">
        <v>19</v>
      </c>
      <c r="C17" s="25">
        <v>18515</v>
      </c>
      <c r="D17" s="39">
        <v>179</v>
      </c>
      <c r="E17" s="39">
        <f t="shared" si="0"/>
        <v>18694</v>
      </c>
      <c r="F17" s="25">
        <v>16303</v>
      </c>
      <c r="G17" s="39">
        <v>164</v>
      </c>
      <c r="H17" s="39">
        <f t="shared" si="1"/>
        <v>16467</v>
      </c>
      <c r="I17" s="15">
        <f t="shared" si="2"/>
        <v>88.052930056710778</v>
      </c>
      <c r="J17" s="25">
        <v>1545</v>
      </c>
      <c r="K17" s="40">
        <v>14</v>
      </c>
      <c r="L17" s="15">
        <f t="shared" si="3"/>
        <v>8.3445854712395349</v>
      </c>
      <c r="M17" s="25">
        <v>323</v>
      </c>
      <c r="N17" s="25">
        <v>1</v>
      </c>
      <c r="O17" s="15">
        <f t="shared" si="4"/>
        <v>1.7445314609775857</v>
      </c>
      <c r="P17" s="25">
        <v>165</v>
      </c>
      <c r="Q17" s="25">
        <v>0</v>
      </c>
      <c r="R17" s="15">
        <f t="shared" si="5"/>
        <v>0.89116932217121259</v>
      </c>
      <c r="S17" s="9"/>
    </row>
    <row r="18" spans="1:19" x14ac:dyDescent="0.3">
      <c r="A18" s="14">
        <v>8</v>
      </c>
      <c r="B18" s="24" t="s">
        <v>28</v>
      </c>
      <c r="C18" s="25">
        <v>264</v>
      </c>
      <c r="D18" s="25"/>
      <c r="E18" s="39">
        <f t="shared" si="0"/>
        <v>264</v>
      </c>
      <c r="F18" s="25">
        <v>253</v>
      </c>
      <c r="G18" s="25"/>
      <c r="H18" s="39">
        <f t="shared" si="1"/>
        <v>253</v>
      </c>
      <c r="I18" s="15">
        <f t="shared" si="2"/>
        <v>95.833333333333343</v>
      </c>
      <c r="J18" s="25">
        <v>8</v>
      </c>
      <c r="K18" s="25"/>
      <c r="L18" s="15">
        <f t="shared" si="3"/>
        <v>3.0303030303030303</v>
      </c>
      <c r="M18" s="25">
        <v>2</v>
      </c>
      <c r="N18" s="25"/>
      <c r="O18" s="15">
        <f t="shared" si="4"/>
        <v>0.75757575757575757</v>
      </c>
      <c r="P18" s="25">
        <v>1</v>
      </c>
      <c r="Q18" s="25"/>
      <c r="R18" s="15">
        <f t="shared" si="5"/>
        <v>0.37878787878787878</v>
      </c>
      <c r="S18" s="9"/>
    </row>
    <row r="19" spans="1:19" x14ac:dyDescent="0.3">
      <c r="A19" s="14">
        <v>9</v>
      </c>
      <c r="B19" s="24" t="s">
        <v>24</v>
      </c>
      <c r="C19" s="25">
        <v>88</v>
      </c>
      <c r="D19" s="25"/>
      <c r="E19" s="39">
        <f t="shared" si="0"/>
        <v>88</v>
      </c>
      <c r="F19" s="25">
        <v>87</v>
      </c>
      <c r="G19" s="25"/>
      <c r="H19" s="39">
        <f t="shared" si="1"/>
        <v>87</v>
      </c>
      <c r="I19" s="15">
        <f t="shared" si="2"/>
        <v>98.86363636363636</v>
      </c>
      <c r="J19" s="25">
        <v>0</v>
      </c>
      <c r="K19" s="25"/>
      <c r="L19" s="15">
        <f t="shared" si="3"/>
        <v>0</v>
      </c>
      <c r="M19" s="25">
        <v>0</v>
      </c>
      <c r="N19" s="25"/>
      <c r="O19" s="15">
        <f t="shared" si="4"/>
        <v>0</v>
      </c>
      <c r="P19" s="25">
        <v>1</v>
      </c>
      <c r="Q19" s="25"/>
      <c r="R19" s="15">
        <f t="shared" si="5"/>
        <v>1.1363636363636365</v>
      </c>
      <c r="S19" s="9"/>
    </row>
    <row r="20" spans="1:19" x14ac:dyDescent="0.3">
      <c r="A20" s="14">
        <v>10</v>
      </c>
      <c r="B20" s="24" t="s">
        <v>25</v>
      </c>
      <c r="C20" s="25">
        <v>154</v>
      </c>
      <c r="D20" s="25"/>
      <c r="E20" s="39">
        <f t="shared" si="0"/>
        <v>154</v>
      </c>
      <c r="F20" s="25">
        <v>154</v>
      </c>
      <c r="G20" s="25"/>
      <c r="H20" s="39">
        <f t="shared" si="1"/>
        <v>154</v>
      </c>
      <c r="I20" s="15">
        <f>F20/C20*100</f>
        <v>100</v>
      </c>
      <c r="J20" s="25">
        <v>0</v>
      </c>
      <c r="K20" s="25"/>
      <c r="L20" s="15">
        <f>J20/C20*100</f>
        <v>0</v>
      </c>
      <c r="M20" s="25">
        <v>0</v>
      </c>
      <c r="N20" s="25"/>
      <c r="O20" s="15">
        <f>M20/C20*100</f>
        <v>0</v>
      </c>
      <c r="P20" s="25">
        <v>0</v>
      </c>
      <c r="Q20" s="25"/>
      <c r="R20" s="15">
        <f>P20/C20*100</f>
        <v>0</v>
      </c>
      <c r="S20" s="9"/>
    </row>
    <row r="21" spans="1:19" x14ac:dyDescent="0.3">
      <c r="A21" s="14">
        <v>11</v>
      </c>
      <c r="B21" s="24" t="s">
        <v>26</v>
      </c>
      <c r="C21" s="25">
        <v>242</v>
      </c>
      <c r="D21" s="25"/>
      <c r="E21" s="39">
        <f t="shared" si="0"/>
        <v>242</v>
      </c>
      <c r="F21" s="25">
        <v>197</v>
      </c>
      <c r="G21" s="25"/>
      <c r="H21" s="39">
        <f t="shared" si="1"/>
        <v>197</v>
      </c>
      <c r="I21" s="15">
        <f>F21/C21*100</f>
        <v>81.40495867768594</v>
      </c>
      <c r="J21" s="25">
        <v>32</v>
      </c>
      <c r="K21" s="25"/>
      <c r="L21" s="15">
        <f>J21/C21*100</f>
        <v>13.223140495867769</v>
      </c>
      <c r="M21" s="25">
        <v>13</v>
      </c>
      <c r="N21" s="25"/>
      <c r="O21" s="15">
        <f>M21/C21*100</f>
        <v>5.3719008264462813</v>
      </c>
      <c r="P21" s="25">
        <v>0</v>
      </c>
      <c r="Q21" s="25"/>
      <c r="R21" s="15">
        <f>P21/C21*100</f>
        <v>0</v>
      </c>
      <c r="S21" s="9"/>
    </row>
    <row r="22" spans="1:19" x14ac:dyDescent="0.3">
      <c r="A22" s="14">
        <v>12</v>
      </c>
      <c r="B22" s="24" t="s">
        <v>29</v>
      </c>
      <c r="C22" s="25">
        <v>143</v>
      </c>
      <c r="D22" s="25"/>
      <c r="E22" s="39">
        <f t="shared" si="0"/>
        <v>143</v>
      </c>
      <c r="F22" s="25">
        <v>128</v>
      </c>
      <c r="G22" s="25"/>
      <c r="H22" s="39">
        <f t="shared" si="1"/>
        <v>128</v>
      </c>
      <c r="I22" s="16">
        <f t="shared" ref="I22:I28" si="6">100*(F22/C22)</f>
        <v>89.510489510489506</v>
      </c>
      <c r="J22" s="25">
        <v>12</v>
      </c>
      <c r="K22" s="25"/>
      <c r="L22" s="16">
        <f t="shared" ref="L22:L28" si="7">100*(J22/C22)</f>
        <v>8.3916083916083917</v>
      </c>
      <c r="M22" s="25">
        <v>2</v>
      </c>
      <c r="N22" s="25"/>
      <c r="O22" s="16">
        <f t="shared" ref="O22:O28" si="8">100*(M22/C22)</f>
        <v>1.3986013986013985</v>
      </c>
      <c r="P22" s="25">
        <v>1</v>
      </c>
      <c r="Q22" s="25"/>
      <c r="R22" s="16">
        <f t="shared" ref="R22:R28" si="9">100*(P22/C22)</f>
        <v>0.69930069930069927</v>
      </c>
      <c r="S22" s="9"/>
    </row>
    <row r="23" spans="1:19" x14ac:dyDescent="0.3">
      <c r="A23" s="14">
        <v>13</v>
      </c>
      <c r="B23" s="24" t="s">
        <v>30</v>
      </c>
      <c r="C23" s="25">
        <v>6015</v>
      </c>
      <c r="D23" s="39">
        <v>901</v>
      </c>
      <c r="E23" s="39">
        <f t="shared" si="0"/>
        <v>6916</v>
      </c>
      <c r="F23" s="25">
        <v>4634</v>
      </c>
      <c r="G23" s="39">
        <v>864</v>
      </c>
      <c r="H23" s="39">
        <f t="shared" si="1"/>
        <v>5498</v>
      </c>
      <c r="I23" s="15">
        <f t="shared" si="6"/>
        <v>77.040731504571909</v>
      </c>
      <c r="J23" s="25">
        <v>325</v>
      </c>
      <c r="K23" s="40">
        <v>32</v>
      </c>
      <c r="L23" s="15">
        <f t="shared" si="7"/>
        <v>5.4031587697423111</v>
      </c>
      <c r="M23" s="25">
        <v>90</v>
      </c>
      <c r="N23" s="40">
        <v>4</v>
      </c>
      <c r="O23" s="15">
        <f t="shared" si="8"/>
        <v>1.4962593516209477</v>
      </c>
      <c r="P23" s="25">
        <v>65</v>
      </c>
      <c r="Q23" s="40">
        <v>1</v>
      </c>
      <c r="R23" s="15">
        <f t="shared" si="9"/>
        <v>1.0806317539484622</v>
      </c>
      <c r="S23" s="17"/>
    </row>
    <row r="24" spans="1:19" x14ac:dyDescent="0.3">
      <c r="A24" s="14">
        <v>14</v>
      </c>
      <c r="B24" s="24" t="s">
        <v>20</v>
      </c>
      <c r="C24" s="25">
        <v>37289</v>
      </c>
      <c r="D24" s="39">
        <v>17644</v>
      </c>
      <c r="E24" s="39">
        <f t="shared" si="0"/>
        <v>54933</v>
      </c>
      <c r="F24" s="25">
        <v>16681</v>
      </c>
      <c r="G24" s="39">
        <v>15191</v>
      </c>
      <c r="H24" s="39">
        <f t="shared" si="1"/>
        <v>31872</v>
      </c>
      <c r="I24" s="15">
        <f t="shared" si="6"/>
        <v>44.734372066829359</v>
      </c>
      <c r="J24" s="25">
        <v>2140</v>
      </c>
      <c r="K24" s="40">
        <v>2123</v>
      </c>
      <c r="L24" s="15">
        <f t="shared" si="7"/>
        <v>5.7389578696130226</v>
      </c>
      <c r="M24" s="25">
        <v>606</v>
      </c>
      <c r="N24" s="40">
        <v>252</v>
      </c>
      <c r="O24" s="15">
        <f t="shared" si="8"/>
        <v>1.6251441443857439</v>
      </c>
      <c r="P24" s="25">
        <v>218</v>
      </c>
      <c r="Q24" s="40">
        <v>78</v>
      </c>
      <c r="R24" s="15">
        <f t="shared" si="9"/>
        <v>0.5846228110166537</v>
      </c>
      <c r="S24" s="17"/>
    </row>
    <row r="25" spans="1:19" x14ac:dyDescent="0.3">
      <c r="A25" s="14">
        <v>15</v>
      </c>
      <c r="B25" s="24" t="s">
        <v>33</v>
      </c>
      <c r="C25" s="25">
        <v>40528</v>
      </c>
      <c r="D25" s="39">
        <v>4173</v>
      </c>
      <c r="E25" s="39">
        <f t="shared" si="0"/>
        <v>44701</v>
      </c>
      <c r="F25" s="25">
        <v>31612</v>
      </c>
      <c r="G25" s="39">
        <v>3461</v>
      </c>
      <c r="H25" s="39">
        <f t="shared" si="1"/>
        <v>35073</v>
      </c>
      <c r="I25" s="15">
        <f t="shared" si="6"/>
        <v>78.000394788788</v>
      </c>
      <c r="J25" s="25">
        <v>3690</v>
      </c>
      <c r="K25" s="40">
        <v>621</v>
      </c>
      <c r="L25" s="15">
        <f t="shared" si="7"/>
        <v>9.1048164232135811</v>
      </c>
      <c r="M25" s="25">
        <v>752</v>
      </c>
      <c r="N25" s="40">
        <v>66</v>
      </c>
      <c r="O25" s="15">
        <f t="shared" si="8"/>
        <v>1.8555073035925778</v>
      </c>
      <c r="P25" s="25">
        <v>301</v>
      </c>
      <c r="Q25" s="40">
        <v>25</v>
      </c>
      <c r="R25" s="15">
        <f t="shared" si="9"/>
        <v>0.74269640742202925</v>
      </c>
      <c r="S25" s="17"/>
    </row>
    <row r="26" spans="1:19" x14ac:dyDescent="0.3">
      <c r="A26" s="14">
        <v>16</v>
      </c>
      <c r="B26" s="24" t="s">
        <v>21</v>
      </c>
      <c r="C26" s="25">
        <v>3670</v>
      </c>
      <c r="D26" s="39">
        <v>29</v>
      </c>
      <c r="E26" s="39">
        <f t="shared" si="0"/>
        <v>3699</v>
      </c>
      <c r="F26" s="25">
        <v>3163</v>
      </c>
      <c r="G26" s="39">
        <v>29</v>
      </c>
      <c r="H26" s="39">
        <f t="shared" si="1"/>
        <v>3192</v>
      </c>
      <c r="I26" s="15">
        <f>100*(F26/C26)</f>
        <v>86.185286103542239</v>
      </c>
      <c r="J26" s="25">
        <v>349</v>
      </c>
      <c r="K26" s="40">
        <v>0</v>
      </c>
      <c r="L26" s="15">
        <f t="shared" si="7"/>
        <v>9.5095367847411438</v>
      </c>
      <c r="M26" s="25">
        <v>93</v>
      </c>
      <c r="N26" s="25">
        <v>0</v>
      </c>
      <c r="O26" s="15">
        <f t="shared" si="8"/>
        <v>2.5340599455040871</v>
      </c>
      <c r="P26" s="25">
        <v>36</v>
      </c>
      <c r="Q26" s="25">
        <v>0</v>
      </c>
      <c r="R26" s="15">
        <f>100*(P26/C26)</f>
        <v>0.98092643051771122</v>
      </c>
      <c r="S26" s="9"/>
    </row>
    <row r="27" spans="1:19" x14ac:dyDescent="0.3">
      <c r="A27" s="14">
        <v>17</v>
      </c>
      <c r="B27" s="24" t="s">
        <v>22</v>
      </c>
      <c r="C27" s="25">
        <v>40225</v>
      </c>
      <c r="D27" s="39">
        <v>16974</v>
      </c>
      <c r="E27" s="39">
        <f t="shared" si="0"/>
        <v>57199</v>
      </c>
      <c r="F27" s="25">
        <v>20432</v>
      </c>
      <c r="G27" s="39">
        <v>14215</v>
      </c>
      <c r="H27" s="39">
        <f t="shared" si="1"/>
        <v>34647</v>
      </c>
      <c r="I27" s="15">
        <f t="shared" si="6"/>
        <v>50.794282162834058</v>
      </c>
      <c r="J27" s="25">
        <v>2148</v>
      </c>
      <c r="K27" s="40">
        <v>2223</v>
      </c>
      <c r="L27" s="15">
        <f t="shared" si="7"/>
        <v>5.3399627097576134</v>
      </c>
      <c r="M27" s="25">
        <v>510</v>
      </c>
      <c r="N27" s="40">
        <v>399</v>
      </c>
      <c r="O27" s="15">
        <f t="shared" si="8"/>
        <v>1.2678682411435673</v>
      </c>
      <c r="P27" s="25">
        <v>161</v>
      </c>
      <c r="Q27" s="40">
        <v>137</v>
      </c>
      <c r="R27" s="15">
        <f t="shared" si="9"/>
        <v>0.40024860161591047</v>
      </c>
      <c r="S27" s="9"/>
    </row>
    <row r="28" spans="1:19" x14ac:dyDescent="0.3">
      <c r="A28" s="14">
        <v>18</v>
      </c>
      <c r="B28" s="24" t="s">
        <v>23</v>
      </c>
      <c r="C28" s="25">
        <v>26582</v>
      </c>
      <c r="D28" s="39">
        <v>3082</v>
      </c>
      <c r="E28" s="39">
        <f t="shared" si="0"/>
        <v>29664</v>
      </c>
      <c r="F28" s="25">
        <v>20361</v>
      </c>
      <c r="G28" s="39">
        <v>2868</v>
      </c>
      <c r="H28" s="39">
        <f t="shared" si="1"/>
        <v>23229</v>
      </c>
      <c r="I28" s="15">
        <f t="shared" si="6"/>
        <v>76.596945301331729</v>
      </c>
      <c r="J28" s="25">
        <v>2334</v>
      </c>
      <c r="K28" s="40">
        <v>182</v>
      </c>
      <c r="L28" s="15">
        <f t="shared" si="7"/>
        <v>8.7803776991949434</v>
      </c>
      <c r="M28" s="25">
        <v>505</v>
      </c>
      <c r="N28" s="40">
        <v>25</v>
      </c>
      <c r="O28" s="15">
        <f t="shared" si="8"/>
        <v>1.8997818072379806</v>
      </c>
      <c r="P28" s="25">
        <v>300</v>
      </c>
      <c r="Q28" s="40">
        <v>7</v>
      </c>
      <c r="R28" s="15">
        <f t="shared" si="9"/>
        <v>1.1285832518245431</v>
      </c>
      <c r="S28" s="9"/>
    </row>
    <row r="29" spans="1:19" x14ac:dyDescent="0.3">
      <c r="A29" s="33" t="s">
        <v>27</v>
      </c>
      <c r="B29" s="33"/>
      <c r="C29" s="18">
        <v>388198</v>
      </c>
      <c r="D29" s="27"/>
      <c r="E29" s="30">
        <f>SUM(E11:E28)</f>
        <v>458761</v>
      </c>
      <c r="F29" s="19">
        <f>SUM(F11:F28)</f>
        <v>279337</v>
      </c>
      <c r="G29" s="19"/>
      <c r="H29" s="19">
        <f>SUM(H11:H28)</f>
        <v>340763</v>
      </c>
      <c r="I29" s="20">
        <f>F29/C29*100</f>
        <v>71.957351660750447</v>
      </c>
      <c r="J29" s="21">
        <f>SUM(J11:J28)</f>
        <v>29670</v>
      </c>
      <c r="K29" s="21"/>
      <c r="L29" s="20">
        <f>J29/C29*100</f>
        <v>7.6430069191495056</v>
      </c>
      <c r="M29" s="21">
        <f>SUM(M11:M28)</f>
        <v>5958</v>
      </c>
      <c r="N29" s="21"/>
      <c r="O29" s="20">
        <f>M29/C29*100</f>
        <v>1.5347837958979695</v>
      </c>
      <c r="P29" s="21">
        <f>SUM(P11:P28)</f>
        <v>2670</v>
      </c>
      <c r="Q29" s="21"/>
      <c r="R29" s="20">
        <f>P29/C29*100</f>
        <v>0.68779334257260472</v>
      </c>
      <c r="S29" s="9"/>
    </row>
    <row r="30" spans="1:19" x14ac:dyDescent="0.3">
      <c r="A30" s="22"/>
      <c r="B30" s="23"/>
    </row>
    <row r="31" spans="1:19" x14ac:dyDescent="0.3">
      <c r="A31" s="22"/>
      <c r="B31" s="23"/>
    </row>
  </sheetData>
  <mergeCells count="13">
    <mergeCell ref="M9:O9"/>
    <mergeCell ref="P9:R9"/>
    <mergeCell ref="A29:B29"/>
    <mergeCell ref="A2:R2"/>
    <mergeCell ref="A5:M5"/>
    <mergeCell ref="A6:S6"/>
    <mergeCell ref="B7:O7"/>
    <mergeCell ref="A8:A10"/>
    <mergeCell ref="B8:B10"/>
    <mergeCell ref="C8:C10"/>
    <mergeCell ref="F8:R8"/>
    <mergeCell ref="F9:I9"/>
    <mergeCell ref="J9:L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2021-02-24T08:19:33Z</dcterms:created>
  <dcterms:modified xsi:type="dcterms:W3CDTF">2021-02-26T03:20:28Z</dcterms:modified>
</cp:coreProperties>
</file>