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i lieu\chuan dau ra\Rà soat chuan dau ra CDIO\Đe tai cap trương 2024\San pham đê tai 2025\San pham de tai cap truong trong diem nganh CTXH\"/>
    </mc:Choice>
  </mc:AlternateContent>
  <bookViews>
    <workbookView xWindow="-120" yWindow="-120" windowWidth="29040" windowHeight="15720" activeTab="1"/>
  </bookViews>
  <sheets>
    <sheet name="MT PLO-HP" sheetId="7" r:id="rId1"/>
    <sheet name="MT PLO-CLO" sheetId="10" r:id="rId2"/>
  </sheets>
  <definedNames>
    <definedName name="DMKhoiKienThuc">#REF!</definedName>
    <definedName name="DMLoaiHocPh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0" l="1"/>
  <c r="P6" i="10" l="1"/>
  <c r="O6" i="10"/>
  <c r="N6" i="10" l="1"/>
  <c r="L6" i="10"/>
  <c r="K6" i="10"/>
  <c r="J6" i="10"/>
  <c r="I6" i="10"/>
  <c r="S6" i="10"/>
  <c r="R6" i="10"/>
  <c r="Q6" i="10"/>
  <c r="O6" i="7" l="1"/>
  <c r="L6" i="7"/>
  <c r="R6" i="7"/>
  <c r="Q6" i="7"/>
  <c r="P6" i="7"/>
  <c r="N6" i="7"/>
  <c r="U6" i="10"/>
  <c r="V6" i="10"/>
  <c r="U6" i="7"/>
  <c r="S6" i="7"/>
  <c r="K6" i="7"/>
  <c r="J6" i="7"/>
  <c r="I6" i="7"/>
  <c r="H6" i="10"/>
  <c r="H6" i="7"/>
  <c r="G6" i="10" l="1"/>
  <c r="G6" i="7"/>
  <c r="V6" i="7" l="1"/>
  <c r="M6" i="7" l="1"/>
  <c r="U7" i="7" l="1"/>
  <c r="O7" i="7"/>
  <c r="Q7" i="7"/>
  <c r="V7" i="7" l="1"/>
  <c r="W6" i="10"/>
  <c r="X6" i="10"/>
  <c r="T6" i="10"/>
  <c r="H213" i="10"/>
  <c r="H7" i="10" s="1"/>
  <c r="I213" i="10"/>
  <c r="I7" i="10" s="1"/>
  <c r="J7" i="10"/>
  <c r="K213" i="10"/>
  <c r="K7" i="10" s="1"/>
  <c r="L213" i="10"/>
  <c r="L7" i="10" s="1"/>
  <c r="M213" i="10"/>
  <c r="M7" i="10" s="1"/>
  <c r="N213" i="10"/>
  <c r="N7" i="10" s="1"/>
  <c r="O213" i="10"/>
  <c r="O7" i="10" s="1"/>
  <c r="P213" i="10"/>
  <c r="P7" i="10" s="1"/>
  <c r="Q213" i="10"/>
  <c r="Q7" i="10" s="1"/>
  <c r="R213" i="10"/>
  <c r="R7" i="10" s="1"/>
  <c r="S213" i="10"/>
  <c r="S7" i="10" s="1"/>
  <c r="T213" i="10"/>
  <c r="T7" i="10" s="1"/>
  <c r="U213" i="10"/>
  <c r="U7" i="10" s="1"/>
  <c r="V213" i="10"/>
  <c r="V7" i="10" s="1"/>
  <c r="W213" i="10"/>
  <c r="W7" i="10" s="1"/>
  <c r="X213" i="10"/>
  <c r="X7" i="10" s="1"/>
  <c r="Y213" i="10"/>
  <c r="Y7" i="10" s="1"/>
  <c r="G213" i="10" l="1"/>
  <c r="G7" i="10" s="1"/>
  <c r="M6" i="10" l="1"/>
  <c r="T6" i="7" l="1"/>
  <c r="N7" i="7" l="1"/>
  <c r="J7" i="7"/>
  <c r="P7" i="7"/>
  <c r="R7" i="7"/>
  <c r="S7" i="7"/>
  <c r="Y7" i="7" l="1"/>
  <c r="Y6" i="7"/>
  <c r="H212" i="10" l="1"/>
  <c r="S212" i="10"/>
  <c r="R212" i="10"/>
  <c r="O212" i="10"/>
  <c r="Q212" i="10"/>
  <c r="N212" i="10"/>
  <c r="K212" i="10"/>
  <c r="J212" i="10"/>
  <c r="L212" i="10"/>
  <c r="I212" i="10"/>
  <c r="Y212" i="10"/>
  <c r="X212" i="10"/>
  <c r="W212" i="10"/>
  <c r="V212" i="10"/>
  <c r="U212" i="10"/>
  <c r="P212" i="10"/>
  <c r="T212" i="10"/>
  <c r="M212" i="10"/>
  <c r="G212" i="10"/>
  <c r="H7" i="7" l="1"/>
  <c r="H93" i="7" s="1"/>
  <c r="I7" i="7"/>
  <c r="I93" i="7" s="1"/>
  <c r="J93" i="7"/>
  <c r="K7" i="7"/>
  <c r="K93" i="7" s="1"/>
  <c r="L7" i="7"/>
  <c r="L93" i="7" s="1"/>
  <c r="M7" i="7"/>
  <c r="M93" i="7" s="1"/>
  <c r="N93" i="7"/>
  <c r="O93" i="7"/>
  <c r="P93" i="7"/>
  <c r="Q93" i="7"/>
  <c r="R93" i="7"/>
  <c r="S93" i="7"/>
  <c r="T7" i="7"/>
  <c r="T93" i="7" s="1"/>
  <c r="U93" i="7"/>
  <c r="V93" i="7"/>
  <c r="W7" i="7"/>
  <c r="W93" i="7" s="1"/>
  <c r="X7" i="7"/>
  <c r="X93" i="7" s="1"/>
  <c r="G7" i="7"/>
  <c r="G93" i="7" s="1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6" i="7"/>
  <c r="W92" i="7" s="1"/>
  <c r="X6" i="7"/>
  <c r="X92" i="7" s="1"/>
  <c r="G92" i="7"/>
</calcChain>
</file>

<file path=xl/sharedStrings.xml><?xml version="1.0" encoding="utf-8"?>
<sst xmlns="http://schemas.openxmlformats.org/spreadsheetml/2006/main" count="628" uniqueCount="177">
  <si>
    <t>1.1.1</t>
  </si>
  <si>
    <t>1.1.2</t>
  </si>
  <si>
    <t>1.2.1</t>
  </si>
  <si>
    <t>1.2.2</t>
  </si>
  <si>
    <t>2.1.1</t>
  </si>
  <si>
    <t>2.1.2</t>
  </si>
  <si>
    <t>2.1.3</t>
  </si>
  <si>
    <t>2.1.4</t>
  </si>
  <si>
    <t>2.2.1</t>
  </si>
  <si>
    <t>2.2.2</t>
  </si>
  <si>
    <t>3.1.1</t>
  </si>
  <si>
    <t>3.1.2</t>
  </si>
  <si>
    <t>3.2.1</t>
  </si>
  <si>
    <t>3.2.2</t>
  </si>
  <si>
    <t>4.1.1</t>
  </si>
  <si>
    <t>4.2.1</t>
  </si>
  <si>
    <t>4.2.4</t>
  </si>
  <si>
    <t>TT</t>
  </si>
  <si>
    <t>Tên học phần</t>
  </si>
  <si>
    <t>Bắt buộc</t>
  </si>
  <si>
    <t>Triết học Mác - Lênin</t>
  </si>
  <si>
    <t>Tiếng Anh 1</t>
  </si>
  <si>
    <t>Chủ nghĩa xã hội khoa học</t>
  </si>
  <si>
    <t>Tiếng Anh 2</t>
  </si>
  <si>
    <t>Tư tưởng Hồ Chí Minh</t>
  </si>
  <si>
    <t>%</t>
  </si>
  <si>
    <t>Loại học phần</t>
  </si>
  <si>
    <t>CLO</t>
  </si>
  <si>
    <t> 4.2.2</t>
  </si>
  <si>
    <t> 4.2.3</t>
  </si>
  <si>
    <t>MNL</t>
  </si>
  <si>
    <t>Tổng %</t>
  </si>
  <si>
    <t>Trung bình MNL</t>
  </si>
  <si>
    <t>Trọng số</t>
  </si>
  <si>
    <t>ĐNL</t>
  </si>
  <si>
    <t>PHỤ LỤC 2: MA TRẬN PHÂN NHIỆM PLO CHO CÁC HỌC PHẦN</t>
  </si>
  <si>
    <t>PLO</t>
  </si>
  <si>
    <t>Mã học phần</t>
  </si>
  <si>
    <t>ĐTB</t>
  </si>
  <si>
    <t>PHỤ LỤC 3: MA TRẬN PHÂN NHIỆM PLO - CLO</t>
  </si>
  <si>
    <t>1.1.1.1</t>
  </si>
  <si>
    <t>3.1.1.1</t>
  </si>
  <si>
    <t>3.2.1.1</t>
  </si>
  <si>
    <t>4.1.1.1</t>
  </si>
  <si>
    <t>4.2.1.1</t>
  </si>
  <si>
    <t>1.1.2.1</t>
  </si>
  <si>
    <t>1.1.2.2</t>
  </si>
  <si>
    <t>2.1.1.1</t>
  </si>
  <si>
    <t>2.1.4.1</t>
  </si>
  <si>
    <t>2.1.3.1</t>
  </si>
  <si>
    <t>2.1.2.1</t>
  </si>
  <si>
    <t>1.2.2.1</t>
  </si>
  <si>
    <t>2.2.2.1</t>
  </si>
  <si>
    <t>4.2.2.1</t>
  </si>
  <si>
    <t>4.2.3.1</t>
  </si>
  <si>
    <t>4.2.4.1</t>
  </si>
  <si>
    <t>3.2.2.1</t>
  </si>
  <si>
    <t>3.2.2.2</t>
  </si>
  <si>
    <t>3.2.2.3</t>
  </si>
  <si>
    <t>3.2.2.4</t>
  </si>
  <si>
    <t>2.2.1.1</t>
  </si>
  <si>
    <t>1.1.1.2</t>
  </si>
  <si>
    <t>1.1.1.3</t>
  </si>
  <si>
    <t>10%</t>
  </si>
  <si>
    <t>1.2.1.1</t>
  </si>
  <si>
    <t>1.2.1.2</t>
  </si>
  <si>
    <t>3.1.2.1</t>
  </si>
  <si>
    <t>1.2.2.2</t>
  </si>
  <si>
    <t>LITa71301</t>
  </si>
  <si>
    <t>Cơ sở văn hóa Việt Nam</t>
  </si>
  <si>
    <t>ENGa71301</t>
  </si>
  <si>
    <t>PSYa71301</t>
  </si>
  <si>
    <t>Tâm lý học đại cương</t>
  </si>
  <si>
    <t>POEa71301</t>
  </si>
  <si>
    <t>POEa71302</t>
  </si>
  <si>
    <t>Kinh tế chính trị Mác - Lênin</t>
  </si>
  <si>
    <t>ENGa71302</t>
  </si>
  <si>
    <t>Tin học</t>
  </si>
  <si>
    <t>ITEa71301</t>
  </si>
  <si>
    <t>Xã hội học đại cương</t>
  </si>
  <si>
    <t>SOCa71301</t>
  </si>
  <si>
    <t>LAWa71302</t>
  </si>
  <si>
    <t>POEa71303</t>
  </si>
  <si>
    <t>Lịch sử Đảng cộng sản Việt Nam</t>
  </si>
  <si>
    <t>POEa71304</t>
  </si>
  <si>
    <t>Lịch sử văn minh thế giới</t>
  </si>
  <si>
    <t>HISa71303</t>
  </si>
  <si>
    <t>POEa71305</t>
  </si>
  <si>
    <t>Tự chọn 1</t>
  </si>
  <si>
    <t>Tự chọn 2</t>
  </si>
  <si>
    <t>Tự chọn 3</t>
  </si>
  <si>
    <t>Tự chọn 4</t>
  </si>
  <si>
    <t>Lý luận và pháp luật về quyền
con người</t>
  </si>
  <si>
    <t xml:space="preserve">Nhập môn nhóm nganh KHXH&amp;NV </t>
  </si>
  <si>
    <t>SOCa72301</t>
  </si>
  <si>
    <t>SOCa72302</t>
  </si>
  <si>
    <t>Hành vi con người và môi trường xã hội</t>
  </si>
  <si>
    <t xml:space="preserve">Bắt buộc </t>
  </si>
  <si>
    <t>PLOa713th</t>
  </si>
  <si>
    <t>PLEa71302</t>
  </si>
  <si>
    <t>SOCa73301</t>
  </si>
  <si>
    <t xml:space="preserve">Quản trị ngành Công tác xã hội </t>
  </si>
  <si>
    <t>Lý luận và pháp luật về quyền con người</t>
  </si>
  <si>
    <t>HISa71304</t>
  </si>
  <si>
    <t>Tiến trình LSVN</t>
  </si>
  <si>
    <t>SOCa72303</t>
  </si>
  <si>
    <t>Lý thuyết công tác xã hội</t>
  </si>
  <si>
    <t>SOCa733302</t>
  </si>
  <si>
    <t>Thiết kế nghiên cứu Công tác xã hội</t>
  </si>
  <si>
    <t>CULa71301</t>
  </si>
  <si>
    <t>Nhân học văn hóa</t>
  </si>
  <si>
    <t>CULa71302</t>
  </si>
  <si>
    <t>Tôn giáo học đại cương</t>
  </si>
  <si>
    <t>SOCa72304</t>
  </si>
  <si>
    <t>Chính sách xã hội</t>
  </si>
  <si>
    <t>SOCa72305</t>
  </si>
  <si>
    <t>An sinh xã hội</t>
  </si>
  <si>
    <t xml:space="preserve"> Lịch sử Đảng cộng sản Việt Nam</t>
  </si>
  <si>
    <t>SOCa73303</t>
  </si>
  <si>
    <t xml:space="preserve">Thực hành nghiên cứu Công tác xã hội </t>
  </si>
  <si>
    <t>SOCa73304</t>
  </si>
  <si>
    <t>Công tác xã hội với cá nhân</t>
  </si>
  <si>
    <t>SOCa73305</t>
  </si>
  <si>
    <t>Công tác xã hội với nhóm</t>
  </si>
  <si>
    <t>SOCa72306</t>
  </si>
  <si>
    <t>Giới và phát triển</t>
  </si>
  <si>
    <t>SOCa73306</t>
  </si>
  <si>
    <t>Thực tế chuyên môn Công tác xã hội</t>
  </si>
  <si>
    <t>SOCa73307</t>
  </si>
  <si>
    <t xml:space="preserve">Tham vấn trong Công tác xã hội - </t>
  </si>
  <si>
    <t>SOCa73308</t>
  </si>
  <si>
    <t>Phát triển cộng đồng</t>
  </si>
  <si>
    <t>SOCa73330</t>
  </si>
  <si>
    <t>Công tác xã hội với trẻ em</t>
  </si>
  <si>
    <t>SOCa73309</t>
  </si>
  <si>
    <t xml:space="preserve">Công tác xã hội trong bệnh viện </t>
  </si>
  <si>
    <t>SOCa73310</t>
  </si>
  <si>
    <t xml:space="preserve">Thực hành Công tác xã hội cá nhân và nhóm </t>
  </si>
  <si>
    <t>SOCa73312</t>
  </si>
  <si>
    <t>Công tác xã hội với người khuyết tật</t>
  </si>
  <si>
    <t>SOCa73314</t>
  </si>
  <si>
    <t>CTXH với trường học</t>
  </si>
  <si>
    <t>SOCa73315</t>
  </si>
  <si>
    <t>CTXH với người nghèo</t>
  </si>
  <si>
    <t>NGÀNH: CÔNG TÁC XÃ HỘI</t>
  </si>
  <si>
    <t>SOCa73316</t>
  </si>
  <si>
    <t>CTXH với người cao tuổi</t>
  </si>
  <si>
    <t>SOCa73317</t>
  </si>
  <si>
    <t>Truyền thông và vận động xã hội</t>
  </si>
  <si>
    <t xml:space="preserve">SOCa73318 </t>
  </si>
  <si>
    <t>Công tác xã hội với hành vi lệch chuẩn</t>
  </si>
  <si>
    <t xml:space="preserve">SOCa73319 </t>
  </si>
  <si>
    <t>Công tác xã hội trong lĩnh vực sức khỏe tâm thần</t>
  </si>
  <si>
    <t>SOCa73313</t>
  </si>
  <si>
    <t>Thực hành phát triển cộng đồng</t>
  </si>
  <si>
    <t>SOCa73320</t>
  </si>
  <si>
    <t>Thực tập và Đồ án tốt nghiệp</t>
  </si>
  <si>
    <t>Nhập môn nhóm nganh KHXH&amp;NV</t>
  </si>
  <si>
    <t> 2.5</t>
  </si>
  <si>
    <t>2.5 </t>
  </si>
  <si>
    <t>Quản trị ngành Công tác xã hội</t>
  </si>
  <si>
    <t> 3.5</t>
  </si>
  <si>
    <t>2.2.1.2</t>
  </si>
  <si>
    <t>3.5 </t>
  </si>
  <si>
    <t>Thực hành nghiên cứu Công tác xã hội</t>
  </si>
  <si>
    <t xml:space="preserve">Công tác xã hội với nhóm </t>
  </si>
  <si>
    <t>Tham vấn trong Công tác xã hội -</t>
  </si>
  <si>
    <t>2,5</t>
  </si>
  <si>
    <t>Thực hành Công tác xã hội cá nhân và nhóm</t>
  </si>
  <si>
    <t>2.2.2.2</t>
  </si>
  <si>
    <t> SOCa73315</t>
  </si>
  <si>
    <t> SOCa73317</t>
  </si>
  <si>
    <t>SOCa73318</t>
  </si>
  <si>
    <t>SOCa73319</t>
  </si>
  <si>
    <t xml:space="preserve">Thực tập và Đồ án tốt nghiệp </t>
  </si>
  <si>
    <t>số lượng học phần</t>
  </si>
  <si>
    <t>Số học phần đảm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</si>
</sst>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rgb="FF00808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00FF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Times New Roman"/>
      <family val="1"/>
    </font>
    <font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 applyAlignment="0"/>
    <xf numFmtId="0" fontId="1" fillId="0" borderId="0"/>
    <xf numFmtId="0" fontId="8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7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5" fillId="2" borderId="0" xfId="0" applyFont="1" applyFill="1" applyAlignment="1">
      <alignment textRotation="90"/>
    </xf>
    <xf numFmtId="0" fontId="15" fillId="2" borderId="0" xfId="0" applyFont="1" applyFill="1" applyAlignment="1">
      <alignment horizontal="center" textRotation="90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17" fillId="2" borderId="1" xfId="0" applyFont="1" applyFill="1" applyBorder="1"/>
    <xf numFmtId="0" fontId="16" fillId="2" borderId="0" xfId="0" applyFont="1" applyFill="1"/>
    <xf numFmtId="0" fontId="15" fillId="2" borderId="0" xfId="0" applyFont="1" applyFill="1" applyAlignment="1">
      <alignment horizontal="center" vertical="center" textRotation="90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1" fontId="18" fillId="2" borderId="10" xfId="19" applyNumberFormat="1" applyFont="1" applyFill="1" applyBorder="1" applyAlignment="1">
      <alignment horizontal="center" vertical="center" wrapText="1"/>
    </xf>
    <xf numFmtId="0" fontId="16" fillId="0" borderId="14" xfId="0" applyFont="1" applyBorder="1"/>
    <xf numFmtId="1" fontId="18" fillId="2" borderId="1" xfId="19" applyNumberFormat="1" applyFont="1" applyFill="1" applyBorder="1" applyAlignment="1">
      <alignment horizontal="center" vertical="center" wrapText="1"/>
    </xf>
    <xf numFmtId="164" fontId="19" fillId="2" borderId="7" xfId="0" applyNumberFormat="1" applyFont="1" applyFill="1" applyBorder="1" applyAlignment="1">
      <alignment horizontal="center" vertical="center" wrapText="1"/>
    </xf>
    <xf numFmtId="1" fontId="19" fillId="2" borderId="1" xfId="19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1" fontId="19" fillId="2" borderId="5" xfId="19" applyNumberFormat="1" applyFont="1" applyFill="1" applyBorder="1" applyAlignment="1">
      <alignment horizontal="center" vertical="center" wrapText="1"/>
    </xf>
    <xf numFmtId="1" fontId="19" fillId="2" borderId="10" xfId="19" applyNumberFormat="1" applyFont="1" applyFill="1" applyBorder="1" applyAlignment="1">
      <alignment horizontal="center" vertical="center" wrapText="1"/>
    </xf>
    <xf numFmtId="1" fontId="19" fillId="2" borderId="7" xfId="19" applyNumberFormat="1" applyFont="1" applyFill="1" applyBorder="1" applyAlignment="1">
      <alignment horizontal="center" vertical="center" wrapText="1"/>
    </xf>
    <xf numFmtId="1" fontId="18" fillId="2" borderId="7" xfId="19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" fontId="19" fillId="4" borderId="1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" fontId="19" fillId="2" borderId="2" xfId="19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180"/>
    </xf>
    <xf numFmtId="0" fontId="4" fillId="4" borderId="1" xfId="0" applyFont="1" applyFill="1" applyBorder="1" applyAlignment="1">
      <alignment horizontal="center" vertical="center" textRotation="180" wrapText="1"/>
    </xf>
    <xf numFmtId="0" fontId="6" fillId="4" borderId="1" xfId="0" applyFont="1" applyFill="1" applyBorder="1" applyAlignment="1">
      <alignment horizontal="center" vertical="center" textRotation="180" wrapText="1"/>
    </xf>
    <xf numFmtId="0" fontId="6" fillId="4" borderId="1" xfId="0" applyFont="1" applyFill="1" applyBorder="1" applyAlignment="1">
      <alignment horizontal="center" vertical="center" textRotation="180"/>
    </xf>
    <xf numFmtId="164" fontId="4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164" fontId="19" fillId="4" borderId="1" xfId="19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textRotation="180" wrapText="1"/>
    </xf>
    <xf numFmtId="0" fontId="18" fillId="4" borderId="1" xfId="0" applyFont="1" applyFill="1" applyBorder="1" applyAlignment="1">
      <alignment horizontal="center" vertical="center" textRotation="180"/>
    </xf>
    <xf numFmtId="0" fontId="15" fillId="2" borderId="1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164" fontId="19" fillId="2" borderId="1" xfId="19" applyNumberFormat="1" applyFont="1" applyFill="1" applyBorder="1" applyAlignment="1">
      <alignment horizontal="center" vertical="center" wrapText="1"/>
    </xf>
    <xf numFmtId="9" fontId="19" fillId="2" borderId="1" xfId="19" applyFont="1" applyFill="1" applyBorder="1" applyAlignment="1">
      <alignment horizontal="center" vertical="center" wrapText="1"/>
    </xf>
    <xf numFmtId="2" fontId="19" fillId="2" borderId="1" xfId="19" applyNumberFormat="1" applyFont="1" applyFill="1" applyBorder="1" applyAlignment="1">
      <alignment horizontal="center" vertical="center" wrapText="1"/>
    </xf>
    <xf numFmtId="0" fontId="19" fillId="2" borderId="1" xfId="19" applyNumberFormat="1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>
      <alignment horizontal="center" vertical="center" wrapText="1"/>
    </xf>
    <xf numFmtId="2" fontId="19" fillId="2" borderId="2" xfId="19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/>
    <xf numFmtId="0" fontId="17" fillId="4" borderId="4" xfId="0" applyFont="1" applyFill="1" applyBorder="1"/>
    <xf numFmtId="0" fontId="15" fillId="4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 wrapText="1"/>
    </xf>
    <xf numFmtId="9" fontId="16" fillId="4" borderId="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textRotation="90"/>
    </xf>
    <xf numFmtId="0" fontId="27" fillId="0" borderId="1" xfId="0" applyFont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16" fillId="6" borderId="0" xfId="0" applyFont="1" applyFill="1"/>
    <xf numFmtId="0" fontId="22" fillId="6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6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" fontId="21" fillId="2" borderId="1" xfId="19" applyNumberFormat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17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2" xfId="0" applyFont="1" applyFill="1" applyBorder="1" applyAlignment="1">
      <alignment horizontal="center" vertical="center" textRotation="90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180"/>
    </xf>
    <xf numFmtId="0" fontId="18" fillId="4" borderId="1" xfId="0" applyFont="1" applyFill="1" applyBorder="1" applyAlignment="1">
      <alignment horizontal="center" vertical="center" textRotation="180" wrapText="1"/>
    </xf>
    <xf numFmtId="0" fontId="18" fillId="4" borderId="12" xfId="0" applyFont="1" applyFill="1" applyBorder="1" applyAlignment="1">
      <alignment horizontal="center" vertical="center" textRotation="180" wrapText="1"/>
    </xf>
    <xf numFmtId="0" fontId="18" fillId="4" borderId="11" xfId="0" applyFont="1" applyFill="1" applyBorder="1" applyAlignment="1">
      <alignment horizontal="center" vertical="center" textRotation="180" wrapText="1"/>
    </xf>
    <xf numFmtId="0" fontId="18" fillId="4" borderId="15" xfId="0" applyFont="1" applyFill="1" applyBorder="1" applyAlignment="1">
      <alignment horizontal="center" vertical="center" textRotation="180" wrapText="1"/>
    </xf>
    <xf numFmtId="0" fontId="18" fillId="4" borderId="10" xfId="0" applyFont="1" applyFill="1" applyBorder="1" applyAlignment="1">
      <alignment horizontal="center" vertical="center" textRotation="18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18" fillId="4" borderId="3" xfId="0" applyFont="1" applyFill="1" applyBorder="1" applyAlignment="1">
      <alignment horizontal="center" vertical="center" textRotation="90" wrapText="1"/>
    </xf>
    <xf numFmtId="0" fontId="18" fillId="4" borderId="2" xfId="0" applyFont="1" applyFill="1" applyBorder="1" applyAlignment="1">
      <alignment horizontal="center" vertical="center" textRotation="180" wrapText="1"/>
    </xf>
    <xf numFmtId="0" fontId="4" fillId="4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textRotation="180" wrapText="1"/>
    </xf>
    <xf numFmtId="0" fontId="18" fillId="4" borderId="1" xfId="0" applyFont="1" applyFill="1" applyBorder="1" applyAlignment="1">
      <alignment horizontal="center" vertical="center" textRotation="180"/>
    </xf>
    <xf numFmtId="0" fontId="18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textRotation="180"/>
    </xf>
    <xf numFmtId="1" fontId="18" fillId="0" borderId="1" xfId="0" applyNumberFormat="1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textRotation="180"/>
    </xf>
    <xf numFmtId="0" fontId="6" fillId="4" borderId="2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4" borderId="3" xfId="0" applyFont="1" applyFill="1" applyBorder="1" applyAlignment="1">
      <alignment horizontal="center" vertical="center" textRotation="90" wrapText="1"/>
    </xf>
    <xf numFmtId="0" fontId="13" fillId="4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textRotation="90" wrapText="1"/>
    </xf>
    <xf numFmtId="0" fontId="13" fillId="0" borderId="14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4" fillId="6" borderId="14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vertical="center" textRotation="90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</cellXfs>
  <cellStyles count="20">
    <cellStyle name="Bad 2" xfId="2"/>
    <cellStyle name="Normal" xfId="0" builtinId="0"/>
    <cellStyle name="Normal 10" xfId="7"/>
    <cellStyle name="Normal 12" xfId="12"/>
    <cellStyle name="Normal 13" xfId="11"/>
    <cellStyle name="Normal 14" xfId="10"/>
    <cellStyle name="Normal 15" xfId="9"/>
    <cellStyle name="Normal 16" xfId="8"/>
    <cellStyle name="Normal 17" xfId="15"/>
    <cellStyle name="Normal 18" xfId="14"/>
    <cellStyle name="Normal 2" xfId="1"/>
    <cellStyle name="Normal 2 2" xfId="3"/>
    <cellStyle name="Normal 3" xfId="16"/>
    <cellStyle name="Normal 4" xfId="17"/>
    <cellStyle name="Normal 5" xfId="18"/>
    <cellStyle name="Normal 6" xfId="13"/>
    <cellStyle name="Normal 7" xfId="4"/>
    <cellStyle name="Normal 8" xfId="5"/>
    <cellStyle name="Normal 9" xfId="6"/>
    <cellStyle name="Percent" xfId="19" builtinId="5"/>
  </cellStyles>
  <dxfs count="0"/>
  <tableStyles count="0" defaultTableStyle="TableStyleMedium2" defaultPivotStyle="PivotStyleLight16"/>
  <colors>
    <mruColors>
      <color rgb="FF0000FF"/>
      <color rgb="FFCC00FF"/>
      <color rgb="FFEB8989"/>
      <color rgb="FF9933FF"/>
      <color rgb="FF996633"/>
      <color rgb="FF009900"/>
      <color rgb="FFFF6699"/>
      <color rgb="FF5F5F5F"/>
      <color rgb="FF00FF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zoomScale="124" zoomScaleNormal="124" workbookViewId="0">
      <pane xSplit="4" ySplit="7" topLeftCell="E60" activePane="bottomRight" state="frozen"/>
      <selection pane="topRight" activeCell="E1" sqref="E1"/>
      <selection pane="bottomLeft" activeCell="A8" sqref="A8"/>
      <selection pane="bottomRight" activeCell="I60" sqref="I60"/>
    </sheetView>
  </sheetViews>
  <sheetFormatPr defaultColWidth="9.140625" defaultRowHeight="15" x14ac:dyDescent="0.25"/>
  <cols>
    <col min="1" max="1" width="4" style="15" customWidth="1"/>
    <col min="2" max="2" width="3.7109375" style="16" customWidth="1"/>
    <col min="3" max="3" width="6.140625" style="17" customWidth="1"/>
    <col min="4" max="4" width="9.140625" style="16" customWidth="1"/>
    <col min="5" max="5" width="6.140625" style="30" customWidth="1"/>
    <col min="6" max="6" width="5.28515625" style="18" customWidth="1"/>
    <col min="7" max="7" width="4.85546875" style="18" customWidth="1"/>
    <col min="8" max="8" width="5" style="18" customWidth="1"/>
    <col min="9" max="9" width="5.140625" style="18" customWidth="1"/>
    <col min="10" max="10" width="4.85546875" style="18" customWidth="1"/>
    <col min="11" max="11" width="4.7109375" style="18" customWidth="1"/>
    <col min="12" max="12" width="5.28515625" style="18" customWidth="1"/>
    <col min="13" max="14" width="4.7109375" style="18" customWidth="1"/>
    <col min="15" max="15" width="4.85546875" style="18" customWidth="1"/>
    <col min="16" max="17" width="4.7109375" style="18" customWidth="1"/>
    <col min="18" max="18" width="4.28515625" style="18" customWidth="1"/>
    <col min="19" max="20" width="4.7109375" style="18" customWidth="1"/>
    <col min="21" max="24" width="4.7109375" style="19" customWidth="1"/>
    <col min="25" max="25" width="4.42578125" style="19" customWidth="1"/>
    <col min="26" max="16384" width="9.140625" style="14"/>
  </cols>
  <sheetData>
    <row r="1" spans="1:28" ht="28.5" customHeight="1" x14ac:dyDescent="0.25">
      <c r="A1" s="216" t="s">
        <v>35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8" ht="15" customHeight="1" x14ac:dyDescent="0.25">
      <c r="A2" s="217" t="s">
        <v>144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28" ht="5.25" customHeight="1" x14ac:dyDescent="0.25">
      <c r="D3" s="1"/>
      <c r="E3" s="2"/>
      <c r="F3" s="2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9"/>
      <c r="V3" s="219"/>
      <c r="W3" s="219"/>
      <c r="X3" s="219"/>
      <c r="Y3" s="219"/>
    </row>
    <row r="4" spans="1:28" ht="33" customHeight="1" x14ac:dyDescent="0.25">
      <c r="A4" s="211" t="s">
        <v>17</v>
      </c>
      <c r="B4" s="212" t="s">
        <v>26</v>
      </c>
      <c r="C4" s="214" t="s">
        <v>37</v>
      </c>
      <c r="D4" s="222" t="s">
        <v>18</v>
      </c>
      <c r="E4" s="220"/>
      <c r="F4" s="13" t="s">
        <v>36</v>
      </c>
      <c r="G4" s="90" t="s">
        <v>0</v>
      </c>
      <c r="H4" s="90" t="s">
        <v>1</v>
      </c>
      <c r="I4" s="90" t="s">
        <v>2</v>
      </c>
      <c r="J4" s="90" t="s">
        <v>3</v>
      </c>
      <c r="K4" s="91" t="s">
        <v>4</v>
      </c>
      <c r="L4" s="91" t="s">
        <v>5</v>
      </c>
      <c r="M4" s="91" t="s">
        <v>6</v>
      </c>
      <c r="N4" s="91" t="s">
        <v>7</v>
      </c>
      <c r="O4" s="91" t="s">
        <v>8</v>
      </c>
      <c r="P4" s="72" t="s">
        <v>9</v>
      </c>
      <c r="Q4" s="72" t="s">
        <v>10</v>
      </c>
      <c r="R4" s="72" t="s">
        <v>11</v>
      </c>
      <c r="S4" s="73" t="s">
        <v>12</v>
      </c>
      <c r="T4" s="73" t="s">
        <v>13</v>
      </c>
      <c r="U4" s="74" t="s">
        <v>14</v>
      </c>
      <c r="V4" s="74" t="s">
        <v>15</v>
      </c>
      <c r="W4" s="75" t="s">
        <v>28</v>
      </c>
      <c r="X4" s="75" t="s">
        <v>29</v>
      </c>
      <c r="Y4" s="74" t="s">
        <v>16</v>
      </c>
    </row>
    <row r="5" spans="1:28" ht="21.75" customHeight="1" x14ac:dyDescent="0.25">
      <c r="A5" s="211"/>
      <c r="B5" s="212"/>
      <c r="C5" s="214"/>
      <c r="D5" s="222"/>
      <c r="E5" s="220"/>
      <c r="F5" s="13" t="s">
        <v>34</v>
      </c>
      <c r="G5" s="76">
        <v>2.5</v>
      </c>
      <c r="H5" s="76">
        <v>2.5</v>
      </c>
      <c r="I5" s="76">
        <v>2.5</v>
      </c>
      <c r="J5" s="76">
        <v>3.5</v>
      </c>
      <c r="K5" s="76">
        <v>2.5</v>
      </c>
      <c r="L5" s="76">
        <v>2.5</v>
      </c>
      <c r="M5" s="76">
        <v>2.5</v>
      </c>
      <c r="N5" s="76">
        <v>3.5</v>
      </c>
      <c r="O5" s="76">
        <v>2.5</v>
      </c>
      <c r="P5" s="76">
        <v>2.5</v>
      </c>
      <c r="Q5" s="76">
        <v>2.5</v>
      </c>
      <c r="R5" s="76">
        <v>2.5</v>
      </c>
      <c r="S5" s="76">
        <v>2.5</v>
      </c>
      <c r="T5" s="76">
        <v>2.5</v>
      </c>
      <c r="U5" s="77">
        <v>3.5</v>
      </c>
      <c r="V5" s="77">
        <v>3.5</v>
      </c>
      <c r="W5" s="77">
        <v>3.5</v>
      </c>
      <c r="X5" s="77">
        <v>3.5</v>
      </c>
      <c r="Y5" s="77">
        <v>3.5</v>
      </c>
    </row>
    <row r="6" spans="1:28" ht="21.75" customHeight="1" x14ac:dyDescent="0.25">
      <c r="A6" s="211"/>
      <c r="B6" s="212"/>
      <c r="C6" s="214"/>
      <c r="D6" s="222"/>
      <c r="E6" s="220"/>
      <c r="F6" s="13" t="s">
        <v>25</v>
      </c>
      <c r="G6" s="32">
        <f>G9+G11+G13+G15+G17+G19+G21+G23+G25+G27+G29+G31+G33+G35+G37+G39+G41+G43+G45+G47+G49+G51+G53+G55+G57+G59+G61+G63+G65+G67+G69+G71+G73+G75+G77+G79+G89+G91</f>
        <v>100</v>
      </c>
      <c r="H6" s="32">
        <f>H9+H11+H13+H15+H17+H19+H21+H23+H25+H27+H29+H31+H33+H35+H37+H39+H41+H45+H47+H49+H51+H53+H55+H57+H59+H61+H63+H65+H67+H69+H71+H73+H75+H77+H79+H89+H91</f>
        <v>100</v>
      </c>
      <c r="I6" s="32">
        <f>I9+I11+I13+I15+I17+I19+I21+I23+I25+I27+I29+I31+I33+I35+I37+I39+I41+I43+I45+I47+I49+I51+I53+I55+I57+I59+I61+I63+I65+I67+I69+I71+I73+I75+I77+I79+I89+I91</f>
        <v>100</v>
      </c>
      <c r="J6" s="32">
        <f>J9+J11+J13+J15+J17+J19+J21+J23+J25+J27+J29+J31+J33+J35+J37+J39+J41+J43+J45+J47+J49+J51+J53+J55+J57+J59+J61+J63+J65+J67+J69+J71+J73+J75+J77+J81+J85+J89+J91</f>
        <v>100</v>
      </c>
      <c r="K6" s="32">
        <f>K9+K11+K13+K15+K17+K19+K21+K23+K25+K27+K29+K31+K33+K35+K37+K39+K41+K45+K47+K49+K51+K53+K55+K57+K59+K61+K63+K65+K67+K69+K71+K73+K75+K77+K79+K89+K91</f>
        <v>100</v>
      </c>
      <c r="L6" s="32">
        <f>L9+L11+L13+L15+L17+L19+L21+L23+L25+L27+L29+L31+L33+L35+L37+L39+L41+L43+L45+L47+L49+L51+L53+L55+L57+L59+L61+L63+L65+L67+L69+L71+L73+L75+L77+L79+L89+L91</f>
        <v>100</v>
      </c>
      <c r="M6" s="32">
        <f>M9+M11+M13+M15+M17+M19+M21+M23+M25+M27+M29+M31+M33+M35+M37+M39+M41+M43+M45+M47+M49+M51+M53+M55+M57+M59+M61+M63+M65+M67+M69+M71+M73+M75+M77+M79+M89+M91</f>
        <v>100</v>
      </c>
      <c r="N6" s="32">
        <f>N9+N11+N13+N15+N17+N19+N21+N23+N25+N27+N29+N31+N33+N35+N37+N39+N41+N43+N45+N47+N49+N51+N53+N55+N57+N61+N63+N65+N67+N69+N71+N73+N75+N79+N81+N85+N89+N91</f>
        <v>100</v>
      </c>
      <c r="O6" s="32">
        <f>O9+O11+O13+O15+O17+O19+O21+O23+O25+O27+O29+O31+O33+O35+O37+O39+O41+O45+O47+O49+O51+O53+O55+O57+O59+O61+O63+O65+O67+O69+O71+O73+O75+O77+O79+O89+O91</f>
        <v>100</v>
      </c>
      <c r="P6" s="32">
        <f>P9+P11+P13+P15+P17+P19+P21+P23+P25+P27+P29+P31+P33+P35+P37+P39+P41+P43+P45+P47+P49+P51+P53+P55+P57+P59+P61+P63+P65+P67+P69+P71+P73+P75+P77+P79+P83+P89+P87+P91</f>
        <v>100</v>
      </c>
      <c r="Q6" s="32">
        <f>Q9+Q11+Q13+Q15+Q17+Q19+Q21+Q23+Q25+Q27+Q29+Q31+Q33+Q35+Q37+Q39+Q41+Q43+Q45+Q47+Q49+Q51+Q53+Q55+Q57+Q59+Q61+Q63+Q65+Q67+Q69+Q71+Q73+Q75+Q77+Q89+Q91</f>
        <v>100</v>
      </c>
      <c r="R6" s="32">
        <f>R9+R11+R13+R15+R17+R19+R21+R23+R25+R27+R29+R31+R33+R35+R37+R39+R41+R43+R45+R47+R49+R51+R53+R55+R57+R59+R61+R63+R65+R67+R69+R71+R73+R75+R77+R79+R89+R91</f>
        <v>100</v>
      </c>
      <c r="S6" s="32">
        <f>S9+S11+S13+S15+S17+S19+S21+S23+S25+S27+S29+S31+S33+S35+S37+S39+S41+S43+S45+S47+S49+S51+S53+S55+S57+S59+S61+S63+S65+S67+S69+S71+S73+S75+S77+S79+S89+S91</f>
        <v>100</v>
      </c>
      <c r="T6" s="32">
        <f t="shared" ref="T6:X6" si="0">T9+T11+T13+T15+T17+T19+T21+T23+T25+T27+T29+T31+T33+T35+T37+T39+T41+T43+T45+T47+T49+T51+T53+T55+T57+T59+T61+T63+T65+T67+T69+T71+T73+T75+T77+T79+T89+T91</f>
        <v>100</v>
      </c>
      <c r="U6" s="32">
        <f>U9+U11+U13+U15+U17+U19+U21+U23+U25+U27+U29+U31+U33+U35+U37+U39+U43+U45+U47+U49+U51+U53+U55+U57+U59+U61+U63+U65+U67+U69+U71+U73+U75+U77+U79+U89+U91</f>
        <v>100</v>
      </c>
      <c r="V6" s="32">
        <f>V9+V11+V13+V15+V17+V19+V21+V23+V25+V27+V29+V31+V33+V35+V37+V39+V41+V43+V45+V47+V49+V51+V53+V55+V57+V59+V61+V63+V65+V67+V69+V71+V73+V75+V79+V89+V83+V85+V91</f>
        <v>100</v>
      </c>
      <c r="W6" s="32">
        <f t="shared" si="0"/>
        <v>100</v>
      </c>
      <c r="X6" s="32">
        <f t="shared" si="0"/>
        <v>100</v>
      </c>
      <c r="Y6" s="32">
        <f>Y9+Y11+Y13+Y15+Y17+Y19+Y21+Y23+Y25+Y27+Y29+Y31+Y33+Y35+Y37+Y39+Y41+Y43+Y45+Y47+Y49+Y51+Y53+Y55+Y57+Y59+Y61+Y63+Y65+Y67+Y69+Y71+Y73+Y75+Y77+Y79+Y81+Y83+Y85+Y87+Y89+Y91</f>
        <v>100</v>
      </c>
    </row>
    <row r="7" spans="1:28" ht="24" customHeight="1" x14ac:dyDescent="0.25">
      <c r="A7" s="211"/>
      <c r="B7" s="213"/>
      <c r="C7" s="215"/>
      <c r="D7" s="223"/>
      <c r="E7" s="221"/>
      <c r="F7" s="78" t="s">
        <v>38</v>
      </c>
      <c r="G7" s="79">
        <f t="shared" ref="G7:X7" si="1">G8*G9%+G10*G11%+G12*G13%+G14*G15%+G16*G17%+G18*G19%+G20*G21%+G22*G23%+G24*G25%+G26*G27%+G28*G29%+G30*G31%+G32*G33%+G34*G35%+G36*G37%+G38*G39%+G40*G41%+G42*G43%+G44*G45%+G46*G47%+G48*G49%+G50*G51%+G52*G53%+G54*G55%+G56*G57%+G58*G59%+G60*G61%+G62*G63%+G64*G65%+G66*G67%+G68*G69%+G70*G71%+G72*G73%+G74*G75%+G76*G77%+G78*G79%+G88*G89%+G90*G91%</f>
        <v>2.5</v>
      </c>
      <c r="H7" s="79">
        <f t="shared" si="1"/>
        <v>2.875</v>
      </c>
      <c r="I7" s="79">
        <f t="shared" si="1"/>
        <v>2.5</v>
      </c>
      <c r="J7" s="79">
        <f>J8*J9%+J10*J11%+J12*J13%+J14*J15%+J16*J17%+J18*J19%+J20*J21%+J22*J23%+J24*J25%+J26*J27%+J28*J29%+J30*J31%+J32*J33%+J34*J35%+J36*J37%+J38*J39%+J40*J41%+J42*J43%+J44*J45%+J46*J47%+J48*J49%+J50*J51%+J52*J53%+J54*J55%+J56*J57%+J58*J59%+J60*J61%+J62*J63%+J64*J65%+J66*J67%+J68*J69%+J70*J71%+J72*J73%+J74*J75%+J76*J77%+J78*J79%+J80*J81%+J88*J89%+J90*J91%</f>
        <v>3.5000000000000004</v>
      </c>
      <c r="K7" s="79">
        <f t="shared" si="1"/>
        <v>2.625</v>
      </c>
      <c r="L7" s="79">
        <f t="shared" si="1"/>
        <v>2.5</v>
      </c>
      <c r="M7" s="79">
        <f t="shared" si="1"/>
        <v>2.5</v>
      </c>
      <c r="N7" s="79">
        <f>N8*N9%+N10*N11%+N12*N13%+N14*N15%+N16*N17%+N18*N19%+N20*N21%+N22*N23%+N24*N25%+N26*N27%+N28*N29%+N30*N31%+N32*N33%+N34*N35%+N36*N37%+N38*N39%+N40*N41%+N42*N43%+N44*N45%+N46*N47%+N48*N49%+N50*N51%+N52*N53%+N54*N55%+N56*N57%+N58*N59%+N60*N61%+N62*N63%+N64*N65%+N66*N67%+N68*N69%+N70*N71%+N72*N73%+N74*N75%+N76*N77%+N78*N79%+N80*N81%+N84*N85%+N88*N89%+N90*N91%</f>
        <v>3.8500000000000005</v>
      </c>
      <c r="O7" s="79">
        <f>O8*O9%+O10*O11%+O12*O13%+O14*O15%+O16*O17%+O18*O19%+O20*O21%+O22*O23%+O24*O25%+O26*O27%+O28*O29%+O30*O31%+O32*O33%+O34*O35%+O36*O37%+O38*O39%+O40*O41%+O44*O45%+O46*O47%+O48*O49%+O50*O51%+O52*O53%+O54*O55%+O56*O57%+O58*O59%+O60*O61%+O62*O63%+O64*O65%+O66*O67%+O68*O69%+O70*O71%+O72*O73%+O74*O75%+O76*O77%+O78*O79%+O88*O89%+O90*O91%</f>
        <v>2.5</v>
      </c>
      <c r="P7" s="79">
        <f>P8*P9%+P10*P11%+P12*P13%+P14*P15%+P16*P17%+P18*P19%+P20*P21%+P22*P23%+P24*P25%+P26*P27%+P28*P29%+P30*P31%+P32*P33%+P34*P35%+P36*P37%+P38*P39%+P40*P41%+P42*P43%+P44*P45%+P46*P47%+P48*P49%+P50*P51%+P52*P53%+P54*P55%+P56*P57%+P58*P59%+P60*P61%+P62*P63%+P64*P65%+P66*P67%+P68*P69%+P70*P71%+P72*P73%+P74*P75%+P76*P77%+P78*P79%+P80*P81%+P84*P85%+P88*P89%+P90*P91%</f>
        <v>2.5</v>
      </c>
      <c r="Q7" s="79">
        <f>Q8*Q9%+Q10*Q11%+Q12*Q13%+Q14*Q15%+Q16*Q17%+Q18*Q19%+Q20*Q21%+Q22*Q23%+Q24*Q25%+Q26*Q27%+Q28*Q29%+Q30*Q31%+Q32*Q33%+Q34*Q35%+Q36*Q37%+Q38*Q39%+Q40*Q41%+Q42*Q43%+Q44*Q45%+Q46*Q47%+Q48*Q49%+Q50*Q51%+Q52*Q53%+Q54*Q55%+Q56*Q57%+Q58*Q59%+Q60*Q61%+Q62*Q63%+Q64*Q65%+Q66*Q67%+Q68*Q69%+Q70*Q71%+Q72*Q73%+Q74*Q75%+Q76*Q77%+Q88*Q89%+Q90*Q91%</f>
        <v>2.5</v>
      </c>
      <c r="R7" s="79">
        <f>R8*R9%+R10*R11%+R12*R13%+R14*R15%+R16*R17%+R18*R19%+R20*R21%+R22*R23%+R24*R25%+R26*R27%+R28*R29%+R30*R31%+R32*R33%+R34*R35%+R36*R37%+R38*R39%+R40*R41%+R42*R43%+R44*R45%+R46*R47%+R48*R49%+R50*R51%+R52*R53%+R54*R55%+R56*R57%+R58*R59%+R60*R61%+R62*R63%+R64*R65%+R66*R67%+R68*R69%+R70*R71%+R72*R73%+R74*R75%+R76*R77%+R78*R79%+R88*R89%+R90*R91%</f>
        <v>2.5</v>
      </c>
      <c r="S7" s="79">
        <f>S8*S9%+S10*S11%+S12*S13%+S14*S15%+S16*S17%+S18*S19%+S20*S21%+S22*S23%+S24*S25%+S26*S27%+S28*S29%+S30*S31%+S32*S33%+S34*S35%+S36*S37%+S38*S39%+S40*S41%+S42*S43%+S44*S45%+S46*S47%+S48*S49%+S50*S51%+S52*S53%+S54*S55%+S56*S57%+S58*S59%+S60*S61%+S62*S63%+S64*S65%+S66*S67%+S68*S69%+S70*S71%+S72*S73%+S74*S75%+S76*S77%+S78*S79%+S88*S89%+S90*S91%</f>
        <v>2.5</v>
      </c>
      <c r="T7" s="79">
        <f t="shared" si="1"/>
        <v>2.5</v>
      </c>
      <c r="U7" s="79">
        <f>U8*U9%+U10*U11%+U12*U13%+U14*U15%+U16*U17%+U18*U19%+U20*U21%+U22*U23%+U24*U25%+U26*U27%+U28*U29%+U30*U31%+U32*U33%+U34*U35%+U36*U37%+U38*U39%+U40*U41%+U44*U45%+U46*U47%+U48*U49%+U50*U51%+U52*U53%+U54*U55%+U56*U57%+U58*U59%+U60*U61%+U62*U63%+U64*U65%+U66*U67%+U68*U69%+U70*U71%+U72*U73%+U74*U75%+U76*U77%+U78*U79%+U88*U89%+U90*U91%</f>
        <v>3.5</v>
      </c>
      <c r="V7" s="79">
        <f>V8*V9%+V10*V11%+V12*V13%+V14*V15%+V16*V17%+V18*V19%+V20*V21%+V22*V23%+V24*V25%+V26*V27%+V28*V29%+V30*V31%+V32*V33%+V34*V35%+V36*V37%+V38*V39%+V40*V41%+V42*V43%+V44*V45%+V46*V47%+V48*V49%+V50*V51%+V52*V53%+V54*V55%+V56*V57%+V58*V59%+V60*V61%+V62*V63%+V64*V65%+V66*V67%+V68*V69%+V70*V71%+V72*V73%+V74*V75%+V76*V77%+V78*V79%+V88*V89%+V90*V91%</f>
        <v>3.5000000000000004</v>
      </c>
      <c r="W7" s="79">
        <f t="shared" si="1"/>
        <v>3.5000000000000004</v>
      </c>
      <c r="X7" s="79">
        <f t="shared" si="1"/>
        <v>3.5000000000000004</v>
      </c>
      <c r="Y7" s="79">
        <f>Y8*Y9%+Y10*Y11%+Y12*Y13%+Y14*Y15%+Y16*Y17%+Y18*Y19%+Y20*Y21%+Y22*Y23%+Y24*Y25%+Y26*Y27%+Y28*Y29%+Y30*Y31%+Y32*Y33%+Y34*Y35%+Y36*Y37%+Y38*Y39%+Y40*Y41%+Y42*Y43%+Y44*Y45%+Y46*Y47%+Y48*Y49%+Y50*Y51%+Y52*Y53%+Y54*Y55%+Y56*Y57%+Y58*Y59%+Y60*Y61%+Y62*Y63%+Y64*Y65%+Y66*Y67%+Y68*Y69%+Y70*Y71%+Y72*Y73%+Y74*Y75%+Y76*Y77%+Y78*Y79%+Y80*Y81%+Y82*Y83%+Y84*Y85%+Y86*Y87%+Y88*Y89%+Y90*Y91%</f>
        <v>3.5</v>
      </c>
    </row>
    <row r="8" spans="1:28" s="21" customFormat="1" ht="35.1" customHeight="1" x14ac:dyDescent="0.25">
      <c r="A8" s="247">
        <v>1</v>
      </c>
      <c r="B8" s="222" t="s">
        <v>19</v>
      </c>
      <c r="C8" s="233" t="s">
        <v>94</v>
      </c>
      <c r="D8" s="233" t="s">
        <v>93</v>
      </c>
      <c r="E8" s="57" t="s">
        <v>30</v>
      </c>
      <c r="F8" s="57"/>
      <c r="G8" s="44"/>
      <c r="H8" s="44"/>
      <c r="I8" s="58">
        <v>2.5</v>
      </c>
      <c r="J8" s="58"/>
      <c r="K8" s="58"/>
      <c r="L8" s="58"/>
      <c r="M8" s="58"/>
      <c r="N8" s="58"/>
      <c r="O8" s="58">
        <v>2.5</v>
      </c>
      <c r="P8" s="58"/>
      <c r="Q8" s="58"/>
      <c r="R8" s="58"/>
      <c r="S8" s="58">
        <v>2.5</v>
      </c>
      <c r="T8" s="58"/>
      <c r="U8" s="58">
        <v>3.5</v>
      </c>
      <c r="V8" s="58">
        <v>3.5</v>
      </c>
      <c r="W8" s="58">
        <v>3.5</v>
      </c>
      <c r="X8" s="58">
        <v>3.5</v>
      </c>
      <c r="Y8" s="58">
        <v>3.5</v>
      </c>
    </row>
    <row r="9" spans="1:28" s="21" customFormat="1" ht="35.1" customHeight="1" x14ac:dyDescent="0.25">
      <c r="A9" s="248"/>
      <c r="B9" s="222"/>
      <c r="C9" s="233"/>
      <c r="D9" s="233"/>
      <c r="E9" s="51" t="s">
        <v>33</v>
      </c>
      <c r="F9" s="52"/>
      <c r="G9" s="59"/>
      <c r="H9" s="59"/>
      <c r="I9" s="60">
        <v>15</v>
      </c>
      <c r="J9" s="60"/>
      <c r="K9" s="60"/>
      <c r="L9" s="60"/>
      <c r="M9" s="60"/>
      <c r="N9" s="60"/>
      <c r="O9" s="60">
        <v>5</v>
      </c>
      <c r="P9" s="60"/>
      <c r="Q9" s="60"/>
      <c r="R9" s="60"/>
      <c r="S9" s="60">
        <v>10</v>
      </c>
      <c r="T9" s="60"/>
      <c r="U9" s="60">
        <v>20</v>
      </c>
      <c r="V9" s="60">
        <v>20</v>
      </c>
      <c r="W9" s="60">
        <v>10</v>
      </c>
      <c r="X9" s="60">
        <v>10</v>
      </c>
      <c r="Y9" s="60">
        <v>10</v>
      </c>
    </row>
    <row r="10" spans="1:28" s="21" customFormat="1" ht="35.1" customHeight="1" x14ac:dyDescent="0.25">
      <c r="A10" s="249">
        <v>2</v>
      </c>
      <c r="B10" s="246" t="s">
        <v>19</v>
      </c>
      <c r="C10" s="240" t="s">
        <v>68</v>
      </c>
      <c r="D10" s="241" t="s">
        <v>69</v>
      </c>
      <c r="E10" s="34" t="s">
        <v>30</v>
      </c>
      <c r="F10" s="33"/>
      <c r="G10" s="35"/>
      <c r="H10" s="35">
        <v>2.5</v>
      </c>
      <c r="I10" s="36"/>
      <c r="J10" s="35"/>
      <c r="K10" s="36">
        <v>2.5</v>
      </c>
      <c r="L10" s="36"/>
      <c r="M10" s="36"/>
      <c r="N10" s="36"/>
      <c r="O10" s="36"/>
      <c r="P10" s="36"/>
      <c r="Q10" s="36"/>
      <c r="R10" s="36">
        <v>2.5</v>
      </c>
      <c r="S10" s="36"/>
      <c r="T10" s="36"/>
      <c r="U10" s="36"/>
      <c r="V10" s="36"/>
      <c r="W10" s="36"/>
      <c r="X10" s="36"/>
      <c r="Y10" s="36"/>
    </row>
    <row r="11" spans="1:28" s="21" customFormat="1" ht="35.1" customHeight="1" x14ac:dyDescent="0.25">
      <c r="A11" s="250"/>
      <c r="B11" s="239"/>
      <c r="C11" s="252"/>
      <c r="D11" s="251"/>
      <c r="E11" s="4" t="s">
        <v>33</v>
      </c>
      <c r="F11" s="4"/>
      <c r="G11" s="22"/>
      <c r="H11" s="24">
        <v>15</v>
      </c>
      <c r="I11" s="23"/>
      <c r="J11" s="22"/>
      <c r="K11" s="23">
        <v>10</v>
      </c>
      <c r="L11" s="23"/>
      <c r="M11" s="23"/>
      <c r="N11" s="23"/>
      <c r="O11" s="23"/>
      <c r="P11" s="23"/>
      <c r="Q11" s="23"/>
      <c r="R11" s="23">
        <v>5</v>
      </c>
      <c r="S11" s="23"/>
      <c r="T11" s="23"/>
      <c r="U11" s="23"/>
      <c r="V11" s="23"/>
      <c r="W11" s="23"/>
      <c r="X11" s="23"/>
      <c r="Y11" s="23"/>
    </row>
    <row r="12" spans="1:28" s="21" customFormat="1" ht="35.1" customHeight="1" thickBot="1" x14ac:dyDescent="0.3">
      <c r="A12" s="253">
        <v>3</v>
      </c>
      <c r="B12" s="255" t="s">
        <v>19</v>
      </c>
      <c r="C12" s="234" t="s">
        <v>95</v>
      </c>
      <c r="D12" s="236" t="s">
        <v>96</v>
      </c>
      <c r="E12" s="50" t="s">
        <v>30</v>
      </c>
      <c r="F12" s="51"/>
      <c r="G12" s="37"/>
      <c r="H12" s="37"/>
      <c r="I12" s="45">
        <v>2.5</v>
      </c>
      <c r="J12" s="44"/>
      <c r="K12" s="44"/>
      <c r="L12" s="42"/>
      <c r="M12" s="45"/>
      <c r="N12" s="44"/>
      <c r="O12" s="44">
        <v>2.5</v>
      </c>
      <c r="P12" s="44"/>
      <c r="Q12" s="44"/>
      <c r="R12" s="45"/>
      <c r="S12" s="44">
        <v>2.5</v>
      </c>
      <c r="T12" s="44"/>
      <c r="U12" s="42"/>
      <c r="V12" s="38"/>
      <c r="W12" s="37"/>
      <c r="X12" s="38"/>
      <c r="Y12" s="37"/>
    </row>
    <row r="13" spans="1:28" s="21" customFormat="1" ht="35.1" customHeight="1" x14ac:dyDescent="0.25">
      <c r="A13" s="254"/>
      <c r="B13" s="238"/>
      <c r="C13" s="235"/>
      <c r="D13" s="237"/>
      <c r="E13" s="51" t="s">
        <v>33</v>
      </c>
      <c r="F13" s="52"/>
      <c r="G13" s="49"/>
      <c r="H13" s="41"/>
      <c r="I13" s="47">
        <v>10</v>
      </c>
      <c r="J13" s="43"/>
      <c r="K13" s="43"/>
      <c r="L13" s="48"/>
      <c r="M13" s="43"/>
      <c r="N13" s="47"/>
      <c r="O13" s="43">
        <v>5</v>
      </c>
      <c r="P13" s="43"/>
      <c r="Q13" s="43"/>
      <c r="R13" s="46"/>
      <c r="S13" s="43">
        <v>10</v>
      </c>
      <c r="T13" s="43"/>
      <c r="U13" s="43"/>
      <c r="V13" s="39"/>
      <c r="W13" s="41"/>
      <c r="X13" s="39"/>
      <c r="Y13" s="52"/>
      <c r="Z13" s="40"/>
    </row>
    <row r="14" spans="1:28" s="21" customFormat="1" ht="35.1" customHeight="1" x14ac:dyDescent="0.25">
      <c r="A14" s="249">
        <v>4</v>
      </c>
      <c r="B14" s="238" t="s">
        <v>19</v>
      </c>
      <c r="C14" s="240" t="s">
        <v>71</v>
      </c>
      <c r="D14" s="241" t="s">
        <v>72</v>
      </c>
      <c r="E14" s="80" t="s">
        <v>30</v>
      </c>
      <c r="F14" s="81"/>
      <c r="G14" s="82"/>
      <c r="H14" s="82">
        <v>2.5</v>
      </c>
      <c r="I14" s="83"/>
      <c r="J14" s="82"/>
      <c r="K14" s="83">
        <v>2.5</v>
      </c>
      <c r="L14" s="83"/>
      <c r="M14" s="83"/>
      <c r="N14" s="83"/>
      <c r="O14" s="83"/>
      <c r="P14" s="83"/>
      <c r="Q14" s="83"/>
      <c r="R14" s="83">
        <v>2.5</v>
      </c>
      <c r="S14" s="83"/>
      <c r="T14" s="83"/>
      <c r="U14" s="83"/>
      <c r="V14" s="83"/>
      <c r="W14" s="83"/>
      <c r="X14" s="83"/>
      <c r="Y14" s="83"/>
    </row>
    <row r="15" spans="1:28" s="21" customFormat="1" ht="35.1" customHeight="1" x14ac:dyDescent="0.25">
      <c r="A15" s="250"/>
      <c r="B15" s="239"/>
      <c r="C15" s="240"/>
      <c r="D15" s="241"/>
      <c r="E15" s="84" t="s">
        <v>33</v>
      </c>
      <c r="F15" s="71"/>
      <c r="G15" s="85"/>
      <c r="H15" s="86">
        <v>20</v>
      </c>
      <c r="I15" s="87"/>
      <c r="J15" s="85"/>
      <c r="K15" s="87">
        <v>10</v>
      </c>
      <c r="L15" s="87"/>
      <c r="M15" s="87"/>
      <c r="N15" s="87"/>
      <c r="O15" s="87"/>
      <c r="P15" s="87"/>
      <c r="Q15" s="87"/>
      <c r="R15" s="87">
        <v>10</v>
      </c>
      <c r="S15" s="87"/>
      <c r="T15" s="87"/>
      <c r="U15" s="87"/>
      <c r="V15" s="87"/>
      <c r="W15" s="87"/>
      <c r="X15" s="87"/>
      <c r="Y15" s="87"/>
    </row>
    <row r="16" spans="1:28" s="21" customFormat="1" ht="35.1" customHeight="1" x14ac:dyDescent="0.25">
      <c r="A16" s="247">
        <v>5</v>
      </c>
      <c r="B16" s="238" t="s">
        <v>19</v>
      </c>
      <c r="C16" s="233" t="s">
        <v>70</v>
      </c>
      <c r="D16" s="233" t="s">
        <v>21</v>
      </c>
      <c r="E16" s="51" t="s">
        <v>30</v>
      </c>
      <c r="F16" s="51"/>
      <c r="G16" s="44"/>
      <c r="H16" s="44"/>
      <c r="I16" s="44"/>
      <c r="J16" s="44"/>
      <c r="K16" s="44"/>
      <c r="L16" s="44">
        <v>2.5</v>
      </c>
      <c r="M16" s="44"/>
      <c r="N16" s="44"/>
      <c r="O16" s="44">
        <v>2.5</v>
      </c>
      <c r="P16" s="44"/>
      <c r="Q16" s="44"/>
      <c r="R16" s="44"/>
      <c r="S16" s="44"/>
      <c r="T16" s="44">
        <v>2.5</v>
      </c>
      <c r="U16" s="44"/>
      <c r="V16" s="44"/>
      <c r="W16" s="44"/>
      <c r="X16" s="44"/>
      <c r="Y16" s="44"/>
      <c r="AA16" s="6"/>
      <c r="AB16" s="7"/>
    </row>
    <row r="17" spans="1:25" s="21" customFormat="1" ht="35.1" customHeight="1" x14ac:dyDescent="0.25">
      <c r="A17" s="248"/>
      <c r="B17" s="246"/>
      <c r="C17" s="242"/>
      <c r="D17" s="242"/>
      <c r="E17" s="65" t="s">
        <v>33</v>
      </c>
      <c r="F17" s="88"/>
      <c r="G17" s="66"/>
      <c r="H17" s="66"/>
      <c r="I17" s="66"/>
      <c r="J17" s="66"/>
      <c r="K17" s="66"/>
      <c r="L17" s="66">
        <v>20</v>
      </c>
      <c r="M17" s="66"/>
      <c r="N17" s="66"/>
      <c r="O17" s="66">
        <v>10</v>
      </c>
      <c r="P17" s="66"/>
      <c r="Q17" s="66"/>
      <c r="R17" s="66"/>
      <c r="S17" s="66"/>
      <c r="T17" s="66">
        <v>40</v>
      </c>
      <c r="U17" s="66"/>
      <c r="V17" s="66"/>
      <c r="W17" s="66"/>
      <c r="X17" s="66"/>
      <c r="Y17" s="66"/>
    </row>
    <row r="18" spans="1:25" s="21" customFormat="1" ht="35.1" customHeight="1" x14ac:dyDescent="0.25">
      <c r="A18" s="244">
        <v>6</v>
      </c>
      <c r="B18" s="232" t="s">
        <v>97</v>
      </c>
      <c r="C18" s="233" t="s">
        <v>98</v>
      </c>
      <c r="D18" s="233" t="s">
        <v>20</v>
      </c>
      <c r="E18" s="51" t="s">
        <v>30</v>
      </c>
      <c r="F18" s="69"/>
      <c r="G18" s="44">
        <v>2.5</v>
      </c>
      <c r="H18" s="44"/>
      <c r="I18" s="44"/>
      <c r="J18" s="44"/>
      <c r="K18" s="44">
        <v>2.5</v>
      </c>
      <c r="L18" s="44"/>
      <c r="M18" s="44"/>
      <c r="N18" s="44"/>
      <c r="O18" s="44">
        <v>2.5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s="21" customFormat="1" ht="35.1" customHeight="1" x14ac:dyDescent="0.25">
      <c r="A19" s="245"/>
      <c r="B19" s="232"/>
      <c r="C19" s="233"/>
      <c r="D19" s="233"/>
      <c r="E19" s="51" t="s">
        <v>33</v>
      </c>
      <c r="F19" s="69"/>
      <c r="G19" s="43">
        <v>20</v>
      </c>
      <c r="H19" s="43"/>
      <c r="I19" s="43"/>
      <c r="J19" s="43"/>
      <c r="K19" s="43">
        <v>10</v>
      </c>
      <c r="L19" s="43"/>
      <c r="M19" s="43"/>
      <c r="N19" s="43"/>
      <c r="O19" s="43">
        <v>10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s="21" customFormat="1" ht="35.1" customHeight="1" x14ac:dyDescent="0.25">
      <c r="A20" s="243">
        <v>7</v>
      </c>
      <c r="B20" s="232" t="s">
        <v>97</v>
      </c>
      <c r="C20" s="233" t="s">
        <v>99</v>
      </c>
      <c r="D20" s="233" t="s">
        <v>75</v>
      </c>
      <c r="E20" s="51" t="s">
        <v>30</v>
      </c>
      <c r="F20" s="69"/>
      <c r="G20" s="44">
        <v>2.5</v>
      </c>
      <c r="H20" s="44"/>
      <c r="I20" s="44"/>
      <c r="J20" s="44"/>
      <c r="K20" s="44">
        <v>2.5</v>
      </c>
      <c r="L20" s="44"/>
      <c r="M20" s="44"/>
      <c r="N20" s="44"/>
      <c r="O20" s="44">
        <v>2.5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s="21" customFormat="1" ht="35.1" customHeight="1" x14ac:dyDescent="0.25">
      <c r="A21" s="231"/>
      <c r="B21" s="232"/>
      <c r="C21" s="233"/>
      <c r="D21" s="233"/>
      <c r="E21" s="51" t="s">
        <v>33</v>
      </c>
      <c r="F21" s="69"/>
      <c r="G21" s="43">
        <v>15</v>
      </c>
      <c r="H21" s="43"/>
      <c r="I21" s="43"/>
      <c r="J21" s="43"/>
      <c r="K21" s="43">
        <v>10</v>
      </c>
      <c r="L21" s="43"/>
      <c r="M21" s="43"/>
      <c r="N21" s="43"/>
      <c r="O21" s="43">
        <v>10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s="21" customFormat="1" ht="35.1" customHeight="1" x14ac:dyDescent="0.25">
      <c r="A22" s="244">
        <v>8</v>
      </c>
      <c r="B22" s="232" t="s">
        <v>97</v>
      </c>
      <c r="C22" s="233" t="s">
        <v>76</v>
      </c>
      <c r="D22" s="233" t="s">
        <v>23</v>
      </c>
      <c r="E22" s="51" t="s">
        <v>30</v>
      </c>
      <c r="F22" s="69"/>
      <c r="G22" s="44"/>
      <c r="H22" s="44"/>
      <c r="I22" s="44"/>
      <c r="J22" s="44"/>
      <c r="K22" s="44"/>
      <c r="L22" s="44">
        <v>2.5</v>
      </c>
      <c r="M22" s="44"/>
      <c r="N22" s="44"/>
      <c r="O22" s="44">
        <v>2.5</v>
      </c>
      <c r="P22" s="44"/>
      <c r="Q22" s="44"/>
      <c r="R22" s="44"/>
      <c r="S22" s="44"/>
      <c r="T22" s="44">
        <v>2.5</v>
      </c>
      <c r="U22" s="44"/>
      <c r="V22" s="44"/>
      <c r="W22" s="44"/>
      <c r="X22" s="44"/>
      <c r="Y22" s="44"/>
    </row>
    <row r="23" spans="1:25" s="21" customFormat="1" ht="35.1" customHeight="1" x14ac:dyDescent="0.25">
      <c r="A23" s="245"/>
      <c r="B23" s="232"/>
      <c r="C23" s="233"/>
      <c r="D23" s="233"/>
      <c r="E23" s="51" t="s">
        <v>33</v>
      </c>
      <c r="F23" s="69"/>
      <c r="G23" s="43"/>
      <c r="H23" s="43"/>
      <c r="I23" s="43"/>
      <c r="J23" s="43"/>
      <c r="K23" s="43"/>
      <c r="L23" s="43">
        <v>20</v>
      </c>
      <c r="M23" s="43"/>
      <c r="N23" s="43"/>
      <c r="O23" s="43">
        <v>10</v>
      </c>
      <c r="P23" s="43"/>
      <c r="Q23" s="43"/>
      <c r="R23" s="43"/>
      <c r="S23" s="43"/>
      <c r="T23" s="43">
        <v>40</v>
      </c>
      <c r="U23" s="43"/>
      <c r="V23" s="43"/>
      <c r="W23" s="43"/>
      <c r="X23" s="43"/>
      <c r="Y23" s="43"/>
    </row>
    <row r="24" spans="1:25" s="21" customFormat="1" ht="35.1" customHeight="1" x14ac:dyDescent="0.25">
      <c r="A24" s="243">
        <v>9</v>
      </c>
      <c r="B24" s="232" t="s">
        <v>97</v>
      </c>
      <c r="C24" s="233" t="s">
        <v>100</v>
      </c>
      <c r="D24" s="233" t="s">
        <v>101</v>
      </c>
      <c r="E24" s="53" t="s">
        <v>30</v>
      </c>
      <c r="F24" s="62"/>
      <c r="G24" s="54"/>
      <c r="H24" s="54"/>
      <c r="I24" s="54">
        <v>2.5</v>
      </c>
      <c r="J24" s="54"/>
      <c r="K24" s="54"/>
      <c r="L24" s="54"/>
      <c r="M24" s="54"/>
      <c r="N24" s="54"/>
      <c r="O24" s="54"/>
      <c r="P24" s="54"/>
      <c r="Q24" s="54">
        <v>2.5</v>
      </c>
      <c r="R24" s="54"/>
      <c r="S24" s="54">
        <v>2.5</v>
      </c>
      <c r="T24" s="54"/>
      <c r="U24" s="54">
        <v>3.5</v>
      </c>
      <c r="V24" s="54">
        <v>3.5</v>
      </c>
      <c r="W24" s="54">
        <v>3.5</v>
      </c>
      <c r="X24" s="54">
        <v>3.5</v>
      </c>
      <c r="Y24" s="54">
        <v>3.5</v>
      </c>
    </row>
    <row r="25" spans="1:25" s="21" customFormat="1" ht="35.1" customHeight="1" x14ac:dyDescent="0.25">
      <c r="A25" s="231"/>
      <c r="B25" s="232"/>
      <c r="C25" s="233"/>
      <c r="D25" s="233"/>
      <c r="E25" s="53" t="s">
        <v>33</v>
      </c>
      <c r="F25" s="63"/>
      <c r="G25" s="56"/>
      <c r="H25" s="56"/>
      <c r="I25" s="56">
        <v>15</v>
      </c>
      <c r="J25" s="56"/>
      <c r="K25" s="56"/>
      <c r="L25" s="56"/>
      <c r="M25" s="56"/>
      <c r="N25" s="56"/>
      <c r="O25" s="56"/>
      <c r="P25" s="56"/>
      <c r="Q25" s="56">
        <v>10</v>
      </c>
      <c r="R25" s="56"/>
      <c r="S25" s="56">
        <v>10</v>
      </c>
      <c r="T25" s="56"/>
      <c r="U25" s="56">
        <v>10</v>
      </c>
      <c r="V25" s="56">
        <v>10</v>
      </c>
      <c r="W25" s="56">
        <v>10</v>
      </c>
      <c r="X25" s="56">
        <v>10</v>
      </c>
      <c r="Y25" s="56">
        <v>10</v>
      </c>
    </row>
    <row r="26" spans="1:25" s="21" customFormat="1" ht="35.1" customHeight="1" x14ac:dyDescent="0.25">
      <c r="A26" s="244">
        <v>10</v>
      </c>
      <c r="B26" s="232" t="s">
        <v>97</v>
      </c>
      <c r="C26" s="233" t="s">
        <v>78</v>
      </c>
      <c r="D26" s="233" t="s">
        <v>77</v>
      </c>
      <c r="E26" s="51" t="s">
        <v>30</v>
      </c>
      <c r="F26" s="69"/>
      <c r="G26" s="44"/>
      <c r="H26" s="44"/>
      <c r="I26" s="44"/>
      <c r="J26" s="44"/>
      <c r="K26" s="44"/>
      <c r="L26" s="44">
        <v>2.5</v>
      </c>
      <c r="M26" s="44">
        <v>2.5</v>
      </c>
      <c r="N26" s="44"/>
      <c r="O26" s="44"/>
      <c r="P26" s="44"/>
      <c r="Q26" s="44">
        <v>2.5</v>
      </c>
      <c r="R26" s="44"/>
      <c r="S26" s="44"/>
      <c r="T26" s="44"/>
      <c r="U26" s="44"/>
      <c r="V26" s="44"/>
      <c r="W26" s="44"/>
      <c r="X26" s="44"/>
      <c r="Y26" s="44"/>
    </row>
    <row r="27" spans="1:25" s="21" customFormat="1" ht="35.1" customHeight="1" x14ac:dyDescent="0.25">
      <c r="A27" s="245"/>
      <c r="B27" s="232"/>
      <c r="C27" s="233"/>
      <c r="D27" s="233"/>
      <c r="E27" s="51" t="s">
        <v>33</v>
      </c>
      <c r="F27" s="69"/>
      <c r="G27" s="43"/>
      <c r="H27" s="43"/>
      <c r="I27" s="43"/>
      <c r="J27" s="43"/>
      <c r="K27" s="43"/>
      <c r="L27" s="43">
        <v>10</v>
      </c>
      <c r="M27" s="43">
        <v>50</v>
      </c>
      <c r="N27" s="43"/>
      <c r="O27" s="43"/>
      <c r="P27" s="43"/>
      <c r="Q27" s="43">
        <v>10</v>
      </c>
      <c r="R27" s="43"/>
      <c r="S27" s="43"/>
      <c r="T27" s="43"/>
      <c r="U27" s="43"/>
      <c r="V27" s="43"/>
      <c r="W27" s="43"/>
      <c r="X27" s="43"/>
      <c r="Y27" s="43"/>
    </row>
    <row r="28" spans="1:25" s="21" customFormat="1" ht="35.1" customHeight="1" x14ac:dyDescent="0.25">
      <c r="A28" s="243">
        <v>11</v>
      </c>
      <c r="B28" s="232" t="s">
        <v>97</v>
      </c>
      <c r="C28" s="233" t="s">
        <v>80</v>
      </c>
      <c r="D28" s="233" t="s">
        <v>79</v>
      </c>
      <c r="E28" s="51" t="s">
        <v>30</v>
      </c>
      <c r="F28" s="69"/>
      <c r="G28" s="44"/>
      <c r="H28" s="44">
        <v>2.5</v>
      </c>
      <c r="I28" s="44"/>
      <c r="J28" s="44"/>
      <c r="K28" s="44">
        <v>2.5</v>
      </c>
      <c r="L28" s="44"/>
      <c r="M28" s="44"/>
      <c r="N28" s="44"/>
      <c r="O28" s="44"/>
      <c r="P28" s="44"/>
      <c r="Q28" s="44">
        <v>2.5</v>
      </c>
      <c r="R28" s="44"/>
      <c r="S28" s="44"/>
      <c r="T28" s="44"/>
      <c r="U28" s="44"/>
      <c r="V28" s="44"/>
      <c r="W28" s="44"/>
      <c r="X28" s="44"/>
      <c r="Y28" s="44"/>
    </row>
    <row r="29" spans="1:25" s="21" customFormat="1" ht="35.1" customHeight="1" x14ac:dyDescent="0.25">
      <c r="A29" s="231"/>
      <c r="B29" s="232"/>
      <c r="C29" s="233"/>
      <c r="D29" s="233"/>
      <c r="E29" s="51" t="s">
        <v>33</v>
      </c>
      <c r="F29" s="69"/>
      <c r="G29" s="43"/>
      <c r="H29" s="43">
        <v>20</v>
      </c>
      <c r="I29" s="43"/>
      <c r="J29" s="43"/>
      <c r="K29" s="43">
        <v>10</v>
      </c>
      <c r="L29" s="43"/>
      <c r="M29" s="43"/>
      <c r="N29" s="43"/>
      <c r="O29" s="43"/>
      <c r="P29" s="43"/>
      <c r="Q29" s="43">
        <v>10</v>
      </c>
      <c r="R29" s="43"/>
      <c r="S29" s="43"/>
      <c r="T29" s="43"/>
      <c r="U29" s="43"/>
      <c r="V29" s="43"/>
      <c r="W29" s="43"/>
      <c r="X29" s="43"/>
      <c r="Y29" s="43"/>
    </row>
    <row r="30" spans="1:25" s="21" customFormat="1" ht="35.1" customHeight="1" x14ac:dyDescent="0.25">
      <c r="A30" s="244">
        <v>12</v>
      </c>
      <c r="B30" s="232" t="s">
        <v>97</v>
      </c>
      <c r="C30" s="233" t="s">
        <v>81</v>
      </c>
      <c r="D30" s="233" t="s">
        <v>102</v>
      </c>
      <c r="E30" s="51" t="s">
        <v>30</v>
      </c>
      <c r="F30" s="69"/>
      <c r="G30" s="44">
        <v>2.5</v>
      </c>
      <c r="H30" s="44"/>
      <c r="I30" s="44"/>
      <c r="J30" s="44"/>
      <c r="K30" s="44">
        <v>2.5</v>
      </c>
      <c r="L30" s="44"/>
      <c r="M30" s="44"/>
      <c r="N30" s="44"/>
      <c r="O30" s="44"/>
      <c r="P30" s="44">
        <v>2.5</v>
      </c>
      <c r="Q30" s="44"/>
      <c r="R30" s="44"/>
      <c r="S30" s="44"/>
      <c r="T30" s="44"/>
      <c r="U30" s="44"/>
      <c r="V30" s="44"/>
      <c r="W30" s="44"/>
      <c r="X30" s="44"/>
      <c r="Y30" s="44"/>
    </row>
    <row r="31" spans="1:25" s="21" customFormat="1" ht="35.1" customHeight="1" x14ac:dyDescent="0.25">
      <c r="A31" s="245"/>
      <c r="B31" s="232"/>
      <c r="C31" s="233"/>
      <c r="D31" s="233"/>
      <c r="E31" s="51" t="s">
        <v>33</v>
      </c>
      <c r="F31" s="69"/>
      <c r="G31" s="43">
        <v>15</v>
      </c>
      <c r="H31" s="43"/>
      <c r="I31" s="43"/>
      <c r="J31" s="43"/>
      <c r="K31" s="43">
        <v>10</v>
      </c>
      <c r="L31" s="43"/>
      <c r="M31" s="43"/>
      <c r="N31" s="43"/>
      <c r="O31" s="43"/>
      <c r="P31" s="43">
        <v>5</v>
      </c>
      <c r="Q31" s="43"/>
      <c r="R31" s="43"/>
      <c r="S31" s="43"/>
      <c r="T31" s="43"/>
      <c r="U31" s="43"/>
      <c r="V31" s="43"/>
      <c r="W31" s="43"/>
      <c r="X31" s="43"/>
      <c r="Y31" s="43"/>
    </row>
    <row r="32" spans="1:25" s="21" customFormat="1" ht="35.1" customHeight="1" x14ac:dyDescent="0.25">
      <c r="A32" s="243">
        <v>13</v>
      </c>
      <c r="B32" s="232" t="s">
        <v>97</v>
      </c>
      <c r="C32" s="233" t="s">
        <v>82</v>
      </c>
      <c r="D32" s="233" t="s">
        <v>22</v>
      </c>
      <c r="E32" s="51" t="s">
        <v>30</v>
      </c>
      <c r="F32" s="69"/>
      <c r="G32" s="44">
        <v>2.5</v>
      </c>
      <c r="H32" s="44"/>
      <c r="I32" s="44"/>
      <c r="J32" s="44"/>
      <c r="K32" s="44">
        <v>2.5</v>
      </c>
      <c r="L32" s="44"/>
      <c r="M32" s="44"/>
      <c r="N32" s="44"/>
      <c r="O32" s="44">
        <v>2.5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s="21" customFormat="1" ht="35.1" customHeight="1" x14ac:dyDescent="0.25">
      <c r="A33" s="231"/>
      <c r="B33" s="232"/>
      <c r="C33" s="233"/>
      <c r="D33" s="233"/>
      <c r="E33" s="51" t="s">
        <v>33</v>
      </c>
      <c r="F33" s="69"/>
      <c r="G33" s="43">
        <v>15</v>
      </c>
      <c r="H33" s="43"/>
      <c r="I33" s="43"/>
      <c r="J33" s="43"/>
      <c r="K33" s="43">
        <v>5</v>
      </c>
      <c r="L33" s="43"/>
      <c r="M33" s="43"/>
      <c r="N33" s="43"/>
      <c r="O33" s="43">
        <v>10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s="30" customFormat="1" ht="35.1" customHeight="1" x14ac:dyDescent="0.25">
      <c r="A34" s="256">
        <v>14</v>
      </c>
      <c r="B34" s="232" t="s">
        <v>97</v>
      </c>
      <c r="C34" s="233" t="s">
        <v>103</v>
      </c>
      <c r="D34" s="233" t="s">
        <v>104</v>
      </c>
      <c r="E34" s="51" t="s">
        <v>30</v>
      </c>
      <c r="F34" s="69"/>
      <c r="G34" s="195"/>
      <c r="H34" s="44">
        <v>2.5</v>
      </c>
      <c r="I34" s="196"/>
      <c r="J34" s="196"/>
      <c r="K34" s="44">
        <v>2.5</v>
      </c>
      <c r="L34" s="196"/>
      <c r="M34" s="196"/>
      <c r="N34" s="196"/>
      <c r="O34" s="196"/>
      <c r="P34" s="196"/>
      <c r="Q34" s="196"/>
      <c r="R34" s="44">
        <v>2.5</v>
      </c>
      <c r="S34" s="196"/>
      <c r="T34" s="196"/>
      <c r="U34" s="196"/>
      <c r="V34" s="44"/>
      <c r="W34" s="44"/>
      <c r="X34" s="44"/>
      <c r="Y34" s="44"/>
    </row>
    <row r="35" spans="1:25" s="30" customFormat="1" ht="35.1" customHeight="1" x14ac:dyDescent="0.25">
      <c r="A35" s="257"/>
      <c r="B35" s="232"/>
      <c r="C35" s="233"/>
      <c r="D35" s="233"/>
      <c r="E35" s="51" t="s">
        <v>33</v>
      </c>
      <c r="F35" s="69"/>
      <c r="G35" s="197"/>
      <c r="H35" s="43">
        <v>15</v>
      </c>
      <c r="I35" s="198"/>
      <c r="J35" s="198"/>
      <c r="K35" s="43">
        <v>5</v>
      </c>
      <c r="L35" s="198"/>
      <c r="M35" s="198"/>
      <c r="N35" s="198"/>
      <c r="O35" s="198"/>
      <c r="P35" s="198"/>
      <c r="Q35" s="198"/>
      <c r="R35" s="43">
        <v>10</v>
      </c>
      <c r="S35" s="198"/>
      <c r="T35" s="198"/>
      <c r="U35" s="198"/>
      <c r="V35" s="43"/>
      <c r="W35" s="43"/>
      <c r="X35" s="43"/>
      <c r="Y35" s="43"/>
    </row>
    <row r="36" spans="1:25" s="21" customFormat="1" ht="35.1" customHeight="1" x14ac:dyDescent="0.25">
      <c r="A36" s="256">
        <v>15</v>
      </c>
      <c r="B36" s="232" t="s">
        <v>97</v>
      </c>
      <c r="C36" s="233" t="s">
        <v>105</v>
      </c>
      <c r="D36" s="233" t="s">
        <v>106</v>
      </c>
      <c r="E36" s="51" t="s">
        <v>30</v>
      </c>
      <c r="F36" s="69"/>
      <c r="G36" s="44"/>
      <c r="H36" s="44"/>
      <c r="I36" s="44">
        <v>2.5</v>
      </c>
      <c r="J36" s="44"/>
      <c r="K36" s="44"/>
      <c r="L36" s="44">
        <v>2.5</v>
      </c>
      <c r="M36" s="44"/>
      <c r="N36" s="44"/>
      <c r="O36" s="44"/>
      <c r="P36" s="44"/>
      <c r="Q36" s="44"/>
      <c r="R36" s="44"/>
      <c r="S36" s="44">
        <v>2.5</v>
      </c>
      <c r="T36" s="44"/>
      <c r="U36" s="44"/>
      <c r="V36" s="44"/>
      <c r="W36" s="44"/>
      <c r="X36" s="44"/>
      <c r="Y36" s="44"/>
    </row>
    <row r="37" spans="1:25" s="21" customFormat="1" ht="35.1" customHeight="1" x14ac:dyDescent="0.25">
      <c r="A37" s="257"/>
      <c r="B37" s="232"/>
      <c r="C37" s="233"/>
      <c r="D37" s="233"/>
      <c r="E37" s="51" t="s">
        <v>33</v>
      </c>
      <c r="F37" s="69"/>
      <c r="G37" s="43"/>
      <c r="H37" s="43"/>
      <c r="I37" s="43">
        <v>10</v>
      </c>
      <c r="J37" s="43"/>
      <c r="K37" s="43"/>
      <c r="L37" s="43">
        <v>20</v>
      </c>
      <c r="M37" s="43"/>
      <c r="N37" s="43"/>
      <c r="O37" s="43"/>
      <c r="P37" s="43"/>
      <c r="Q37" s="43"/>
      <c r="R37" s="43"/>
      <c r="S37" s="43">
        <v>10</v>
      </c>
      <c r="T37" s="43"/>
      <c r="U37" s="43"/>
      <c r="V37" s="43"/>
      <c r="W37" s="43"/>
      <c r="X37" s="43"/>
      <c r="Y37" s="43"/>
    </row>
    <row r="38" spans="1:25" s="21" customFormat="1" ht="35.1" customHeight="1" x14ac:dyDescent="0.25">
      <c r="A38" s="256">
        <v>16</v>
      </c>
      <c r="B38" s="232" t="s">
        <v>97</v>
      </c>
      <c r="C38" s="233" t="s">
        <v>107</v>
      </c>
      <c r="D38" s="233" t="s">
        <v>108</v>
      </c>
      <c r="E38" s="51" t="s">
        <v>30</v>
      </c>
      <c r="F38" s="69"/>
      <c r="G38" s="44"/>
      <c r="H38" s="44"/>
      <c r="I38" s="44">
        <v>2.5</v>
      </c>
      <c r="J38" s="44"/>
      <c r="K38" s="44"/>
      <c r="L38" s="44">
        <v>2.5</v>
      </c>
      <c r="M38" s="44"/>
      <c r="N38" s="44"/>
      <c r="O38" s="44">
        <v>2.5</v>
      </c>
      <c r="P38" s="44"/>
      <c r="Q38" s="44">
        <v>2.5</v>
      </c>
      <c r="R38" s="44"/>
      <c r="S38" s="44"/>
      <c r="T38" s="44"/>
      <c r="U38" s="44"/>
      <c r="V38" s="44"/>
      <c r="W38" s="44"/>
      <c r="X38" s="44"/>
      <c r="Y38" s="44"/>
    </row>
    <row r="39" spans="1:25" s="21" customFormat="1" ht="35.1" customHeight="1" x14ac:dyDescent="0.25">
      <c r="A39" s="257"/>
      <c r="B39" s="232"/>
      <c r="C39" s="242"/>
      <c r="D39" s="242"/>
      <c r="E39" s="65" t="s">
        <v>33</v>
      </c>
      <c r="F39" s="70"/>
      <c r="G39" s="66"/>
      <c r="H39" s="66"/>
      <c r="I39" s="66">
        <v>10</v>
      </c>
      <c r="J39" s="66"/>
      <c r="K39" s="66"/>
      <c r="L39" s="66">
        <v>10</v>
      </c>
      <c r="M39" s="66"/>
      <c r="N39" s="66"/>
      <c r="O39" s="66">
        <v>10</v>
      </c>
      <c r="P39" s="66"/>
      <c r="Q39" s="66">
        <v>10</v>
      </c>
      <c r="R39" s="66"/>
      <c r="S39" s="66"/>
      <c r="T39" s="66"/>
      <c r="U39" s="66"/>
      <c r="V39" s="66"/>
      <c r="W39" s="66"/>
      <c r="X39" s="66"/>
      <c r="Y39" s="66"/>
    </row>
    <row r="40" spans="1:25" s="21" customFormat="1" ht="35.1" customHeight="1" x14ac:dyDescent="0.25">
      <c r="A40" s="247">
        <v>17</v>
      </c>
      <c r="B40" s="223" t="s">
        <v>88</v>
      </c>
      <c r="C40" s="233" t="s">
        <v>109</v>
      </c>
      <c r="D40" s="242" t="s">
        <v>110</v>
      </c>
      <c r="E40" s="51" t="s">
        <v>30</v>
      </c>
      <c r="F40" s="51"/>
      <c r="G40" s="44"/>
      <c r="H40" s="44">
        <v>2.5</v>
      </c>
      <c r="I40" s="44"/>
      <c r="J40" s="44"/>
      <c r="K40" s="44">
        <v>2.5</v>
      </c>
      <c r="L40" s="44"/>
      <c r="M40" s="44"/>
      <c r="N40" s="44"/>
      <c r="O40" s="44">
        <v>2.5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s="21" customFormat="1" ht="35.1" customHeight="1" x14ac:dyDescent="0.25">
      <c r="A41" s="261"/>
      <c r="B41" s="240"/>
      <c r="C41" s="233"/>
      <c r="D41" s="258"/>
      <c r="E41" s="51" t="s">
        <v>33</v>
      </c>
      <c r="F41" s="51"/>
      <c r="G41" s="43"/>
      <c r="H41" s="43">
        <v>15</v>
      </c>
      <c r="I41" s="43"/>
      <c r="J41" s="43"/>
      <c r="K41" s="43">
        <v>5</v>
      </c>
      <c r="L41" s="43"/>
      <c r="M41" s="43"/>
      <c r="N41" s="43"/>
      <c r="O41" s="43">
        <v>10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s="21" customFormat="1" ht="35.1" customHeight="1" x14ac:dyDescent="0.25">
      <c r="A42" s="261"/>
      <c r="B42" s="240"/>
      <c r="C42" s="233" t="s">
        <v>111</v>
      </c>
      <c r="D42" s="233" t="s">
        <v>112</v>
      </c>
      <c r="E42" s="51" t="s">
        <v>30</v>
      </c>
      <c r="F42" s="51"/>
      <c r="G42" s="44"/>
      <c r="H42" s="44">
        <v>2.5</v>
      </c>
      <c r="I42" s="44"/>
      <c r="J42" s="44"/>
      <c r="K42" s="44">
        <v>2.5</v>
      </c>
      <c r="L42" s="44"/>
      <c r="M42" s="44"/>
      <c r="N42" s="44"/>
      <c r="O42" s="44">
        <v>2.5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s="21" customFormat="1" ht="35.1" customHeight="1" x14ac:dyDescent="0.25">
      <c r="A43" s="261"/>
      <c r="B43" s="240"/>
      <c r="C43" s="242"/>
      <c r="D43" s="242"/>
      <c r="E43" s="65" t="s">
        <v>33</v>
      </c>
      <c r="F43" s="65"/>
      <c r="G43" s="66"/>
      <c r="H43" s="66">
        <v>15</v>
      </c>
      <c r="I43" s="66"/>
      <c r="J43" s="66"/>
      <c r="K43" s="66">
        <v>5</v>
      </c>
      <c r="L43" s="66"/>
      <c r="M43" s="66"/>
      <c r="N43" s="66"/>
      <c r="O43" s="66">
        <v>10</v>
      </c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1:25" s="21" customFormat="1" ht="35.1" customHeight="1" x14ac:dyDescent="0.25">
      <c r="A44" s="260">
        <v>18</v>
      </c>
      <c r="B44" s="259" t="s">
        <v>97</v>
      </c>
      <c r="C44" s="233" t="s">
        <v>113</v>
      </c>
      <c r="D44" s="233" t="s">
        <v>114</v>
      </c>
      <c r="E44" s="51" t="s">
        <v>30</v>
      </c>
      <c r="F44" s="51"/>
      <c r="G44" s="44"/>
      <c r="H44" s="44"/>
      <c r="I44" s="44">
        <v>2.5</v>
      </c>
      <c r="J44" s="44"/>
      <c r="K44" s="44"/>
      <c r="L44" s="44"/>
      <c r="M44" s="44"/>
      <c r="N44" s="44"/>
      <c r="O44" s="44"/>
      <c r="P44" s="44">
        <v>2.5</v>
      </c>
      <c r="Q44" s="44">
        <v>2.5</v>
      </c>
      <c r="R44" s="44"/>
      <c r="S44" s="59"/>
      <c r="T44" s="44"/>
      <c r="U44" s="44"/>
      <c r="V44" s="44"/>
      <c r="W44" s="44"/>
      <c r="X44" s="44"/>
      <c r="Y44" s="44"/>
    </row>
    <row r="45" spans="1:25" s="21" customFormat="1" ht="35.1" customHeight="1" x14ac:dyDescent="0.25">
      <c r="A45" s="260"/>
      <c r="B45" s="259"/>
      <c r="C45" s="233"/>
      <c r="D45" s="233"/>
      <c r="E45" s="51" t="s">
        <v>33</v>
      </c>
      <c r="F45" s="51"/>
      <c r="G45" s="43"/>
      <c r="H45" s="43"/>
      <c r="I45" s="43">
        <v>10</v>
      </c>
      <c r="J45" s="43"/>
      <c r="K45" s="43"/>
      <c r="L45" s="43"/>
      <c r="M45" s="43"/>
      <c r="N45" s="43"/>
      <c r="O45" s="43"/>
      <c r="P45" s="43">
        <v>5</v>
      </c>
      <c r="Q45" s="43">
        <v>20</v>
      </c>
      <c r="R45" s="43"/>
      <c r="S45" s="43"/>
      <c r="T45" s="43"/>
      <c r="U45" s="43"/>
      <c r="V45" s="43"/>
      <c r="W45" s="43"/>
      <c r="X45" s="43"/>
      <c r="Y45" s="43"/>
    </row>
    <row r="46" spans="1:25" s="21" customFormat="1" ht="35.1" customHeight="1" x14ac:dyDescent="0.25">
      <c r="A46" s="260">
        <v>19</v>
      </c>
      <c r="B46" s="259" t="s">
        <v>97</v>
      </c>
      <c r="C46" s="233" t="s">
        <v>86</v>
      </c>
      <c r="D46" s="233" t="s">
        <v>85</v>
      </c>
      <c r="E46" s="51" t="s">
        <v>30</v>
      </c>
      <c r="F46" s="51"/>
      <c r="G46" s="51"/>
      <c r="H46" s="44">
        <v>2.5</v>
      </c>
      <c r="I46" s="44"/>
      <c r="J46" s="44"/>
      <c r="K46" s="44">
        <v>2.5</v>
      </c>
      <c r="L46" s="44"/>
      <c r="M46" s="44"/>
      <c r="N46" s="44"/>
      <c r="O46" s="44"/>
      <c r="P46" s="44"/>
      <c r="Q46" s="44"/>
      <c r="R46" s="44">
        <v>2.5</v>
      </c>
      <c r="S46" s="44"/>
      <c r="T46" s="44"/>
      <c r="U46" s="44"/>
      <c r="V46" s="44"/>
      <c r="W46" s="44"/>
      <c r="X46" s="44"/>
      <c r="Y46" s="44"/>
    </row>
    <row r="47" spans="1:25" s="21" customFormat="1" ht="35.1" customHeight="1" x14ac:dyDescent="0.25">
      <c r="A47" s="260"/>
      <c r="B47" s="259"/>
      <c r="C47" s="233"/>
      <c r="D47" s="233"/>
      <c r="E47" s="51" t="s">
        <v>33</v>
      </c>
      <c r="F47" s="51"/>
      <c r="G47" s="68"/>
      <c r="H47" s="43">
        <v>15</v>
      </c>
      <c r="I47" s="43"/>
      <c r="J47" s="43"/>
      <c r="K47" s="43">
        <v>10</v>
      </c>
      <c r="L47" s="43"/>
      <c r="M47" s="43"/>
      <c r="N47" s="43"/>
      <c r="O47" s="43"/>
      <c r="P47" s="43"/>
      <c r="Q47" s="43"/>
      <c r="R47" s="43">
        <v>10</v>
      </c>
      <c r="S47" s="43"/>
      <c r="T47" s="43"/>
      <c r="U47" s="43"/>
      <c r="V47" s="43"/>
      <c r="W47" s="43"/>
      <c r="X47" s="43"/>
      <c r="Y47" s="43"/>
    </row>
    <row r="48" spans="1:25" s="21" customFormat="1" ht="35.1" customHeight="1" x14ac:dyDescent="0.25">
      <c r="A48" s="260">
        <v>20</v>
      </c>
      <c r="B48" s="259" t="s">
        <v>97</v>
      </c>
      <c r="C48" s="233" t="s">
        <v>115</v>
      </c>
      <c r="D48" s="233" t="s">
        <v>116</v>
      </c>
      <c r="E48" s="51" t="s">
        <v>30</v>
      </c>
      <c r="F48" s="51"/>
      <c r="G48" s="44"/>
      <c r="H48" s="44"/>
      <c r="I48" s="44">
        <v>2.5</v>
      </c>
      <c r="J48" s="44"/>
      <c r="K48" s="44"/>
      <c r="L48" s="44">
        <v>2.5</v>
      </c>
      <c r="M48" s="44"/>
      <c r="N48" s="44"/>
      <c r="O48" s="44"/>
      <c r="P48" s="44"/>
      <c r="Q48" s="44">
        <v>2.5</v>
      </c>
      <c r="R48" s="44"/>
      <c r="S48" s="44"/>
      <c r="T48" s="44"/>
      <c r="U48" s="44"/>
      <c r="V48" s="44"/>
      <c r="W48" s="44"/>
      <c r="X48" s="44"/>
      <c r="Y48" s="44"/>
    </row>
    <row r="49" spans="1:25" s="21" customFormat="1" ht="35.1" customHeight="1" x14ac:dyDescent="0.25">
      <c r="A49" s="260"/>
      <c r="B49" s="259"/>
      <c r="C49" s="233"/>
      <c r="D49" s="233"/>
      <c r="E49" s="51" t="s">
        <v>33</v>
      </c>
      <c r="F49" s="51"/>
      <c r="G49" s="43"/>
      <c r="H49" s="43"/>
      <c r="I49" s="43">
        <v>15</v>
      </c>
      <c r="J49" s="43"/>
      <c r="K49" s="43"/>
      <c r="L49" s="43">
        <v>10</v>
      </c>
      <c r="M49" s="43"/>
      <c r="N49" s="43"/>
      <c r="O49" s="43"/>
      <c r="P49" s="43"/>
      <c r="Q49" s="43">
        <v>20</v>
      </c>
      <c r="R49" s="43"/>
      <c r="S49" s="43"/>
      <c r="T49" s="43"/>
      <c r="U49" s="43"/>
      <c r="V49" s="43"/>
      <c r="W49" s="43"/>
      <c r="X49" s="43"/>
      <c r="Y49" s="43"/>
    </row>
    <row r="50" spans="1:25" s="21" customFormat="1" ht="35.1" customHeight="1" x14ac:dyDescent="0.25">
      <c r="A50" s="260">
        <v>21</v>
      </c>
      <c r="B50" s="259" t="s">
        <v>97</v>
      </c>
      <c r="C50" s="233" t="s">
        <v>84</v>
      </c>
      <c r="D50" s="233" t="s">
        <v>117</v>
      </c>
      <c r="E50" s="51" t="s">
        <v>30</v>
      </c>
      <c r="F50" s="51"/>
      <c r="G50" s="44">
        <v>2.5</v>
      </c>
      <c r="H50" s="44"/>
      <c r="I50" s="44"/>
      <c r="J50" s="44"/>
      <c r="K50" s="44">
        <v>2.5</v>
      </c>
      <c r="L50" s="44"/>
      <c r="M50" s="44"/>
      <c r="N50" s="44"/>
      <c r="O50" s="44">
        <v>2.5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s="21" customFormat="1" ht="35.1" customHeight="1" x14ac:dyDescent="0.25">
      <c r="A51" s="260"/>
      <c r="B51" s="259"/>
      <c r="C51" s="233"/>
      <c r="D51" s="233"/>
      <c r="E51" s="51" t="s">
        <v>33</v>
      </c>
      <c r="F51" s="51"/>
      <c r="G51" s="43">
        <v>15</v>
      </c>
      <c r="H51" s="43"/>
      <c r="I51" s="43"/>
      <c r="J51" s="43"/>
      <c r="K51" s="43">
        <v>5</v>
      </c>
      <c r="L51" s="43"/>
      <c r="M51" s="43"/>
      <c r="N51" s="43"/>
      <c r="O51" s="43">
        <v>10</v>
      </c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s="21" customFormat="1" ht="36.75" customHeight="1" x14ac:dyDescent="0.25">
      <c r="A52" s="260">
        <v>22</v>
      </c>
      <c r="B52" s="259" t="s">
        <v>97</v>
      </c>
      <c r="C52" s="233" t="s">
        <v>118</v>
      </c>
      <c r="D52" s="233" t="s">
        <v>119</v>
      </c>
      <c r="E52" s="53" t="s">
        <v>30</v>
      </c>
      <c r="F52" s="53"/>
      <c r="G52" s="54"/>
      <c r="H52" s="54"/>
      <c r="I52" s="54"/>
      <c r="J52" s="54"/>
      <c r="K52" s="54"/>
      <c r="L52" s="54"/>
      <c r="M52" s="54"/>
      <c r="N52" s="54"/>
      <c r="O52" s="54"/>
      <c r="P52" s="54">
        <v>2.5</v>
      </c>
      <c r="Q52" s="54"/>
      <c r="R52" s="54">
        <v>2.5</v>
      </c>
      <c r="S52" s="54"/>
      <c r="T52" s="54">
        <v>2.5</v>
      </c>
      <c r="U52" s="54">
        <v>3.5</v>
      </c>
      <c r="V52" s="54">
        <v>3.5</v>
      </c>
      <c r="W52" s="54">
        <v>3.5</v>
      </c>
      <c r="X52" s="54">
        <v>3.5</v>
      </c>
      <c r="Y52" s="54">
        <v>3.5</v>
      </c>
    </row>
    <row r="53" spans="1:25" s="21" customFormat="1" ht="39.75" customHeight="1" x14ac:dyDescent="0.25">
      <c r="A53" s="260"/>
      <c r="B53" s="259"/>
      <c r="C53" s="233"/>
      <c r="D53" s="233"/>
      <c r="E53" s="53" t="s">
        <v>33</v>
      </c>
      <c r="F53" s="53"/>
      <c r="G53" s="56"/>
      <c r="H53" s="56"/>
      <c r="I53" s="56"/>
      <c r="J53" s="56"/>
      <c r="K53" s="56"/>
      <c r="L53" s="56"/>
      <c r="M53" s="56"/>
      <c r="N53" s="56"/>
      <c r="O53" s="56"/>
      <c r="P53" s="56">
        <v>10</v>
      </c>
      <c r="Q53" s="56"/>
      <c r="R53" s="56">
        <v>15</v>
      </c>
      <c r="S53" s="56"/>
      <c r="T53" s="56">
        <v>20</v>
      </c>
      <c r="U53" s="56">
        <v>10</v>
      </c>
      <c r="V53" s="56">
        <v>10</v>
      </c>
      <c r="W53" s="56">
        <v>10</v>
      </c>
      <c r="X53" s="56">
        <v>10</v>
      </c>
      <c r="Y53" s="56">
        <v>10</v>
      </c>
    </row>
    <row r="54" spans="1:25" s="21" customFormat="1" ht="35.1" customHeight="1" x14ac:dyDescent="0.25">
      <c r="A54" s="260">
        <v>23</v>
      </c>
      <c r="B54" s="259" t="s">
        <v>97</v>
      </c>
      <c r="C54" s="233" t="s">
        <v>120</v>
      </c>
      <c r="D54" s="233" t="s">
        <v>121</v>
      </c>
      <c r="E54" s="51" t="s">
        <v>30</v>
      </c>
      <c r="F54" s="51"/>
      <c r="G54" s="44"/>
      <c r="H54" s="44"/>
      <c r="I54" s="44"/>
      <c r="J54" s="44">
        <v>3.5</v>
      </c>
      <c r="K54" s="44"/>
      <c r="L54" s="44"/>
      <c r="M54" s="44"/>
      <c r="N54" s="44">
        <v>3.5</v>
      </c>
      <c r="O54" s="44"/>
      <c r="P54" s="44">
        <v>2.5</v>
      </c>
      <c r="Q54" s="44"/>
      <c r="R54" s="44"/>
      <c r="S54" s="44"/>
      <c r="T54" s="44"/>
      <c r="U54" s="44"/>
      <c r="V54" s="44"/>
      <c r="W54" s="44"/>
      <c r="X54" s="44"/>
      <c r="Y54" s="44"/>
    </row>
    <row r="55" spans="1:25" s="21" customFormat="1" ht="35.1" customHeight="1" x14ac:dyDescent="0.25">
      <c r="A55" s="260"/>
      <c r="B55" s="259"/>
      <c r="C55" s="233"/>
      <c r="D55" s="233"/>
      <c r="E55" s="51" t="s">
        <v>33</v>
      </c>
      <c r="F55" s="51"/>
      <c r="G55" s="43"/>
      <c r="H55" s="43"/>
      <c r="I55" s="43"/>
      <c r="J55" s="43">
        <v>10</v>
      </c>
      <c r="K55" s="43"/>
      <c r="L55" s="43"/>
      <c r="M55" s="43"/>
      <c r="N55" s="43">
        <v>10</v>
      </c>
      <c r="O55" s="43"/>
      <c r="P55" s="43">
        <v>10</v>
      </c>
      <c r="Q55" s="43"/>
      <c r="R55" s="43"/>
      <c r="S55" s="43"/>
      <c r="T55" s="43"/>
      <c r="U55" s="43"/>
      <c r="V55" s="43"/>
      <c r="W55" s="43"/>
      <c r="X55" s="43"/>
      <c r="Y55" s="43"/>
    </row>
    <row r="56" spans="1:25" s="21" customFormat="1" ht="35.1" customHeight="1" x14ac:dyDescent="0.25">
      <c r="A56" s="260">
        <v>24</v>
      </c>
      <c r="B56" s="259" t="s">
        <v>97</v>
      </c>
      <c r="C56" s="233" t="s">
        <v>122</v>
      </c>
      <c r="D56" s="233" t="s">
        <v>123</v>
      </c>
      <c r="E56" s="51" t="s">
        <v>30</v>
      </c>
      <c r="F56" s="51"/>
      <c r="G56" s="44"/>
      <c r="H56" s="44"/>
      <c r="I56" s="44"/>
      <c r="J56" s="44">
        <v>3.5</v>
      </c>
      <c r="K56" s="44"/>
      <c r="L56" s="44"/>
      <c r="M56" s="44"/>
      <c r="N56" s="44">
        <v>3.5</v>
      </c>
      <c r="O56" s="44"/>
      <c r="P56" s="44">
        <v>2.5</v>
      </c>
      <c r="Q56" s="44"/>
      <c r="R56" s="44"/>
      <c r="S56" s="44"/>
      <c r="T56" s="44"/>
      <c r="U56" s="44"/>
      <c r="V56" s="44"/>
      <c r="W56" s="44"/>
      <c r="X56" s="44"/>
      <c r="Y56" s="44"/>
    </row>
    <row r="57" spans="1:25" s="21" customFormat="1" ht="35.1" customHeight="1" x14ac:dyDescent="0.25">
      <c r="A57" s="260"/>
      <c r="B57" s="259"/>
      <c r="C57" s="233"/>
      <c r="D57" s="233"/>
      <c r="E57" s="51" t="s">
        <v>33</v>
      </c>
      <c r="F57" s="51"/>
      <c r="G57" s="43"/>
      <c r="H57" s="43"/>
      <c r="I57" s="43"/>
      <c r="J57" s="43">
        <v>10</v>
      </c>
      <c r="K57" s="43"/>
      <c r="L57" s="43"/>
      <c r="M57" s="43"/>
      <c r="N57" s="43">
        <v>10</v>
      </c>
      <c r="O57" s="43"/>
      <c r="P57" s="43">
        <v>10</v>
      </c>
      <c r="Q57" s="43"/>
      <c r="R57" s="43"/>
      <c r="S57" s="43"/>
      <c r="T57" s="43"/>
      <c r="U57" s="43"/>
      <c r="V57" s="43"/>
      <c r="W57" s="43"/>
      <c r="X57" s="43"/>
      <c r="Y57" s="43"/>
    </row>
    <row r="58" spans="1:25" s="21" customFormat="1" ht="35.1" customHeight="1" x14ac:dyDescent="0.25">
      <c r="A58" s="260">
        <v>25</v>
      </c>
      <c r="B58" s="259" t="s">
        <v>97</v>
      </c>
      <c r="C58" s="233" t="s">
        <v>124</v>
      </c>
      <c r="D58" s="233" t="s">
        <v>125</v>
      </c>
      <c r="E58" s="51" t="s">
        <v>30</v>
      </c>
      <c r="F58" s="51"/>
      <c r="G58" s="44"/>
      <c r="H58" s="44"/>
      <c r="I58" s="44">
        <v>2.5</v>
      </c>
      <c r="J58" s="44"/>
      <c r="K58" s="44"/>
      <c r="L58" s="44">
        <v>2.5</v>
      </c>
      <c r="M58" s="44"/>
      <c r="N58" s="44"/>
      <c r="O58" s="44"/>
      <c r="P58" s="44"/>
      <c r="Q58" s="44"/>
      <c r="R58" s="44"/>
      <c r="S58" s="44">
        <v>2.5</v>
      </c>
      <c r="T58" s="44"/>
      <c r="U58" s="44"/>
      <c r="V58" s="44"/>
      <c r="W58" s="44"/>
      <c r="X58" s="44"/>
      <c r="Y58" s="44"/>
    </row>
    <row r="59" spans="1:25" s="21" customFormat="1" ht="35.1" customHeight="1" x14ac:dyDescent="0.25">
      <c r="A59" s="260"/>
      <c r="B59" s="259"/>
      <c r="C59" s="233"/>
      <c r="D59" s="233"/>
      <c r="E59" s="51" t="s">
        <v>33</v>
      </c>
      <c r="F59" s="51"/>
      <c r="G59" s="43"/>
      <c r="H59" s="43"/>
      <c r="I59" s="43">
        <v>15</v>
      </c>
      <c r="J59" s="43"/>
      <c r="K59" s="43"/>
      <c r="L59" s="43">
        <v>10</v>
      </c>
      <c r="M59" s="43"/>
      <c r="N59" s="43"/>
      <c r="O59" s="43"/>
      <c r="P59" s="43"/>
      <c r="Q59" s="43"/>
      <c r="R59" s="43"/>
      <c r="S59" s="43">
        <v>10</v>
      </c>
      <c r="T59" s="43"/>
      <c r="U59" s="43"/>
      <c r="V59" s="43"/>
      <c r="W59" s="43"/>
      <c r="X59" s="43"/>
      <c r="Y59" s="43"/>
    </row>
    <row r="60" spans="1:25" s="21" customFormat="1" ht="35.1" customHeight="1" x14ac:dyDescent="0.25">
      <c r="A60" s="260">
        <v>26</v>
      </c>
      <c r="B60" s="259" t="s">
        <v>97</v>
      </c>
      <c r="C60" s="233" t="s">
        <v>126</v>
      </c>
      <c r="D60" s="233" t="s">
        <v>127</v>
      </c>
      <c r="E60" s="53" t="s">
        <v>30</v>
      </c>
      <c r="F60" s="53"/>
      <c r="G60" s="54"/>
      <c r="H60" s="54"/>
      <c r="I60" s="54"/>
      <c r="J60" s="54"/>
      <c r="K60" s="54"/>
      <c r="L60" s="54"/>
      <c r="M60" s="54">
        <v>2.5</v>
      </c>
      <c r="N60" s="54"/>
      <c r="O60" s="54"/>
      <c r="P60" s="54"/>
      <c r="Q60" s="54"/>
      <c r="R60" s="54">
        <v>2.5</v>
      </c>
      <c r="S60" s="54">
        <v>2.5</v>
      </c>
      <c r="T60" s="54"/>
      <c r="U60" s="54">
        <v>3.5</v>
      </c>
      <c r="V60" s="54">
        <v>3.5</v>
      </c>
      <c r="W60" s="54">
        <v>3.5</v>
      </c>
      <c r="X60" s="54">
        <v>3.5</v>
      </c>
      <c r="Y60" s="54"/>
    </row>
    <row r="61" spans="1:25" s="21" customFormat="1" ht="35.1" customHeight="1" x14ac:dyDescent="0.25">
      <c r="A61" s="260"/>
      <c r="B61" s="259"/>
      <c r="C61" s="233"/>
      <c r="D61" s="233"/>
      <c r="E61" s="53" t="s">
        <v>33</v>
      </c>
      <c r="F61" s="53"/>
      <c r="G61" s="56"/>
      <c r="H61" s="56"/>
      <c r="I61" s="56"/>
      <c r="J61" s="56"/>
      <c r="K61" s="56"/>
      <c r="L61" s="56"/>
      <c r="M61" s="56">
        <v>10</v>
      </c>
      <c r="N61" s="56"/>
      <c r="O61" s="56"/>
      <c r="P61" s="56"/>
      <c r="Q61" s="56"/>
      <c r="R61" s="56">
        <v>20</v>
      </c>
      <c r="S61" s="56">
        <v>10</v>
      </c>
      <c r="T61" s="56"/>
      <c r="U61" s="56">
        <v>20</v>
      </c>
      <c r="V61" s="56">
        <v>20</v>
      </c>
      <c r="W61" s="56">
        <v>10</v>
      </c>
      <c r="X61" s="56">
        <v>10</v>
      </c>
      <c r="Y61" s="56"/>
    </row>
    <row r="62" spans="1:25" s="21" customFormat="1" ht="35.1" customHeight="1" x14ac:dyDescent="0.25">
      <c r="A62" s="260">
        <v>27</v>
      </c>
      <c r="B62" s="259" t="s">
        <v>97</v>
      </c>
      <c r="C62" s="233" t="s">
        <v>87</v>
      </c>
      <c r="D62" s="233" t="s">
        <v>24</v>
      </c>
      <c r="E62" s="51" t="s">
        <v>30</v>
      </c>
      <c r="F62" s="51"/>
      <c r="G62" s="44">
        <v>2.5</v>
      </c>
      <c r="H62" s="44"/>
      <c r="I62" s="44"/>
      <c r="J62" s="44"/>
      <c r="K62" s="44">
        <v>2.5</v>
      </c>
      <c r="L62" s="44"/>
      <c r="M62" s="44"/>
      <c r="N62" s="44"/>
      <c r="O62" s="44">
        <v>2.5</v>
      </c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s="21" customFormat="1" ht="35.1" customHeight="1" x14ac:dyDescent="0.25">
      <c r="A63" s="260"/>
      <c r="B63" s="259"/>
      <c r="C63" s="233"/>
      <c r="D63" s="233"/>
      <c r="E63" s="51" t="s">
        <v>33</v>
      </c>
      <c r="F63" s="51"/>
      <c r="G63" s="43">
        <v>20</v>
      </c>
      <c r="H63" s="43"/>
      <c r="I63" s="43"/>
      <c r="J63" s="43"/>
      <c r="K63" s="43">
        <v>10</v>
      </c>
      <c r="L63" s="43"/>
      <c r="M63" s="43"/>
      <c r="N63" s="43"/>
      <c r="O63" s="43">
        <v>10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s="21" customFormat="1" ht="35.1" customHeight="1" x14ac:dyDescent="0.25">
      <c r="A64" s="260">
        <v>28</v>
      </c>
      <c r="B64" s="259" t="s">
        <v>97</v>
      </c>
      <c r="C64" s="233" t="s">
        <v>128</v>
      </c>
      <c r="D64" s="233" t="s">
        <v>129</v>
      </c>
      <c r="E64" s="51" t="s">
        <v>30</v>
      </c>
      <c r="F64" s="51"/>
      <c r="G64" s="44"/>
      <c r="H64" s="44"/>
      <c r="I64" s="44"/>
      <c r="J64" s="44">
        <v>3.5</v>
      </c>
      <c r="K64" s="44"/>
      <c r="L64" s="44"/>
      <c r="M64" s="44"/>
      <c r="N64" s="44">
        <v>3.5</v>
      </c>
      <c r="O64" s="44"/>
      <c r="P64" s="44"/>
      <c r="Q64" s="44">
        <v>2.5</v>
      </c>
      <c r="R64" s="44"/>
      <c r="S64" s="44"/>
      <c r="T64" s="44"/>
      <c r="U64" s="44"/>
      <c r="V64" s="44"/>
      <c r="W64" s="44"/>
      <c r="X64" s="44"/>
      <c r="Y64" s="44"/>
    </row>
    <row r="65" spans="1:25" s="21" customFormat="1" ht="35.1" customHeight="1" x14ac:dyDescent="0.25">
      <c r="A65" s="260"/>
      <c r="B65" s="259"/>
      <c r="C65" s="233"/>
      <c r="D65" s="233"/>
      <c r="E65" s="51" t="s">
        <v>33</v>
      </c>
      <c r="F65" s="51"/>
      <c r="G65" s="43"/>
      <c r="H65" s="43"/>
      <c r="I65" s="43"/>
      <c r="J65" s="43">
        <v>10</v>
      </c>
      <c r="K65" s="43"/>
      <c r="L65" s="43"/>
      <c r="M65" s="43"/>
      <c r="N65" s="43">
        <v>5</v>
      </c>
      <c r="O65" s="43"/>
      <c r="P65" s="43"/>
      <c r="Q65" s="43">
        <v>10</v>
      </c>
      <c r="R65" s="43"/>
      <c r="S65" s="43"/>
      <c r="T65" s="43"/>
      <c r="U65" s="43"/>
      <c r="V65" s="43"/>
      <c r="W65" s="43"/>
      <c r="X65" s="43"/>
      <c r="Y65" s="43"/>
    </row>
    <row r="66" spans="1:25" s="21" customFormat="1" ht="35.1" customHeight="1" x14ac:dyDescent="0.25">
      <c r="A66" s="260">
        <v>29</v>
      </c>
      <c r="B66" s="259" t="s">
        <v>97</v>
      </c>
      <c r="C66" s="233" t="s">
        <v>130</v>
      </c>
      <c r="D66" s="233" t="s">
        <v>131</v>
      </c>
      <c r="E66" s="51" t="s">
        <v>30</v>
      </c>
      <c r="F66" s="51"/>
      <c r="G66" s="44"/>
      <c r="H66" s="44"/>
      <c r="I66" s="44"/>
      <c r="J66" s="44">
        <v>3.5</v>
      </c>
      <c r="K66" s="44"/>
      <c r="L66" s="44"/>
      <c r="M66" s="44"/>
      <c r="N66" s="44">
        <v>3.5</v>
      </c>
      <c r="O66" s="44"/>
      <c r="P66" s="44"/>
      <c r="Q66" s="44"/>
      <c r="R66" s="44"/>
      <c r="S66" s="44">
        <v>2.5</v>
      </c>
      <c r="T66" s="44"/>
      <c r="U66" s="44"/>
      <c r="V66" s="44"/>
      <c r="W66" s="44"/>
      <c r="X66" s="44"/>
      <c r="Y66" s="44"/>
    </row>
    <row r="67" spans="1:25" s="21" customFormat="1" ht="35.1" customHeight="1" x14ac:dyDescent="0.25">
      <c r="A67" s="260"/>
      <c r="B67" s="259"/>
      <c r="C67" s="233"/>
      <c r="D67" s="233"/>
      <c r="E67" s="51" t="s">
        <v>33</v>
      </c>
      <c r="F67" s="51"/>
      <c r="G67" s="43"/>
      <c r="H67" s="43"/>
      <c r="I67" s="43"/>
      <c r="J67" s="43">
        <v>10</v>
      </c>
      <c r="K67" s="43"/>
      <c r="L67" s="43"/>
      <c r="M67" s="43"/>
      <c r="N67" s="43">
        <v>5</v>
      </c>
      <c r="O67" s="43"/>
      <c r="P67" s="43"/>
      <c r="Q67" s="43"/>
      <c r="R67" s="43"/>
      <c r="S67" s="43">
        <v>10</v>
      </c>
      <c r="T67" s="43"/>
      <c r="U67" s="43"/>
      <c r="V67" s="43"/>
      <c r="W67" s="43"/>
      <c r="X67" s="43"/>
      <c r="Y67" s="43"/>
    </row>
    <row r="68" spans="1:25" s="21" customFormat="1" ht="35.1" customHeight="1" x14ac:dyDescent="0.25">
      <c r="A68" s="260">
        <v>30</v>
      </c>
      <c r="B68" s="259" t="s">
        <v>97</v>
      </c>
      <c r="C68" s="233" t="s">
        <v>132</v>
      </c>
      <c r="D68" s="233" t="s">
        <v>133</v>
      </c>
      <c r="E68" s="51" t="s">
        <v>30</v>
      </c>
      <c r="F68" s="51"/>
      <c r="G68" s="44"/>
      <c r="H68" s="44"/>
      <c r="I68" s="44"/>
      <c r="J68" s="44">
        <v>3.5</v>
      </c>
      <c r="K68" s="44"/>
      <c r="L68" s="44"/>
      <c r="M68" s="44"/>
      <c r="N68" s="44">
        <v>3.5</v>
      </c>
      <c r="O68" s="44"/>
      <c r="P68" s="44">
        <v>2.5</v>
      </c>
      <c r="Q68" s="44"/>
      <c r="R68" s="44"/>
      <c r="S68" s="44"/>
      <c r="T68" s="44"/>
      <c r="U68" s="44"/>
      <c r="V68" s="44"/>
      <c r="W68" s="44"/>
      <c r="X68" s="44"/>
      <c r="Y68" s="44"/>
    </row>
    <row r="69" spans="1:25" s="21" customFormat="1" ht="35.1" customHeight="1" x14ac:dyDescent="0.25">
      <c r="A69" s="260"/>
      <c r="B69" s="259"/>
      <c r="C69" s="233"/>
      <c r="D69" s="233"/>
      <c r="E69" s="51" t="s">
        <v>33</v>
      </c>
      <c r="F69" s="51"/>
      <c r="G69" s="43"/>
      <c r="H69" s="43"/>
      <c r="I69" s="43"/>
      <c r="J69" s="43">
        <v>10</v>
      </c>
      <c r="K69" s="43"/>
      <c r="L69" s="43"/>
      <c r="M69" s="43"/>
      <c r="N69" s="43">
        <v>10</v>
      </c>
      <c r="O69" s="43"/>
      <c r="P69" s="43">
        <v>10</v>
      </c>
      <c r="Q69" s="43"/>
      <c r="R69" s="43"/>
      <c r="S69" s="43"/>
      <c r="T69" s="43"/>
      <c r="U69" s="43"/>
      <c r="V69" s="43"/>
      <c r="W69" s="43"/>
      <c r="X69" s="43"/>
      <c r="Y69" s="43"/>
    </row>
    <row r="70" spans="1:25" s="21" customFormat="1" ht="35.1" customHeight="1" x14ac:dyDescent="0.25">
      <c r="A70" s="260">
        <v>31</v>
      </c>
      <c r="B70" s="259" t="s">
        <v>97</v>
      </c>
      <c r="C70" s="233" t="s">
        <v>134</v>
      </c>
      <c r="D70" s="233" t="s">
        <v>135</v>
      </c>
      <c r="E70" s="51" t="s">
        <v>30</v>
      </c>
      <c r="F70" s="51"/>
      <c r="G70" s="44"/>
      <c r="H70" s="44"/>
      <c r="I70" s="44"/>
      <c r="J70" s="44">
        <v>3.5</v>
      </c>
      <c r="K70" s="44"/>
      <c r="L70" s="44"/>
      <c r="M70" s="44"/>
      <c r="N70" s="44">
        <v>3.5</v>
      </c>
      <c r="O70" s="44"/>
      <c r="P70" s="44">
        <v>2.5</v>
      </c>
      <c r="Q70" s="44"/>
      <c r="R70" s="44"/>
      <c r="S70" s="44"/>
      <c r="T70" s="44"/>
      <c r="U70" s="44"/>
      <c r="V70" s="44"/>
      <c r="W70" s="44"/>
      <c r="X70" s="44"/>
      <c r="Y70" s="44"/>
    </row>
    <row r="71" spans="1:25" s="21" customFormat="1" ht="35.1" customHeight="1" x14ac:dyDescent="0.25">
      <c r="A71" s="260"/>
      <c r="B71" s="259"/>
      <c r="C71" s="233"/>
      <c r="D71" s="233"/>
      <c r="E71" s="51" t="s">
        <v>33</v>
      </c>
      <c r="F71" s="51"/>
      <c r="G71" s="43"/>
      <c r="H71" s="43"/>
      <c r="I71" s="43"/>
      <c r="J71" s="43">
        <v>10</v>
      </c>
      <c r="K71" s="43"/>
      <c r="L71" s="43"/>
      <c r="M71" s="43"/>
      <c r="N71" s="43">
        <v>10</v>
      </c>
      <c r="O71" s="43"/>
      <c r="P71" s="43">
        <v>10</v>
      </c>
      <c r="Q71" s="43"/>
      <c r="R71" s="43"/>
      <c r="S71" s="43"/>
      <c r="T71" s="43"/>
      <c r="U71" s="43"/>
      <c r="V71" s="43"/>
      <c r="W71" s="43"/>
      <c r="X71" s="43"/>
      <c r="Y71" s="43"/>
    </row>
    <row r="72" spans="1:25" s="21" customFormat="1" ht="35.1" customHeight="1" x14ac:dyDescent="0.25">
      <c r="A72" s="260">
        <v>32</v>
      </c>
      <c r="B72" s="259" t="s">
        <v>97</v>
      </c>
      <c r="C72" s="233" t="s">
        <v>136</v>
      </c>
      <c r="D72" s="233" t="s">
        <v>137</v>
      </c>
      <c r="E72" s="53" t="s">
        <v>30</v>
      </c>
      <c r="F72" s="53"/>
      <c r="G72" s="54"/>
      <c r="H72" s="54"/>
      <c r="I72" s="54"/>
      <c r="J72" s="54"/>
      <c r="K72" s="54"/>
      <c r="L72" s="54"/>
      <c r="M72" s="54">
        <v>2.5</v>
      </c>
      <c r="N72" s="54"/>
      <c r="O72" s="54"/>
      <c r="P72" s="54">
        <v>2.5</v>
      </c>
      <c r="Q72" s="54"/>
      <c r="R72" s="54">
        <v>2.5</v>
      </c>
      <c r="S72" s="54"/>
      <c r="T72" s="54"/>
      <c r="U72" s="54">
        <v>3.5</v>
      </c>
      <c r="V72" s="54">
        <v>3.5</v>
      </c>
      <c r="W72" s="54">
        <v>3.5</v>
      </c>
      <c r="X72" s="54">
        <v>3.5</v>
      </c>
      <c r="Y72" s="54">
        <v>3.5</v>
      </c>
    </row>
    <row r="73" spans="1:25" s="21" customFormat="1" ht="35.1" customHeight="1" x14ac:dyDescent="0.25">
      <c r="A73" s="260"/>
      <c r="B73" s="259"/>
      <c r="C73" s="233"/>
      <c r="D73" s="233"/>
      <c r="E73" s="53" t="s">
        <v>33</v>
      </c>
      <c r="F73" s="53"/>
      <c r="G73" s="56"/>
      <c r="H73" s="56"/>
      <c r="I73" s="56"/>
      <c r="J73" s="56"/>
      <c r="K73" s="56"/>
      <c r="L73" s="56"/>
      <c r="M73" s="56">
        <v>20</v>
      </c>
      <c r="N73" s="56"/>
      <c r="O73" s="56"/>
      <c r="P73" s="56">
        <v>10</v>
      </c>
      <c r="Q73" s="56"/>
      <c r="R73" s="56">
        <v>10</v>
      </c>
      <c r="S73" s="56"/>
      <c r="T73" s="56"/>
      <c r="U73" s="56">
        <v>10</v>
      </c>
      <c r="V73" s="56">
        <v>20</v>
      </c>
      <c r="W73" s="56">
        <v>20</v>
      </c>
      <c r="X73" s="56">
        <v>20</v>
      </c>
      <c r="Y73" s="56">
        <v>20</v>
      </c>
    </row>
    <row r="74" spans="1:25" s="21" customFormat="1" ht="35.1" customHeight="1" x14ac:dyDescent="0.25">
      <c r="A74" s="260">
        <v>33</v>
      </c>
      <c r="B74" s="259" t="s">
        <v>97</v>
      </c>
      <c r="C74" s="233" t="s">
        <v>138</v>
      </c>
      <c r="D74" s="233" t="s">
        <v>139</v>
      </c>
      <c r="E74" s="51" t="s">
        <v>30</v>
      </c>
      <c r="F74" s="51"/>
      <c r="G74" s="44"/>
      <c r="H74" s="44"/>
      <c r="I74" s="44"/>
      <c r="J74" s="44">
        <v>3.5</v>
      </c>
      <c r="K74" s="44"/>
      <c r="L74" s="44"/>
      <c r="M74" s="44"/>
      <c r="N74" s="44">
        <v>3.5</v>
      </c>
      <c r="O74" s="44"/>
      <c r="P74" s="44">
        <v>2.5</v>
      </c>
      <c r="Q74" s="44"/>
      <c r="R74" s="44"/>
      <c r="S74" s="44"/>
      <c r="T74" s="44"/>
      <c r="U74" s="44"/>
      <c r="V74" s="44"/>
      <c r="W74" s="44"/>
      <c r="X74" s="44"/>
      <c r="Y74" s="44"/>
    </row>
    <row r="75" spans="1:25" s="21" customFormat="1" ht="35.1" customHeight="1" x14ac:dyDescent="0.25">
      <c r="A75" s="260"/>
      <c r="B75" s="264"/>
      <c r="C75" s="242"/>
      <c r="D75" s="242"/>
      <c r="E75" s="65" t="s">
        <v>33</v>
      </c>
      <c r="F75" s="65"/>
      <c r="G75" s="66"/>
      <c r="H75" s="66"/>
      <c r="I75" s="66"/>
      <c r="J75" s="66">
        <v>10</v>
      </c>
      <c r="K75" s="66"/>
      <c r="L75" s="66"/>
      <c r="M75" s="66"/>
      <c r="N75" s="66">
        <v>10</v>
      </c>
      <c r="O75" s="66"/>
      <c r="P75" s="66">
        <v>10</v>
      </c>
      <c r="Q75" s="66"/>
      <c r="R75" s="66"/>
      <c r="S75" s="66"/>
      <c r="T75" s="66"/>
      <c r="U75" s="66"/>
      <c r="V75" s="66"/>
      <c r="W75" s="66"/>
      <c r="X75" s="66"/>
      <c r="Y75" s="66"/>
    </row>
    <row r="76" spans="1:25" s="21" customFormat="1" ht="35.1" customHeight="1" x14ac:dyDescent="0.25">
      <c r="A76" s="243">
        <v>34</v>
      </c>
      <c r="B76" s="232" t="s">
        <v>89</v>
      </c>
      <c r="C76" s="233" t="s">
        <v>140</v>
      </c>
      <c r="D76" s="233" t="s">
        <v>141</v>
      </c>
      <c r="E76" s="37" t="s">
        <v>30</v>
      </c>
      <c r="F76" s="37"/>
      <c r="G76" s="94"/>
      <c r="H76" s="94"/>
      <c r="I76" s="94"/>
      <c r="J76" s="94">
        <v>3.5</v>
      </c>
      <c r="K76" s="94"/>
      <c r="L76" s="94"/>
      <c r="M76" s="94"/>
      <c r="N76" s="94">
        <v>3.5</v>
      </c>
      <c r="O76" s="94"/>
      <c r="P76" s="94"/>
      <c r="Q76" s="94">
        <v>2.5</v>
      </c>
      <c r="R76" s="94"/>
      <c r="S76" s="94"/>
      <c r="T76" s="94"/>
      <c r="U76" s="94"/>
      <c r="V76" s="94"/>
      <c r="W76" s="94"/>
      <c r="X76" s="94"/>
      <c r="Y76" s="94"/>
    </row>
    <row r="77" spans="1:25" s="21" customFormat="1" ht="35.1" customHeight="1" x14ac:dyDescent="0.25">
      <c r="A77" s="230"/>
      <c r="B77" s="232"/>
      <c r="C77" s="233"/>
      <c r="D77" s="233"/>
      <c r="E77" s="51" t="s">
        <v>33</v>
      </c>
      <c r="F77" s="51"/>
      <c r="G77" s="43"/>
      <c r="H77" s="43"/>
      <c r="I77" s="43"/>
      <c r="J77" s="43">
        <v>10</v>
      </c>
      <c r="K77" s="43"/>
      <c r="L77" s="43"/>
      <c r="M77" s="43"/>
      <c r="N77" s="43">
        <v>10</v>
      </c>
      <c r="O77" s="43"/>
      <c r="P77" s="43"/>
      <c r="Q77" s="43">
        <v>10</v>
      </c>
      <c r="R77" s="43"/>
      <c r="S77" s="43"/>
      <c r="T77" s="43"/>
      <c r="U77" s="43"/>
      <c r="V77" s="43"/>
      <c r="W77" s="43"/>
      <c r="X77" s="43"/>
      <c r="Y77" s="43"/>
    </row>
    <row r="78" spans="1:25" s="21" customFormat="1" ht="35.1" customHeight="1" x14ac:dyDescent="0.25">
      <c r="A78" s="230"/>
      <c r="B78" s="232"/>
      <c r="C78" s="233" t="s">
        <v>142</v>
      </c>
      <c r="D78" s="233" t="s">
        <v>143</v>
      </c>
      <c r="E78" s="51" t="s">
        <v>30</v>
      </c>
      <c r="F78" s="51"/>
      <c r="G78" s="95"/>
      <c r="H78" s="95"/>
      <c r="I78" s="95"/>
      <c r="J78" s="94">
        <v>3.5</v>
      </c>
      <c r="K78" s="94"/>
      <c r="L78" s="94"/>
      <c r="M78" s="94"/>
      <c r="N78" s="94">
        <v>3.5</v>
      </c>
      <c r="O78" s="94"/>
      <c r="P78" s="94"/>
      <c r="Q78" s="94">
        <v>2.5</v>
      </c>
      <c r="R78" s="94"/>
      <c r="S78" s="95"/>
      <c r="T78" s="95"/>
      <c r="U78" s="95"/>
      <c r="V78" s="94"/>
      <c r="W78" s="95"/>
      <c r="X78" s="95"/>
      <c r="Y78" s="95"/>
    </row>
    <row r="79" spans="1:25" s="21" customFormat="1" ht="35.1" customHeight="1" x14ac:dyDescent="0.25">
      <c r="A79" s="231"/>
      <c r="B79" s="262"/>
      <c r="C79" s="242"/>
      <c r="D79" s="242"/>
      <c r="E79" s="65" t="s">
        <v>33</v>
      </c>
      <c r="F79" s="65"/>
      <c r="G79" s="66"/>
      <c r="H79" s="66"/>
      <c r="I79" s="66"/>
      <c r="J79" s="66">
        <v>10</v>
      </c>
      <c r="K79" s="66"/>
      <c r="L79" s="66"/>
      <c r="M79" s="66"/>
      <c r="N79" s="66">
        <v>10</v>
      </c>
      <c r="O79" s="66"/>
      <c r="P79" s="66"/>
      <c r="Q79" s="66">
        <v>10</v>
      </c>
      <c r="R79" s="66"/>
      <c r="S79" s="66"/>
      <c r="T79" s="66"/>
      <c r="U79" s="66"/>
      <c r="V79" s="66"/>
      <c r="W79" s="66"/>
      <c r="X79" s="66"/>
      <c r="Y79" s="66"/>
    </row>
    <row r="80" spans="1:25" s="21" customFormat="1" ht="35.1" customHeight="1" x14ac:dyDescent="0.25">
      <c r="A80" s="243">
        <v>35</v>
      </c>
      <c r="B80" s="232" t="s">
        <v>90</v>
      </c>
      <c r="C80" s="233" t="s">
        <v>145</v>
      </c>
      <c r="D80" s="233" t="s">
        <v>146</v>
      </c>
      <c r="E80" s="37" t="s">
        <v>30</v>
      </c>
      <c r="F80" s="68"/>
      <c r="G80" s="96"/>
      <c r="H80" s="96"/>
      <c r="I80" s="96"/>
      <c r="J80" s="94">
        <v>3.5</v>
      </c>
      <c r="K80" s="96"/>
      <c r="L80" s="96"/>
      <c r="M80" s="94"/>
      <c r="N80" s="94">
        <v>3.5</v>
      </c>
      <c r="O80" s="94"/>
      <c r="P80" s="94">
        <v>2.5</v>
      </c>
      <c r="Q80" s="96"/>
      <c r="R80" s="96"/>
      <c r="S80" s="96"/>
      <c r="T80" s="94"/>
      <c r="U80" s="96"/>
      <c r="V80" s="94"/>
      <c r="W80" s="96"/>
      <c r="X80" s="96"/>
      <c r="Y80" s="96"/>
    </row>
    <row r="81" spans="1:25" s="21" customFormat="1" ht="35.1" customHeight="1" x14ac:dyDescent="0.25">
      <c r="A81" s="230"/>
      <c r="B81" s="232"/>
      <c r="C81" s="233"/>
      <c r="D81" s="233"/>
      <c r="E81" s="51" t="s">
        <v>33</v>
      </c>
      <c r="F81" s="52"/>
      <c r="G81" s="43"/>
      <c r="H81" s="43"/>
      <c r="I81" s="43"/>
      <c r="J81" s="43">
        <v>10</v>
      </c>
      <c r="K81" s="43"/>
      <c r="L81" s="43"/>
      <c r="M81" s="43"/>
      <c r="N81" s="43">
        <v>10</v>
      </c>
      <c r="O81" s="43"/>
      <c r="P81" s="43">
        <v>5</v>
      </c>
      <c r="Q81" s="43"/>
      <c r="R81" s="43"/>
      <c r="S81" s="43"/>
      <c r="T81" s="43"/>
      <c r="U81" s="43"/>
      <c r="V81" s="43"/>
      <c r="W81" s="43"/>
      <c r="X81" s="43"/>
      <c r="Y81" s="43"/>
    </row>
    <row r="82" spans="1:25" s="21" customFormat="1" ht="35.1" customHeight="1" x14ac:dyDescent="0.25">
      <c r="A82" s="230"/>
      <c r="B82" s="232"/>
      <c r="C82" s="233" t="s">
        <v>147</v>
      </c>
      <c r="D82" s="233" t="s">
        <v>148</v>
      </c>
      <c r="E82" s="37" t="s">
        <v>30</v>
      </c>
      <c r="F82" s="51"/>
      <c r="G82" s="95"/>
      <c r="H82" s="95"/>
      <c r="I82" s="95"/>
      <c r="J82" s="94">
        <v>3.5</v>
      </c>
      <c r="K82" s="96"/>
      <c r="L82" s="96"/>
      <c r="M82" s="94"/>
      <c r="N82" s="94">
        <v>3.5</v>
      </c>
      <c r="O82" s="96"/>
      <c r="P82" s="94">
        <v>2.5</v>
      </c>
      <c r="Q82" s="96"/>
      <c r="R82" s="96"/>
      <c r="S82" s="94"/>
      <c r="T82" s="94"/>
      <c r="U82" s="94"/>
      <c r="V82" s="94"/>
      <c r="W82" s="95"/>
      <c r="X82" s="95"/>
      <c r="Y82" s="95"/>
    </row>
    <row r="83" spans="1:25" s="21" customFormat="1" ht="35.1" customHeight="1" x14ac:dyDescent="0.25">
      <c r="A83" s="230"/>
      <c r="B83" s="262"/>
      <c r="C83" s="242"/>
      <c r="D83" s="242"/>
      <c r="E83" s="65" t="s">
        <v>33</v>
      </c>
      <c r="F83" s="88"/>
      <c r="G83" s="66"/>
      <c r="H83" s="66"/>
      <c r="I83" s="66"/>
      <c r="J83" s="66">
        <v>10</v>
      </c>
      <c r="K83" s="66"/>
      <c r="L83" s="66"/>
      <c r="M83" s="66"/>
      <c r="N83" s="66">
        <v>10</v>
      </c>
      <c r="O83" s="66"/>
      <c r="P83" s="66">
        <v>5</v>
      </c>
      <c r="Q83" s="66"/>
      <c r="R83" s="66"/>
      <c r="S83" s="66"/>
      <c r="T83" s="66"/>
      <c r="U83" s="66"/>
      <c r="V83" s="66"/>
      <c r="W83" s="66"/>
      <c r="X83" s="66"/>
      <c r="Y83" s="66"/>
    </row>
    <row r="84" spans="1:25" s="15" customFormat="1" ht="33.75" customHeight="1" x14ac:dyDescent="0.25">
      <c r="A84" s="263">
        <v>36</v>
      </c>
      <c r="B84" s="259" t="s">
        <v>91</v>
      </c>
      <c r="C84" s="233" t="s">
        <v>149</v>
      </c>
      <c r="D84" s="233" t="s">
        <v>150</v>
      </c>
      <c r="E84" s="37" t="s">
        <v>30</v>
      </c>
      <c r="F84" s="37"/>
      <c r="G84" s="94"/>
      <c r="H84" s="94"/>
      <c r="I84" s="94"/>
      <c r="J84" s="94">
        <v>3.5</v>
      </c>
      <c r="K84" s="94"/>
      <c r="L84" s="94"/>
      <c r="M84" s="94"/>
      <c r="N84" s="94">
        <v>3.5</v>
      </c>
      <c r="O84" s="94"/>
      <c r="P84" s="94">
        <v>2.5</v>
      </c>
      <c r="Q84" s="94"/>
      <c r="R84" s="94"/>
      <c r="S84" s="94"/>
      <c r="T84" s="94"/>
      <c r="U84" s="94"/>
      <c r="V84" s="94"/>
      <c r="W84" s="94"/>
      <c r="X84" s="94"/>
      <c r="Y84" s="94"/>
    </row>
    <row r="85" spans="1:25" s="15" customFormat="1" ht="37.5" customHeight="1" x14ac:dyDescent="0.25">
      <c r="A85" s="263"/>
      <c r="B85" s="259"/>
      <c r="C85" s="233"/>
      <c r="D85" s="233"/>
      <c r="E85" s="51" t="s">
        <v>33</v>
      </c>
      <c r="F85" s="51"/>
      <c r="G85" s="96"/>
      <c r="H85" s="96"/>
      <c r="I85" s="96"/>
      <c r="J85" s="97">
        <v>10</v>
      </c>
      <c r="K85" s="96"/>
      <c r="L85" s="96"/>
      <c r="M85" s="43"/>
      <c r="N85" s="43">
        <v>10</v>
      </c>
      <c r="O85" s="96"/>
      <c r="P85" s="43">
        <v>5</v>
      </c>
      <c r="Q85" s="43"/>
      <c r="R85" s="96"/>
      <c r="S85" s="96"/>
      <c r="T85" s="96"/>
      <c r="U85" s="96"/>
      <c r="V85" s="43"/>
      <c r="W85" s="96"/>
      <c r="X85" s="96"/>
      <c r="Y85" s="96"/>
    </row>
    <row r="86" spans="1:25" s="15" customFormat="1" ht="34.5" customHeight="1" x14ac:dyDescent="0.25">
      <c r="A86" s="263"/>
      <c r="B86" s="259"/>
      <c r="C86" s="233" t="s">
        <v>151</v>
      </c>
      <c r="D86" s="233" t="s">
        <v>152</v>
      </c>
      <c r="E86" s="37" t="s">
        <v>30</v>
      </c>
      <c r="F86" s="51"/>
      <c r="G86" s="95"/>
      <c r="H86" s="95"/>
      <c r="I86" s="94"/>
      <c r="J86" s="94">
        <v>3.5</v>
      </c>
      <c r="K86" s="94"/>
      <c r="L86" s="94"/>
      <c r="M86" s="94"/>
      <c r="N86" s="94">
        <v>3.5</v>
      </c>
      <c r="O86" s="94"/>
      <c r="P86" s="94">
        <v>2.5</v>
      </c>
      <c r="Q86" s="94"/>
      <c r="R86" s="94"/>
      <c r="S86" s="95"/>
      <c r="T86" s="95"/>
      <c r="U86" s="95"/>
      <c r="V86" s="94"/>
      <c r="W86" s="95"/>
      <c r="X86" s="95"/>
      <c r="Y86" s="95"/>
    </row>
    <row r="87" spans="1:25" s="15" customFormat="1" ht="56.25" customHeight="1" x14ac:dyDescent="0.25">
      <c r="A87" s="263"/>
      <c r="B87" s="264"/>
      <c r="C87" s="242"/>
      <c r="D87" s="242"/>
      <c r="E87" s="65" t="s">
        <v>33</v>
      </c>
      <c r="F87" s="98"/>
      <c r="G87" s="99"/>
      <c r="H87" s="99"/>
      <c r="I87" s="99"/>
      <c r="J87" s="66">
        <v>10</v>
      </c>
      <c r="K87" s="99"/>
      <c r="L87" s="99"/>
      <c r="M87" s="66"/>
      <c r="N87" s="66">
        <v>10</v>
      </c>
      <c r="O87" s="99"/>
      <c r="P87" s="66">
        <v>5</v>
      </c>
      <c r="Q87" s="66"/>
      <c r="R87" s="99"/>
      <c r="S87" s="99"/>
      <c r="T87" s="99"/>
      <c r="U87" s="99"/>
      <c r="V87" s="66"/>
      <c r="W87" s="99"/>
      <c r="X87" s="99"/>
      <c r="Y87" s="99"/>
    </row>
    <row r="88" spans="1:25" s="15" customFormat="1" ht="27.75" customHeight="1" x14ac:dyDescent="0.25">
      <c r="A88" s="230">
        <v>37</v>
      </c>
      <c r="B88" s="232" t="s">
        <v>97</v>
      </c>
      <c r="C88" s="233" t="s">
        <v>153</v>
      </c>
      <c r="D88" s="233" t="s">
        <v>154</v>
      </c>
      <c r="E88" s="64" t="s">
        <v>30</v>
      </c>
      <c r="F88" s="55"/>
      <c r="G88" s="56"/>
      <c r="H88" s="56"/>
      <c r="I88" s="56"/>
      <c r="J88" s="89"/>
      <c r="K88" s="56"/>
      <c r="L88" s="56"/>
      <c r="M88" s="89">
        <v>2.5</v>
      </c>
      <c r="N88" s="56"/>
      <c r="O88" s="56"/>
      <c r="P88" s="56"/>
      <c r="Q88" s="56"/>
      <c r="R88" s="89">
        <v>2.5</v>
      </c>
      <c r="S88" s="89">
        <v>2.5</v>
      </c>
      <c r="T88" s="56"/>
      <c r="U88" s="89">
        <v>3.5</v>
      </c>
      <c r="V88" s="89">
        <v>3.5</v>
      </c>
      <c r="W88" s="89">
        <v>3.5</v>
      </c>
      <c r="X88" s="89">
        <v>3.5</v>
      </c>
      <c r="Y88" s="89">
        <v>3.5</v>
      </c>
    </row>
    <row r="89" spans="1:25" s="15" customFormat="1" ht="42" customHeight="1" x14ac:dyDescent="0.25">
      <c r="A89" s="231"/>
      <c r="B89" s="232"/>
      <c r="C89" s="233"/>
      <c r="D89" s="233"/>
      <c r="E89" s="53" t="s">
        <v>33</v>
      </c>
      <c r="F89" s="67"/>
      <c r="G89" s="56"/>
      <c r="H89" s="56"/>
      <c r="I89" s="56"/>
      <c r="J89" s="56"/>
      <c r="K89" s="56"/>
      <c r="L89" s="56"/>
      <c r="M89" s="56">
        <v>20</v>
      </c>
      <c r="N89" s="56"/>
      <c r="O89" s="56"/>
      <c r="P89" s="56"/>
      <c r="Q89" s="56"/>
      <c r="R89" s="56">
        <v>10</v>
      </c>
      <c r="S89" s="56">
        <v>10</v>
      </c>
      <c r="T89" s="56"/>
      <c r="U89" s="56">
        <v>15</v>
      </c>
      <c r="V89" s="56">
        <v>10</v>
      </c>
      <c r="W89" s="56">
        <v>20</v>
      </c>
      <c r="X89" s="56">
        <v>20</v>
      </c>
      <c r="Y89" s="56">
        <v>20</v>
      </c>
    </row>
    <row r="90" spans="1:25" ht="45.75" customHeight="1" x14ac:dyDescent="0.25">
      <c r="A90" s="244">
        <v>38</v>
      </c>
      <c r="B90" s="232" t="s">
        <v>97</v>
      </c>
      <c r="C90" s="233" t="s">
        <v>155</v>
      </c>
      <c r="D90" s="233" t="s">
        <v>156</v>
      </c>
      <c r="E90" s="64" t="s">
        <v>30</v>
      </c>
      <c r="F90" s="53"/>
      <c r="G90" s="54"/>
      <c r="H90" s="54"/>
      <c r="I90" s="54"/>
      <c r="J90" s="54"/>
      <c r="K90" s="54"/>
      <c r="L90" s="54"/>
      <c r="M90" s="54"/>
      <c r="N90" s="54">
        <v>3.5</v>
      </c>
      <c r="O90" s="54"/>
      <c r="P90" s="54">
        <v>2.5</v>
      </c>
      <c r="Q90" s="54"/>
      <c r="R90" s="54">
        <v>2.5</v>
      </c>
      <c r="S90" s="54">
        <v>2.5</v>
      </c>
      <c r="T90" s="54"/>
      <c r="U90" s="54">
        <v>3.5</v>
      </c>
      <c r="V90" s="54">
        <v>3.5</v>
      </c>
      <c r="W90" s="54">
        <v>3.5</v>
      </c>
      <c r="X90" s="54">
        <v>3.5</v>
      </c>
      <c r="Y90" s="54">
        <v>3.5</v>
      </c>
    </row>
    <row r="91" spans="1:25" ht="34.5" customHeight="1" x14ac:dyDescent="0.25">
      <c r="A91" s="245"/>
      <c r="B91" s="232"/>
      <c r="C91" s="233"/>
      <c r="D91" s="233"/>
      <c r="E91" s="53" t="s">
        <v>33</v>
      </c>
      <c r="F91" s="53"/>
      <c r="G91" s="56"/>
      <c r="H91" s="56"/>
      <c r="I91" s="56"/>
      <c r="J91" s="56"/>
      <c r="K91" s="56"/>
      <c r="L91" s="56"/>
      <c r="M91" s="56"/>
      <c r="N91" s="56">
        <v>10</v>
      </c>
      <c r="O91" s="56"/>
      <c r="P91" s="56">
        <v>10</v>
      </c>
      <c r="Q91" s="56"/>
      <c r="R91" s="56">
        <v>10</v>
      </c>
      <c r="S91" s="56">
        <v>20</v>
      </c>
      <c r="T91" s="56"/>
      <c r="U91" s="56">
        <v>15</v>
      </c>
      <c r="V91" s="56">
        <v>10</v>
      </c>
      <c r="W91" s="56">
        <v>20</v>
      </c>
      <c r="X91" s="56">
        <v>20</v>
      </c>
      <c r="Y91" s="56">
        <v>30</v>
      </c>
    </row>
    <row r="92" spans="1:25" x14ac:dyDescent="0.25">
      <c r="A92" s="224" t="s">
        <v>31</v>
      </c>
      <c r="B92" s="225"/>
      <c r="C92" s="226"/>
      <c r="D92" s="100"/>
      <c r="E92" s="101"/>
      <c r="F92" s="61"/>
      <c r="G92" s="93">
        <f t="shared" ref="G92:X92" si="2">G6</f>
        <v>100</v>
      </c>
      <c r="H92" s="93">
        <f t="shared" si="2"/>
        <v>100</v>
      </c>
      <c r="I92" s="93">
        <f t="shared" si="2"/>
        <v>100</v>
      </c>
      <c r="J92" s="93">
        <f t="shared" si="2"/>
        <v>100</v>
      </c>
      <c r="K92" s="93">
        <f t="shared" si="2"/>
        <v>100</v>
      </c>
      <c r="L92" s="93">
        <f t="shared" si="2"/>
        <v>100</v>
      </c>
      <c r="M92" s="93">
        <f t="shared" si="2"/>
        <v>100</v>
      </c>
      <c r="N92" s="93">
        <f t="shared" si="2"/>
        <v>100</v>
      </c>
      <c r="O92" s="93">
        <f t="shared" si="2"/>
        <v>100</v>
      </c>
      <c r="P92" s="93">
        <f t="shared" si="2"/>
        <v>100</v>
      </c>
      <c r="Q92" s="93">
        <f t="shared" si="2"/>
        <v>100</v>
      </c>
      <c r="R92" s="93">
        <f t="shared" si="2"/>
        <v>100</v>
      </c>
      <c r="S92" s="93">
        <f t="shared" si="2"/>
        <v>100</v>
      </c>
      <c r="T92" s="93">
        <f t="shared" si="2"/>
        <v>100</v>
      </c>
      <c r="U92" s="93">
        <f t="shared" si="2"/>
        <v>100</v>
      </c>
      <c r="V92" s="93">
        <f t="shared" si="2"/>
        <v>100</v>
      </c>
      <c r="W92" s="93">
        <f t="shared" si="2"/>
        <v>100</v>
      </c>
      <c r="X92" s="93">
        <f t="shared" si="2"/>
        <v>100</v>
      </c>
      <c r="Y92" s="102">
        <v>100</v>
      </c>
    </row>
    <row r="93" spans="1:25" x14ac:dyDescent="0.25">
      <c r="A93" s="227" t="s">
        <v>32</v>
      </c>
      <c r="B93" s="228"/>
      <c r="C93" s="229"/>
      <c r="D93" s="203"/>
      <c r="E93" s="204"/>
      <c r="F93" s="87"/>
      <c r="G93" s="85">
        <f t="shared" ref="G93:X93" si="3">G7</f>
        <v>2.5</v>
      </c>
      <c r="H93" s="85">
        <f t="shared" si="3"/>
        <v>2.875</v>
      </c>
      <c r="I93" s="85">
        <f t="shared" si="3"/>
        <v>2.5</v>
      </c>
      <c r="J93" s="85">
        <f t="shared" si="3"/>
        <v>3.5000000000000004</v>
      </c>
      <c r="K93" s="85">
        <f t="shared" si="3"/>
        <v>2.625</v>
      </c>
      <c r="L93" s="85">
        <f t="shared" si="3"/>
        <v>2.5</v>
      </c>
      <c r="M93" s="85">
        <f t="shared" si="3"/>
        <v>2.5</v>
      </c>
      <c r="N93" s="85">
        <f t="shared" si="3"/>
        <v>3.8500000000000005</v>
      </c>
      <c r="O93" s="85">
        <f t="shared" si="3"/>
        <v>2.5</v>
      </c>
      <c r="P93" s="85">
        <f t="shared" si="3"/>
        <v>2.5</v>
      </c>
      <c r="Q93" s="85">
        <f t="shared" si="3"/>
        <v>2.5</v>
      </c>
      <c r="R93" s="85">
        <f t="shared" si="3"/>
        <v>2.5</v>
      </c>
      <c r="S93" s="85">
        <f t="shared" si="3"/>
        <v>2.5</v>
      </c>
      <c r="T93" s="85">
        <f t="shared" si="3"/>
        <v>2.5</v>
      </c>
      <c r="U93" s="85">
        <f t="shared" si="3"/>
        <v>3.5</v>
      </c>
      <c r="V93" s="85">
        <f t="shared" si="3"/>
        <v>3.5000000000000004</v>
      </c>
      <c r="W93" s="85">
        <f t="shared" si="3"/>
        <v>3.5000000000000004</v>
      </c>
      <c r="X93" s="85">
        <f t="shared" si="3"/>
        <v>3.5000000000000004</v>
      </c>
      <c r="Y93" s="205">
        <v>3.5</v>
      </c>
    </row>
    <row r="94" spans="1:25" s="206" customFormat="1" x14ac:dyDescent="0.25">
      <c r="A94" s="208" t="s">
        <v>175</v>
      </c>
      <c r="B94" s="209"/>
      <c r="C94" s="209"/>
      <c r="D94" s="210"/>
      <c r="E94" s="26"/>
      <c r="F94" s="27"/>
      <c r="G94" s="27">
        <v>6</v>
      </c>
      <c r="H94" s="27">
        <v>6</v>
      </c>
      <c r="I94" s="27">
        <v>8</v>
      </c>
      <c r="J94" s="27">
        <v>9</v>
      </c>
      <c r="K94" s="27">
        <v>12</v>
      </c>
      <c r="L94" s="27">
        <v>8</v>
      </c>
      <c r="M94" s="27">
        <v>4</v>
      </c>
      <c r="N94" s="27">
        <v>10</v>
      </c>
      <c r="O94" s="27">
        <v>11</v>
      </c>
      <c r="P94" s="27">
        <v>11</v>
      </c>
      <c r="Q94" s="27">
        <v>8</v>
      </c>
      <c r="R94" s="27">
        <v>9</v>
      </c>
      <c r="S94" s="27">
        <v>9</v>
      </c>
      <c r="T94" s="27">
        <v>9</v>
      </c>
      <c r="U94" s="92">
        <v>7</v>
      </c>
      <c r="V94" s="92">
        <v>7</v>
      </c>
      <c r="W94" s="92">
        <v>7</v>
      </c>
      <c r="X94" s="92">
        <v>7</v>
      </c>
      <c r="Y94" s="92">
        <v>6</v>
      </c>
    </row>
    <row r="95" spans="1:25" x14ac:dyDescent="0.25">
      <c r="C95" s="9"/>
    </row>
    <row r="96" spans="1:25" x14ac:dyDescent="0.25">
      <c r="C96" s="10"/>
    </row>
    <row r="97" spans="4:5" x14ac:dyDescent="0.25">
      <c r="D97" s="31"/>
      <c r="E97" s="18"/>
    </row>
  </sheetData>
  <mergeCells count="174">
    <mergeCell ref="D76:D77"/>
    <mergeCell ref="A74:A75"/>
    <mergeCell ref="B74:B75"/>
    <mergeCell ref="C68:C69"/>
    <mergeCell ref="D68:D69"/>
    <mergeCell ref="A70:A71"/>
    <mergeCell ref="B70:B71"/>
    <mergeCell ref="C70:C71"/>
    <mergeCell ref="D70:D71"/>
    <mergeCell ref="C72:C73"/>
    <mergeCell ref="D72:D73"/>
    <mergeCell ref="C74:C75"/>
    <mergeCell ref="D74:D75"/>
    <mergeCell ref="B76:B79"/>
    <mergeCell ref="A76:A79"/>
    <mergeCell ref="A90:A91"/>
    <mergeCell ref="B90:B91"/>
    <mergeCell ref="C78:C79"/>
    <mergeCell ref="D78:D79"/>
    <mergeCell ref="C88:C89"/>
    <mergeCell ref="D88:D89"/>
    <mergeCell ref="C90:C91"/>
    <mergeCell ref="D90:D91"/>
    <mergeCell ref="A80:A83"/>
    <mergeCell ref="B80:B83"/>
    <mergeCell ref="C80:C81"/>
    <mergeCell ref="D80:D81"/>
    <mergeCell ref="C82:C83"/>
    <mergeCell ref="D82:D83"/>
    <mergeCell ref="A84:A87"/>
    <mergeCell ref="B84:B87"/>
    <mergeCell ref="C84:C85"/>
    <mergeCell ref="D84:D85"/>
    <mergeCell ref="C86:C87"/>
    <mergeCell ref="D86:D87"/>
    <mergeCell ref="A60:A61"/>
    <mergeCell ref="B60:B61"/>
    <mergeCell ref="C58:C59"/>
    <mergeCell ref="D58:D59"/>
    <mergeCell ref="A72:A73"/>
    <mergeCell ref="B72:B73"/>
    <mergeCell ref="A58:A59"/>
    <mergeCell ref="B58:B59"/>
    <mergeCell ref="C60:C61"/>
    <mergeCell ref="D60:D61"/>
    <mergeCell ref="A62:A63"/>
    <mergeCell ref="B62:B63"/>
    <mergeCell ref="C62:C63"/>
    <mergeCell ref="D62:D63"/>
    <mergeCell ref="A64:A65"/>
    <mergeCell ref="B64:B65"/>
    <mergeCell ref="C64:C65"/>
    <mergeCell ref="D64:D65"/>
    <mergeCell ref="A66:A67"/>
    <mergeCell ref="B66:B67"/>
    <mergeCell ref="C66:C67"/>
    <mergeCell ref="D66:D67"/>
    <mergeCell ref="A68:A69"/>
    <mergeCell ref="B68:B69"/>
    <mergeCell ref="C52:C53"/>
    <mergeCell ref="D52:D53"/>
    <mergeCell ref="A56:A57"/>
    <mergeCell ref="B56:B57"/>
    <mergeCell ref="C54:C55"/>
    <mergeCell ref="D54:D55"/>
    <mergeCell ref="C48:C49"/>
    <mergeCell ref="D48:D49"/>
    <mergeCell ref="A52:A53"/>
    <mergeCell ref="B52:B53"/>
    <mergeCell ref="C50:C51"/>
    <mergeCell ref="D50:D51"/>
    <mergeCell ref="A54:A55"/>
    <mergeCell ref="B54:B55"/>
    <mergeCell ref="A50:A51"/>
    <mergeCell ref="B50:B51"/>
    <mergeCell ref="A48:A49"/>
    <mergeCell ref="B48:B49"/>
    <mergeCell ref="C56:C57"/>
    <mergeCell ref="D56:D57"/>
    <mergeCell ref="C46:C47"/>
    <mergeCell ref="D46:D47"/>
    <mergeCell ref="C40:C41"/>
    <mergeCell ref="D40:D41"/>
    <mergeCell ref="B44:B45"/>
    <mergeCell ref="C42:C43"/>
    <mergeCell ref="D42:D43"/>
    <mergeCell ref="A46:A47"/>
    <mergeCell ref="B46:B47"/>
    <mergeCell ref="D44:D45"/>
    <mergeCell ref="C44:C45"/>
    <mergeCell ref="B40:B43"/>
    <mergeCell ref="A40:A43"/>
    <mergeCell ref="A44:A45"/>
    <mergeCell ref="C36:C37"/>
    <mergeCell ref="D36:D37"/>
    <mergeCell ref="C38:C39"/>
    <mergeCell ref="D38:D39"/>
    <mergeCell ref="C32:C33"/>
    <mergeCell ref="D32:D33"/>
    <mergeCell ref="A36:A37"/>
    <mergeCell ref="B36:B37"/>
    <mergeCell ref="C34:C35"/>
    <mergeCell ref="D34:D35"/>
    <mergeCell ref="A38:A39"/>
    <mergeCell ref="B38:B39"/>
    <mergeCell ref="A34:A35"/>
    <mergeCell ref="B34:B35"/>
    <mergeCell ref="C28:C29"/>
    <mergeCell ref="D28:D29"/>
    <mergeCell ref="A32:A33"/>
    <mergeCell ref="B32:B33"/>
    <mergeCell ref="C30:C31"/>
    <mergeCell ref="D30:D31"/>
    <mergeCell ref="C24:C25"/>
    <mergeCell ref="D24:D25"/>
    <mergeCell ref="A28:A29"/>
    <mergeCell ref="B28:B29"/>
    <mergeCell ref="C26:C27"/>
    <mergeCell ref="D26:D27"/>
    <mergeCell ref="A30:A31"/>
    <mergeCell ref="B30:B31"/>
    <mergeCell ref="A26:A27"/>
    <mergeCell ref="B26:B27"/>
    <mergeCell ref="A24:A25"/>
    <mergeCell ref="B24:B25"/>
    <mergeCell ref="A10:A11"/>
    <mergeCell ref="A14:A15"/>
    <mergeCell ref="A8:A9"/>
    <mergeCell ref="D10:D11"/>
    <mergeCell ref="C10:C11"/>
    <mergeCell ref="B10:B11"/>
    <mergeCell ref="A12:A13"/>
    <mergeCell ref="B12:B13"/>
    <mergeCell ref="D8:D9"/>
    <mergeCell ref="C8:C9"/>
    <mergeCell ref="B8:B9"/>
    <mergeCell ref="C22:C23"/>
    <mergeCell ref="D22:D23"/>
    <mergeCell ref="C16:C17"/>
    <mergeCell ref="D16:D17"/>
    <mergeCell ref="A20:A21"/>
    <mergeCell ref="B20:B21"/>
    <mergeCell ref="C18:C19"/>
    <mergeCell ref="D18:D19"/>
    <mergeCell ref="A22:A23"/>
    <mergeCell ref="B22:B23"/>
    <mergeCell ref="A18:A19"/>
    <mergeCell ref="B18:B19"/>
    <mergeCell ref="B16:B17"/>
    <mergeCell ref="A16:A17"/>
    <mergeCell ref="A94:D94"/>
    <mergeCell ref="A4:A7"/>
    <mergeCell ref="B4:B7"/>
    <mergeCell ref="C4:C7"/>
    <mergeCell ref="A1:Y1"/>
    <mergeCell ref="A2:Y2"/>
    <mergeCell ref="K3:N3"/>
    <mergeCell ref="O3:P3"/>
    <mergeCell ref="Q3:T3"/>
    <mergeCell ref="U3:Y3"/>
    <mergeCell ref="E4:E7"/>
    <mergeCell ref="D4:D7"/>
    <mergeCell ref="A92:C92"/>
    <mergeCell ref="A93:C93"/>
    <mergeCell ref="A88:A89"/>
    <mergeCell ref="B88:B89"/>
    <mergeCell ref="C76:C77"/>
    <mergeCell ref="C12:C13"/>
    <mergeCell ref="D12:D13"/>
    <mergeCell ref="B14:B15"/>
    <mergeCell ref="C14:C15"/>
    <mergeCell ref="D14:D15"/>
    <mergeCell ref="C20:C21"/>
    <mergeCell ref="D20:D21"/>
  </mergeCells>
  <conditionalFormatting sqref="G8:Y9">
    <cfRule type="notContainsBlanks" priority="15">
      <formula>LEN(TRIM(G8))&gt;0</formula>
    </cfRule>
  </conditionalFormatting>
  <conditionalFormatting sqref="G12:Y13">
    <cfRule type="notContainsBlanks" priority="14">
      <formula>LEN(TRIM(G12))&gt;0</formula>
    </cfRule>
  </conditionalFormatting>
  <conditionalFormatting sqref="E16:Y17">
    <cfRule type="notContainsBlanks" priority="13">
      <formula>LEN(TRIM(E16))&gt;0</formula>
    </cfRule>
  </conditionalFormatting>
  <conditionalFormatting sqref="E76:Y79">
    <cfRule type="notContainsBlanks" priority="6">
      <formula>LEN(TRIM(E76))&gt;0</formula>
    </cfRule>
  </conditionalFormatting>
  <conditionalFormatting sqref="E18:Y33 E36:Y39 E34:F35 V34:Y35">
    <cfRule type="notContainsBlanks" priority="12">
      <formula>LEN(TRIM(E18))&gt;0</formula>
    </cfRule>
  </conditionalFormatting>
  <conditionalFormatting sqref="H34:U35">
    <cfRule type="notContainsBlanks" priority="11">
      <formula>LEN(TRIM(H34))&gt;0</formula>
    </cfRule>
  </conditionalFormatting>
  <conditionalFormatting sqref="E40:Y43">
    <cfRule type="notContainsBlanks" priority="10">
      <formula>LEN(TRIM(E40))&gt;0</formula>
    </cfRule>
  </conditionalFormatting>
  <conditionalFormatting sqref="E44:Y45 E48:Y51 E46:F47 T46:Y47 E54:Y75">
    <cfRule type="notContainsBlanks" priority="9">
      <formula>LEN(TRIM(E44))&gt;0</formula>
    </cfRule>
  </conditionalFormatting>
  <conditionalFormatting sqref="E52:Y53">
    <cfRule type="notContainsBlanks" priority="8">
      <formula>LEN(TRIM(E52))&gt;0</formula>
    </cfRule>
  </conditionalFormatting>
  <conditionalFormatting sqref="H46:S47">
    <cfRule type="notContainsBlanks" priority="7">
      <formula>LEN(TRIM(H46))&gt;0</formula>
    </cfRule>
  </conditionalFormatting>
  <conditionalFormatting sqref="E80:Y83">
    <cfRule type="notContainsBlanks" priority="3">
      <formula>LEN(TRIM(E80))&gt;0</formula>
    </cfRule>
  </conditionalFormatting>
  <conditionalFormatting sqref="E84:Y87">
    <cfRule type="notContainsBlanks" priority="2">
      <formula>LEN(TRIM(E84))&gt;0</formula>
    </cfRule>
  </conditionalFormatting>
  <conditionalFormatting sqref="E88:Y91">
    <cfRule type="notContainsBlanks" priority="1">
      <formula>LEN(TRIM(E88))&gt;0</formula>
    </cfRule>
  </conditionalFormatting>
  <pageMargins left="0.45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7"/>
  <sheetViews>
    <sheetView tabSelected="1" zoomScale="118" zoomScaleNormal="118" workbookViewId="0">
      <pane xSplit="4" ySplit="7" topLeftCell="E213" activePane="bottomRight" state="frozen"/>
      <selection pane="topRight" activeCell="E1" sqref="E1"/>
      <selection pane="bottomLeft" activeCell="A8" sqref="A8"/>
      <selection pane="bottomRight" activeCell="Y217" sqref="Y217"/>
    </sheetView>
  </sheetViews>
  <sheetFormatPr defaultColWidth="9.140625" defaultRowHeight="15" x14ac:dyDescent="0.25"/>
  <cols>
    <col min="1" max="1" width="4" style="15" customWidth="1"/>
    <col min="2" max="2" width="3.85546875" style="16" customWidth="1"/>
    <col min="3" max="3" width="4.42578125" style="17" customWidth="1"/>
    <col min="4" max="4" width="8.140625" style="16" customWidth="1"/>
    <col min="5" max="5" width="7.85546875" style="30" customWidth="1"/>
    <col min="6" max="6" width="6.28515625" style="18" customWidth="1"/>
    <col min="7" max="7" width="6.42578125" style="18" customWidth="1"/>
    <col min="8" max="8" width="6.42578125" style="103" customWidth="1"/>
    <col min="9" max="9" width="6.7109375" style="18" customWidth="1"/>
    <col min="10" max="20" width="6.42578125" style="18" customWidth="1"/>
    <col min="21" max="25" width="6.42578125" style="19" customWidth="1"/>
    <col min="26" max="16384" width="9.140625" style="14"/>
  </cols>
  <sheetData>
    <row r="1" spans="1:25" ht="28.5" customHeight="1" x14ac:dyDescent="0.25">
      <c r="A1" s="216" t="s">
        <v>39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5" ht="15" customHeight="1" x14ac:dyDescent="0.25">
      <c r="A2" s="217" t="s">
        <v>144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25" ht="5.25" customHeight="1" x14ac:dyDescent="0.25">
      <c r="D3" s="1"/>
      <c r="E3" s="2"/>
      <c r="F3" s="2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9"/>
      <c r="V3" s="269"/>
      <c r="W3" s="269"/>
      <c r="X3" s="269"/>
      <c r="Y3" s="269"/>
    </row>
    <row r="4" spans="1:25" ht="33" customHeight="1" x14ac:dyDescent="0.25">
      <c r="A4" s="249" t="s">
        <v>17</v>
      </c>
      <c r="B4" s="271" t="s">
        <v>26</v>
      </c>
      <c r="C4" s="271" t="s">
        <v>37</v>
      </c>
      <c r="D4" s="274" t="s">
        <v>18</v>
      </c>
      <c r="E4" s="276" t="s">
        <v>27</v>
      </c>
      <c r="F4" s="4" t="s">
        <v>36</v>
      </c>
      <c r="G4" s="11" t="s">
        <v>0</v>
      </c>
      <c r="H4" s="11" t="s">
        <v>1</v>
      </c>
      <c r="I4" s="11" t="s">
        <v>2</v>
      </c>
      <c r="J4" s="11" t="s">
        <v>3</v>
      </c>
      <c r="K4" s="12" t="s">
        <v>4</v>
      </c>
      <c r="L4" s="12" t="s">
        <v>5</v>
      </c>
      <c r="M4" s="138" t="s">
        <v>6</v>
      </c>
      <c r="N4" s="138" t="s">
        <v>7</v>
      </c>
      <c r="O4" s="138" t="s">
        <v>8</v>
      </c>
      <c r="P4" s="138" t="s">
        <v>9</v>
      </c>
      <c r="Q4" s="138" t="s">
        <v>10</v>
      </c>
      <c r="R4" s="138" t="s">
        <v>11</v>
      </c>
      <c r="S4" s="139" t="s">
        <v>12</v>
      </c>
      <c r="T4" s="139" t="s">
        <v>13</v>
      </c>
      <c r="U4" s="139" t="s">
        <v>14</v>
      </c>
      <c r="V4" s="139" t="s">
        <v>15</v>
      </c>
      <c r="W4" s="138" t="s">
        <v>28</v>
      </c>
      <c r="X4" s="138" t="s">
        <v>29</v>
      </c>
      <c r="Y4" s="139" t="s">
        <v>16</v>
      </c>
    </row>
    <row r="5" spans="1:25" ht="21.75" customHeight="1" x14ac:dyDescent="0.25">
      <c r="A5" s="270"/>
      <c r="B5" s="272"/>
      <c r="C5" s="272"/>
      <c r="D5" s="275"/>
      <c r="E5" s="277"/>
      <c r="F5" s="4" t="s">
        <v>34</v>
      </c>
      <c r="G5" s="3">
        <v>2.5</v>
      </c>
      <c r="H5" s="3">
        <v>2.5</v>
      </c>
      <c r="I5" s="3">
        <v>2.5</v>
      </c>
      <c r="J5" s="3">
        <v>3.5</v>
      </c>
      <c r="K5" s="3">
        <v>2.5</v>
      </c>
      <c r="L5" s="3">
        <v>2.5</v>
      </c>
      <c r="M5" s="3">
        <v>2.5</v>
      </c>
      <c r="N5" s="3">
        <v>3.5</v>
      </c>
      <c r="O5" s="3">
        <v>2.5</v>
      </c>
      <c r="P5" s="3">
        <v>2.5</v>
      </c>
      <c r="Q5" s="3">
        <v>2.5</v>
      </c>
      <c r="R5" s="3">
        <v>2.5</v>
      </c>
      <c r="S5" s="3">
        <v>2.5</v>
      </c>
      <c r="T5" s="3">
        <v>2.5</v>
      </c>
      <c r="U5" s="5">
        <v>3.5</v>
      </c>
      <c r="V5" s="5">
        <v>3.5</v>
      </c>
      <c r="W5" s="5">
        <v>3.5</v>
      </c>
      <c r="X5" s="5">
        <v>3.5</v>
      </c>
      <c r="Y5" s="5">
        <v>3.5</v>
      </c>
    </row>
    <row r="6" spans="1:25" ht="21.75" customHeight="1" x14ac:dyDescent="0.25">
      <c r="A6" s="270"/>
      <c r="B6" s="272"/>
      <c r="C6" s="272"/>
      <c r="D6" s="275"/>
      <c r="E6" s="277"/>
      <c r="F6" s="4" t="s">
        <v>25</v>
      </c>
      <c r="G6" s="136">
        <f>F34+F35+F36+F39+F40+F65+F66+F69+F70+F107+F108+F138+F139</f>
        <v>0.99999999999999989</v>
      </c>
      <c r="H6" s="136">
        <f>F16+F17+F24+F25+F61+F62+F73+F74+F87+F88+F99+F100</f>
        <v>0.99999999999999967</v>
      </c>
      <c r="I6" s="136">
        <f>F8+F20+F21+F49+F50+F78+F82+F81+F77+F95+F96+F103+F104+F127+F128</f>
        <v>1.0000000000000002</v>
      </c>
      <c r="J6" s="136">
        <f>F119+F120+F123+F124+F154+F142+F143+F146+F147+F150+F151+F155+F167+F168+F171+F172+F187+F188+F179+F180</f>
        <v>1.0000000000000002</v>
      </c>
      <c r="K6" s="136">
        <f>F18+F26+F37+F41+F63+F67+F71+F75+F101+F109+F140+F93</f>
        <v>1</v>
      </c>
      <c r="L6" s="136">
        <f>F28+F43+F58+F79+F105+F83+F129</f>
        <v>0.99999999999999989</v>
      </c>
      <c r="M6" s="136">
        <f>F59+F131+F158+F195</f>
        <v>1</v>
      </c>
      <c r="N6" s="136">
        <f>F121+F125+F144+F148+F152+F181+F203+F173+F156+F169+F189</f>
        <v>1</v>
      </c>
      <c r="O6" s="136">
        <f>F29+F38+F42+F110+F141+F72+F22+F27+F44+ F68+F85+F90</f>
        <v>1</v>
      </c>
      <c r="P6" s="136">
        <f>F97+F111+F122+F126+F170+F159+F160+F157+F186+F153+F194+F204</f>
        <v>1.0000000000000002</v>
      </c>
      <c r="Q6" s="136">
        <f>F9+F51+F60+F64+F86+F98+F106+F145+F174</f>
        <v>0.99999999999999989</v>
      </c>
      <c r="R6" s="136">
        <f>F19+F27+F102+F76+F112+F161+F205+F132+F196</f>
        <v>0.99999999999999989</v>
      </c>
      <c r="S6" s="136">
        <f>F10+F23+F52+F80+F130+F133+F149+F197+F206</f>
        <v>1</v>
      </c>
      <c r="T6" s="136">
        <f>F30+F31+F32+F33+F45+F46+F47+F48+F113</f>
        <v>1</v>
      </c>
      <c r="U6" s="136">
        <f>F11+F53+F114+F130+F134+F162+F198+F207</f>
        <v>0.99999999999999989</v>
      </c>
      <c r="V6" s="136">
        <f>F12+F54+F135+F163+F199+F208+F115</f>
        <v>0.99999999999999989</v>
      </c>
      <c r="W6" s="136">
        <f>F13+F55+F116+F136+F164+F200+F210</f>
        <v>1</v>
      </c>
      <c r="X6" s="136">
        <f>F14+F56+F117+F201+F210+F165+F137</f>
        <v>0.99999999999999989</v>
      </c>
      <c r="Y6" s="136">
        <f>F15+F57+F118+ F202+F211+F166</f>
        <v>1</v>
      </c>
    </row>
    <row r="7" spans="1:25" ht="24" customHeight="1" x14ac:dyDescent="0.25">
      <c r="A7" s="250"/>
      <c r="B7" s="273"/>
      <c r="C7" s="272"/>
      <c r="D7" s="275"/>
      <c r="E7" s="277"/>
      <c r="F7" s="105" t="s">
        <v>38</v>
      </c>
      <c r="G7" s="106">
        <f>G213</f>
        <v>2.5</v>
      </c>
      <c r="H7" s="106">
        <f t="shared" ref="H7:Y7" si="0">H213</f>
        <v>2.5</v>
      </c>
      <c r="I7" s="106">
        <f t="shared" si="0"/>
        <v>2.5</v>
      </c>
      <c r="J7" s="106">
        <f t="shared" si="0"/>
        <v>3.5</v>
      </c>
      <c r="K7" s="106">
        <f t="shared" si="0"/>
        <v>2.5</v>
      </c>
      <c r="L7" s="106">
        <f t="shared" si="0"/>
        <v>2.5</v>
      </c>
      <c r="M7" s="106">
        <f t="shared" si="0"/>
        <v>2.5</v>
      </c>
      <c r="N7" s="106">
        <f t="shared" si="0"/>
        <v>3.5</v>
      </c>
      <c r="O7" s="106">
        <f t="shared" si="0"/>
        <v>2.5</v>
      </c>
      <c r="P7" s="106">
        <f t="shared" si="0"/>
        <v>2.5</v>
      </c>
      <c r="Q7" s="106">
        <f t="shared" si="0"/>
        <v>2.5</v>
      </c>
      <c r="R7" s="106">
        <f t="shared" si="0"/>
        <v>2.5</v>
      </c>
      <c r="S7" s="106">
        <f t="shared" si="0"/>
        <v>2.5</v>
      </c>
      <c r="T7" s="106">
        <f t="shared" si="0"/>
        <v>2.5</v>
      </c>
      <c r="U7" s="106">
        <f t="shared" si="0"/>
        <v>3.5</v>
      </c>
      <c r="V7" s="106">
        <f t="shared" si="0"/>
        <v>3.5</v>
      </c>
      <c r="W7" s="106">
        <f t="shared" si="0"/>
        <v>3.5</v>
      </c>
      <c r="X7" s="106">
        <f t="shared" si="0"/>
        <v>3.5</v>
      </c>
      <c r="Y7" s="106">
        <f t="shared" si="0"/>
        <v>3.5</v>
      </c>
    </row>
    <row r="8" spans="1:25" s="21" customFormat="1" ht="20.100000000000001" customHeight="1" x14ac:dyDescent="0.25">
      <c r="A8" s="247">
        <v>1</v>
      </c>
      <c r="B8" s="238" t="s">
        <v>19</v>
      </c>
      <c r="C8" s="278" t="s">
        <v>94</v>
      </c>
      <c r="D8" s="278" t="s">
        <v>157</v>
      </c>
      <c r="E8" s="108" t="s">
        <v>64</v>
      </c>
      <c r="F8" s="109">
        <v>0.15</v>
      </c>
      <c r="G8" s="126"/>
      <c r="H8" s="110"/>
      <c r="I8" s="110" t="s">
        <v>158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s="21" customFormat="1" ht="20.100000000000001" customHeight="1" x14ac:dyDescent="0.25">
      <c r="A9" s="261"/>
      <c r="B9" s="246"/>
      <c r="C9" s="278"/>
      <c r="D9" s="278"/>
      <c r="E9" s="108" t="s">
        <v>41</v>
      </c>
      <c r="F9" s="109">
        <v>0.1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>
        <v>2.5</v>
      </c>
      <c r="R9" s="110"/>
      <c r="S9" s="110"/>
      <c r="T9" s="110"/>
      <c r="U9" s="110"/>
      <c r="V9" s="110"/>
      <c r="W9" s="110"/>
      <c r="X9" s="110"/>
      <c r="Y9" s="110"/>
    </row>
    <row r="10" spans="1:25" s="21" customFormat="1" ht="20.100000000000001" customHeight="1" x14ac:dyDescent="0.25">
      <c r="A10" s="261"/>
      <c r="B10" s="246"/>
      <c r="C10" s="278"/>
      <c r="D10" s="278"/>
      <c r="E10" s="108" t="s">
        <v>42</v>
      </c>
      <c r="F10" s="109">
        <v>0.1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>
        <v>2.5</v>
      </c>
      <c r="T10" s="110"/>
      <c r="U10" s="110"/>
      <c r="V10" s="110"/>
      <c r="W10" s="110"/>
      <c r="X10" s="110"/>
      <c r="Y10" s="110"/>
    </row>
    <row r="11" spans="1:25" s="21" customFormat="1" ht="20.100000000000001" customHeight="1" x14ac:dyDescent="0.25">
      <c r="A11" s="261"/>
      <c r="B11" s="246"/>
      <c r="C11" s="278"/>
      <c r="D11" s="278"/>
      <c r="E11" s="108" t="s">
        <v>43</v>
      </c>
      <c r="F11" s="109">
        <v>0.2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>
        <v>3.5</v>
      </c>
      <c r="V11" s="110"/>
      <c r="W11" s="110"/>
      <c r="X11" s="110"/>
      <c r="Y11" s="110"/>
    </row>
    <row r="12" spans="1:25" s="21" customFormat="1" ht="20.100000000000001" customHeight="1" x14ac:dyDescent="0.25">
      <c r="A12" s="261"/>
      <c r="B12" s="246"/>
      <c r="C12" s="278"/>
      <c r="D12" s="278"/>
      <c r="E12" s="108" t="s">
        <v>44</v>
      </c>
      <c r="F12" s="109">
        <v>0.2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>
        <v>3.5</v>
      </c>
      <c r="W12" s="110"/>
      <c r="X12" s="110"/>
      <c r="Y12" s="110"/>
    </row>
    <row r="13" spans="1:25" s="21" customFormat="1" ht="20.100000000000001" customHeight="1" x14ac:dyDescent="0.25">
      <c r="A13" s="261"/>
      <c r="B13" s="246"/>
      <c r="C13" s="278"/>
      <c r="D13" s="278"/>
      <c r="E13" s="108" t="s">
        <v>53</v>
      </c>
      <c r="F13" s="109">
        <v>0.1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>
        <v>3.5</v>
      </c>
      <c r="X13" s="110"/>
      <c r="Y13" s="110"/>
    </row>
    <row r="14" spans="1:25" s="21" customFormat="1" ht="20.100000000000001" customHeight="1" x14ac:dyDescent="0.25">
      <c r="A14" s="261"/>
      <c r="B14" s="246"/>
      <c r="C14" s="278"/>
      <c r="D14" s="278"/>
      <c r="E14" s="108" t="s">
        <v>54</v>
      </c>
      <c r="F14" s="109">
        <v>0.1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>
        <v>3.5</v>
      </c>
      <c r="Y14" s="110"/>
    </row>
    <row r="15" spans="1:25" s="21" customFormat="1" ht="20.100000000000001" customHeight="1" x14ac:dyDescent="0.25">
      <c r="A15" s="248"/>
      <c r="B15" s="239"/>
      <c r="C15" s="278"/>
      <c r="D15" s="278"/>
      <c r="E15" s="108" t="s">
        <v>55</v>
      </c>
      <c r="F15" s="109">
        <v>0.1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>
        <v>3.5</v>
      </c>
    </row>
    <row r="16" spans="1:25" s="21" customFormat="1" ht="20.100000000000001" customHeight="1" x14ac:dyDescent="0.25">
      <c r="A16" s="249">
        <v>2</v>
      </c>
      <c r="B16" s="274" t="s">
        <v>19</v>
      </c>
      <c r="C16" s="275" t="s">
        <v>68</v>
      </c>
      <c r="D16" s="286" t="s">
        <v>69</v>
      </c>
      <c r="E16" s="34" t="s">
        <v>45</v>
      </c>
      <c r="F16" s="107">
        <v>7.0000000000000007E-2</v>
      </c>
      <c r="G16" s="35"/>
      <c r="H16" s="35">
        <v>2.5</v>
      </c>
      <c r="I16" s="36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6" s="21" customFormat="1" ht="20.100000000000001" customHeight="1" x14ac:dyDescent="0.25">
      <c r="A17" s="270"/>
      <c r="B17" s="275"/>
      <c r="C17" s="275"/>
      <c r="D17" s="286"/>
      <c r="E17" s="8" t="s">
        <v>46</v>
      </c>
      <c r="F17" s="20">
        <v>0.08</v>
      </c>
      <c r="G17" s="22"/>
      <c r="H17" s="22">
        <v>2.5</v>
      </c>
      <c r="I17" s="23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6" s="21" customFormat="1" ht="20.100000000000001" customHeight="1" x14ac:dyDescent="0.25">
      <c r="A18" s="270"/>
      <c r="B18" s="275"/>
      <c r="C18" s="275"/>
      <c r="D18" s="286"/>
      <c r="E18" s="8" t="s">
        <v>47</v>
      </c>
      <c r="F18" s="20">
        <v>0.1</v>
      </c>
      <c r="G18" s="22"/>
      <c r="H18" s="22"/>
      <c r="I18" s="23"/>
      <c r="J18" s="22"/>
      <c r="K18" s="23">
        <v>2.5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6" s="21" customFormat="1" ht="20.100000000000001" customHeight="1" x14ac:dyDescent="0.25">
      <c r="A19" s="270"/>
      <c r="B19" s="275"/>
      <c r="C19" s="275"/>
      <c r="D19" s="286"/>
      <c r="E19" s="111" t="s">
        <v>66</v>
      </c>
      <c r="F19" s="112">
        <v>0.05</v>
      </c>
      <c r="G19" s="113"/>
      <c r="H19" s="113"/>
      <c r="I19" s="114"/>
      <c r="J19" s="113"/>
      <c r="K19" s="114"/>
      <c r="L19" s="114"/>
      <c r="M19" s="114"/>
      <c r="N19" s="114"/>
      <c r="O19" s="114"/>
      <c r="P19" s="114"/>
      <c r="Q19" s="114"/>
      <c r="R19" s="114">
        <v>2.5</v>
      </c>
      <c r="S19" s="114"/>
      <c r="T19" s="114"/>
      <c r="U19" s="114"/>
      <c r="V19" s="114"/>
      <c r="W19" s="114"/>
      <c r="X19" s="114"/>
      <c r="Y19" s="114"/>
    </row>
    <row r="20" spans="1:26" s="30" customFormat="1" ht="20.100000000000001" customHeight="1" x14ac:dyDescent="0.25">
      <c r="A20" s="256">
        <v>3</v>
      </c>
      <c r="B20" s="289" t="s">
        <v>19</v>
      </c>
      <c r="C20" s="289" t="s">
        <v>95</v>
      </c>
      <c r="D20" s="289" t="s">
        <v>96</v>
      </c>
      <c r="E20" s="115" t="s">
        <v>64</v>
      </c>
      <c r="F20" s="116">
        <v>0.05</v>
      </c>
      <c r="G20" s="117"/>
      <c r="H20" s="117"/>
      <c r="I20" s="117">
        <v>2.5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spans="1:26" s="30" customFormat="1" ht="20.100000000000001" customHeight="1" x14ac:dyDescent="0.25">
      <c r="A21" s="291"/>
      <c r="B21" s="289"/>
      <c r="C21" s="289"/>
      <c r="D21" s="289"/>
      <c r="E21" s="115" t="s">
        <v>65</v>
      </c>
      <c r="F21" s="116">
        <v>0.05</v>
      </c>
      <c r="G21" s="117"/>
      <c r="H21" s="117"/>
      <c r="I21" s="117">
        <v>2.5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spans="1:26" s="30" customFormat="1" ht="20.100000000000001" customHeight="1" x14ac:dyDescent="0.25">
      <c r="A22" s="291"/>
      <c r="B22" s="289"/>
      <c r="C22" s="289"/>
      <c r="D22" s="289"/>
      <c r="E22" s="115" t="s">
        <v>60</v>
      </c>
      <c r="F22" s="116">
        <v>0.1</v>
      </c>
      <c r="G22" s="117"/>
      <c r="H22" s="117"/>
      <c r="I22" s="117"/>
      <c r="J22" s="117"/>
      <c r="K22" s="189"/>
      <c r="L22" s="117"/>
      <c r="M22" s="117"/>
      <c r="N22" s="117"/>
      <c r="O22" s="117" t="s">
        <v>159</v>
      </c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spans="1:26" s="30" customFormat="1" ht="20.100000000000001" customHeight="1" x14ac:dyDescent="0.25">
      <c r="A23" s="257"/>
      <c r="B23" s="290"/>
      <c r="C23" s="290"/>
      <c r="D23" s="290"/>
      <c r="E23" s="130" t="s">
        <v>42</v>
      </c>
      <c r="F23" s="131">
        <v>0.1</v>
      </c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>
        <v>2.5</v>
      </c>
      <c r="T23" s="132"/>
      <c r="U23" s="132"/>
      <c r="V23" s="132"/>
      <c r="W23" s="132"/>
      <c r="X23" s="132"/>
      <c r="Y23" s="132"/>
    </row>
    <row r="24" spans="1:26" s="21" customFormat="1" ht="20.100000000000001" customHeight="1" x14ac:dyDescent="0.25">
      <c r="A24" s="244">
        <v>4</v>
      </c>
      <c r="B24" s="293" t="s">
        <v>19</v>
      </c>
      <c r="C24" s="293" t="s">
        <v>71</v>
      </c>
      <c r="D24" s="293" t="s">
        <v>72</v>
      </c>
      <c r="E24" s="118" t="s">
        <v>45</v>
      </c>
      <c r="F24" s="119">
        <v>0.1</v>
      </c>
      <c r="G24" s="120"/>
      <c r="H24" s="120">
        <v>2.5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spans="1:26" s="21" customFormat="1" ht="20.100000000000001" customHeight="1" x14ac:dyDescent="0.25">
      <c r="A25" s="292"/>
      <c r="B25" s="293"/>
      <c r="C25" s="293"/>
      <c r="D25" s="293"/>
      <c r="E25" s="118" t="s">
        <v>46</v>
      </c>
      <c r="F25" s="119">
        <v>0.1</v>
      </c>
      <c r="G25" s="120"/>
      <c r="H25" s="120">
        <v>2.5</v>
      </c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spans="1:26" s="21" customFormat="1" ht="20.100000000000001" customHeight="1" x14ac:dyDescent="0.25">
      <c r="A26" s="292"/>
      <c r="B26" s="293"/>
      <c r="C26" s="293"/>
      <c r="D26" s="293"/>
      <c r="E26" s="118" t="s">
        <v>47</v>
      </c>
      <c r="F26" s="119">
        <v>0.1</v>
      </c>
      <c r="G26" s="120"/>
      <c r="H26" s="120"/>
      <c r="I26" s="120"/>
      <c r="J26" s="120"/>
      <c r="K26" s="120">
        <v>2.5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spans="1:26" s="21" customFormat="1" ht="20.100000000000001" customHeight="1" x14ac:dyDescent="0.25">
      <c r="A27" s="245"/>
      <c r="B27" s="293"/>
      <c r="C27" s="293"/>
      <c r="D27" s="293"/>
      <c r="E27" s="118" t="s">
        <v>66</v>
      </c>
      <c r="F27" s="119">
        <v>0.1</v>
      </c>
      <c r="G27" s="120"/>
      <c r="H27" s="120"/>
      <c r="I27" s="120"/>
      <c r="J27" s="120"/>
      <c r="K27" s="120"/>
      <c r="L27" s="120"/>
      <c r="M27" s="127"/>
      <c r="N27" s="120"/>
      <c r="O27" s="120"/>
      <c r="P27" s="120"/>
      <c r="Q27" s="120"/>
      <c r="R27" s="120">
        <v>2.5</v>
      </c>
      <c r="S27" s="120"/>
      <c r="T27" s="120"/>
      <c r="U27" s="120"/>
      <c r="V27" s="120"/>
      <c r="W27" s="120"/>
      <c r="X27" s="120"/>
      <c r="Y27" s="120"/>
    </row>
    <row r="28" spans="1:26" s="21" customFormat="1" ht="20.100000000000001" customHeight="1" x14ac:dyDescent="0.25">
      <c r="A28" s="247">
        <v>5</v>
      </c>
      <c r="B28" s="240" t="s">
        <v>19</v>
      </c>
      <c r="C28" s="252" t="s">
        <v>70</v>
      </c>
      <c r="D28" s="287" t="s">
        <v>21</v>
      </c>
      <c r="E28" s="80" t="s">
        <v>50</v>
      </c>
      <c r="F28" s="199">
        <v>0.2</v>
      </c>
      <c r="G28" s="82"/>
      <c r="H28" s="82"/>
      <c r="I28" s="83"/>
      <c r="J28" s="82"/>
      <c r="K28" s="83"/>
      <c r="L28" s="83">
        <v>2.5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30"/>
    </row>
    <row r="29" spans="1:26" s="30" customFormat="1" ht="20.100000000000001" customHeight="1" x14ac:dyDescent="0.25">
      <c r="A29" s="261"/>
      <c r="B29" s="240"/>
      <c r="C29" s="222"/>
      <c r="D29" s="287"/>
      <c r="E29" s="190" t="s">
        <v>60</v>
      </c>
      <c r="F29" s="191">
        <v>0.1</v>
      </c>
      <c r="G29" s="25"/>
      <c r="H29" s="25"/>
      <c r="I29" s="27"/>
      <c r="J29" s="25"/>
      <c r="K29" s="27"/>
      <c r="L29" s="87"/>
      <c r="M29" s="87"/>
      <c r="N29" s="87"/>
      <c r="O29" s="87">
        <v>2.5</v>
      </c>
      <c r="P29" s="87"/>
      <c r="Q29" s="27"/>
      <c r="R29" s="27"/>
      <c r="S29" s="27"/>
      <c r="T29" s="27"/>
      <c r="U29" s="27"/>
      <c r="V29" s="27"/>
      <c r="W29" s="27"/>
      <c r="X29" s="27"/>
      <c r="Y29" s="27"/>
    </row>
    <row r="30" spans="1:26" s="30" customFormat="1" ht="20.100000000000001" customHeight="1" x14ac:dyDescent="0.25">
      <c r="A30" s="261"/>
      <c r="B30" s="240"/>
      <c r="C30" s="222"/>
      <c r="D30" s="287"/>
      <c r="E30" s="190" t="s">
        <v>56</v>
      </c>
      <c r="F30" s="191">
        <v>0.1</v>
      </c>
      <c r="G30" s="25"/>
      <c r="H30" s="25"/>
      <c r="I30" s="27"/>
      <c r="J30" s="25"/>
      <c r="K30" s="27"/>
      <c r="L30" s="87"/>
      <c r="M30" s="87"/>
      <c r="N30" s="87"/>
      <c r="O30" s="87"/>
      <c r="P30" s="87"/>
      <c r="Q30" s="27"/>
      <c r="R30" s="27"/>
      <c r="S30" s="27"/>
      <c r="T30" s="27">
        <v>2.5</v>
      </c>
      <c r="U30" s="27"/>
      <c r="V30" s="27"/>
      <c r="W30" s="27"/>
      <c r="X30" s="27"/>
      <c r="Y30" s="27"/>
    </row>
    <row r="31" spans="1:26" s="30" customFormat="1" ht="20.100000000000001" customHeight="1" x14ac:dyDescent="0.25">
      <c r="A31" s="261"/>
      <c r="B31" s="240"/>
      <c r="C31" s="222"/>
      <c r="D31" s="287"/>
      <c r="E31" s="190" t="s">
        <v>57</v>
      </c>
      <c r="F31" s="191">
        <v>0.1</v>
      </c>
      <c r="G31" s="25"/>
      <c r="H31" s="25"/>
      <c r="I31" s="27"/>
      <c r="J31" s="25"/>
      <c r="K31" s="27"/>
      <c r="L31" s="87"/>
      <c r="M31" s="87"/>
      <c r="N31" s="87"/>
      <c r="O31" s="87"/>
      <c r="P31" s="87"/>
      <c r="Q31" s="27"/>
      <c r="R31" s="27"/>
      <c r="S31" s="27"/>
      <c r="T31" s="27">
        <v>2.5</v>
      </c>
      <c r="U31" s="27"/>
      <c r="V31" s="27"/>
      <c r="W31" s="27"/>
      <c r="X31" s="27"/>
      <c r="Y31" s="27"/>
    </row>
    <row r="32" spans="1:26" s="30" customFormat="1" ht="20.100000000000001" customHeight="1" x14ac:dyDescent="0.25">
      <c r="A32" s="261"/>
      <c r="B32" s="240"/>
      <c r="C32" s="222"/>
      <c r="D32" s="287"/>
      <c r="E32" s="190" t="s">
        <v>58</v>
      </c>
      <c r="F32" s="191">
        <v>0.1</v>
      </c>
      <c r="G32" s="25"/>
      <c r="H32" s="25"/>
      <c r="I32" s="27"/>
      <c r="J32" s="25"/>
      <c r="K32" s="27"/>
      <c r="L32" s="87"/>
      <c r="M32" s="87"/>
      <c r="N32" s="87"/>
      <c r="O32" s="87"/>
      <c r="P32" s="87"/>
      <c r="Q32" s="27"/>
      <c r="R32" s="27"/>
      <c r="S32" s="27"/>
      <c r="T32" s="27">
        <v>2.5</v>
      </c>
      <c r="U32" s="27"/>
      <c r="V32" s="27"/>
      <c r="W32" s="27"/>
      <c r="X32" s="27"/>
      <c r="Y32" s="27"/>
    </row>
    <row r="33" spans="1:28" s="30" customFormat="1" ht="20.100000000000001" customHeight="1" x14ac:dyDescent="0.25">
      <c r="A33" s="248"/>
      <c r="B33" s="252"/>
      <c r="C33" s="222"/>
      <c r="D33" s="288"/>
      <c r="E33" s="190" t="s">
        <v>59</v>
      </c>
      <c r="F33" s="191">
        <v>0.1</v>
      </c>
      <c r="G33" s="25"/>
      <c r="H33" s="192"/>
      <c r="I33" s="27"/>
      <c r="J33" s="25"/>
      <c r="K33" s="27"/>
      <c r="L33" s="87"/>
      <c r="M33" s="87"/>
      <c r="N33" s="87"/>
      <c r="O33" s="87"/>
      <c r="P33" s="87"/>
      <c r="Q33" s="27"/>
      <c r="R33" s="27"/>
      <c r="S33" s="27"/>
      <c r="T33" s="27">
        <v>2.5</v>
      </c>
      <c r="U33" s="27"/>
      <c r="V33" s="27"/>
      <c r="W33" s="27"/>
      <c r="X33" s="27"/>
      <c r="Y33" s="27"/>
    </row>
    <row r="34" spans="1:28" s="30" customFormat="1" ht="20.100000000000001" customHeight="1" x14ac:dyDescent="0.25">
      <c r="A34" s="253">
        <v>6</v>
      </c>
      <c r="B34" s="280" t="s">
        <v>19</v>
      </c>
      <c r="C34" s="280" t="s">
        <v>73</v>
      </c>
      <c r="D34" s="283" t="s">
        <v>20</v>
      </c>
      <c r="E34" s="190" t="s">
        <v>40</v>
      </c>
      <c r="F34" s="191">
        <v>0.05</v>
      </c>
      <c r="G34" s="25">
        <v>2.5</v>
      </c>
      <c r="H34" s="25"/>
      <c r="I34" s="27"/>
      <c r="J34" s="25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AA34" s="2"/>
      <c r="AB34" s="193"/>
    </row>
    <row r="35" spans="1:28" s="30" customFormat="1" ht="20.100000000000001" customHeight="1" x14ac:dyDescent="0.25">
      <c r="A35" s="279"/>
      <c r="B35" s="281"/>
      <c r="C35" s="281"/>
      <c r="D35" s="284"/>
      <c r="E35" s="190" t="s">
        <v>61</v>
      </c>
      <c r="F35" s="191">
        <v>0.08</v>
      </c>
      <c r="G35" s="25">
        <v>2.5</v>
      </c>
      <c r="H35" s="25"/>
      <c r="I35" s="27"/>
      <c r="J35" s="25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AA35" s="2"/>
      <c r="AB35" s="193"/>
    </row>
    <row r="36" spans="1:28" s="30" customFormat="1" ht="20.100000000000001" customHeight="1" x14ac:dyDescent="0.25">
      <c r="A36" s="279"/>
      <c r="B36" s="281"/>
      <c r="C36" s="281"/>
      <c r="D36" s="284"/>
      <c r="E36" s="190" t="s">
        <v>62</v>
      </c>
      <c r="F36" s="191">
        <v>7.0000000000000007E-2</v>
      </c>
      <c r="G36" s="25">
        <v>2.5</v>
      </c>
      <c r="H36" s="25"/>
      <c r="I36" s="27"/>
      <c r="J36" s="25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AA36" s="2"/>
      <c r="AB36" s="193"/>
    </row>
    <row r="37" spans="1:28" s="30" customFormat="1" ht="20.100000000000001" customHeight="1" x14ac:dyDescent="0.25">
      <c r="A37" s="279"/>
      <c r="B37" s="281"/>
      <c r="C37" s="281"/>
      <c r="D37" s="284"/>
      <c r="E37" s="190" t="s">
        <v>47</v>
      </c>
      <c r="F37" s="191">
        <v>0.1</v>
      </c>
      <c r="G37" s="25"/>
      <c r="H37" s="25"/>
      <c r="I37" s="27"/>
      <c r="J37" s="25"/>
      <c r="K37" s="27">
        <v>2.5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AA37" s="2"/>
      <c r="AB37" s="193"/>
    </row>
    <row r="38" spans="1:28" s="30" customFormat="1" ht="20.100000000000001" customHeight="1" x14ac:dyDescent="0.25">
      <c r="A38" s="254"/>
      <c r="B38" s="282"/>
      <c r="C38" s="282"/>
      <c r="D38" s="285"/>
      <c r="E38" s="190" t="s">
        <v>60</v>
      </c>
      <c r="F38" s="191">
        <v>0.1</v>
      </c>
      <c r="G38" s="25"/>
      <c r="H38" s="192"/>
      <c r="I38" s="27"/>
      <c r="J38" s="25"/>
      <c r="K38" s="27"/>
      <c r="L38" s="27"/>
      <c r="M38" s="27"/>
      <c r="N38" s="27"/>
      <c r="O38" s="27">
        <v>2.5</v>
      </c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8" s="30" customFormat="1" ht="20.100000000000001" customHeight="1" x14ac:dyDescent="0.25">
      <c r="A39" s="253">
        <v>7</v>
      </c>
      <c r="B39" s="280" t="s">
        <v>19</v>
      </c>
      <c r="C39" s="280" t="s">
        <v>74</v>
      </c>
      <c r="D39" s="283" t="s">
        <v>75</v>
      </c>
      <c r="E39" s="190" t="s">
        <v>40</v>
      </c>
      <c r="F39" s="191">
        <v>7.0000000000000007E-2</v>
      </c>
      <c r="G39" s="25">
        <v>2.5</v>
      </c>
      <c r="H39" s="25"/>
      <c r="I39" s="27"/>
      <c r="J39" s="25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8" s="30" customFormat="1" ht="20.100000000000001" customHeight="1" x14ac:dyDescent="0.25">
      <c r="A40" s="279"/>
      <c r="B40" s="281"/>
      <c r="C40" s="281"/>
      <c r="D40" s="284"/>
      <c r="E40" s="190" t="s">
        <v>61</v>
      </c>
      <c r="F40" s="191">
        <v>0.08</v>
      </c>
      <c r="G40" s="25">
        <v>2.5</v>
      </c>
      <c r="H40" s="25"/>
      <c r="I40" s="27"/>
      <c r="J40" s="25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8" s="30" customFormat="1" ht="20.100000000000001" customHeight="1" x14ac:dyDescent="0.25">
      <c r="A41" s="279"/>
      <c r="B41" s="281"/>
      <c r="C41" s="281"/>
      <c r="D41" s="284"/>
      <c r="E41" s="190" t="s">
        <v>47</v>
      </c>
      <c r="F41" s="191">
        <v>0.1</v>
      </c>
      <c r="G41" s="25"/>
      <c r="H41" s="25"/>
      <c r="I41" s="27"/>
      <c r="J41" s="25"/>
      <c r="K41" s="27">
        <v>2.5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8" s="30" customFormat="1" ht="20.100000000000001" customHeight="1" x14ac:dyDescent="0.25">
      <c r="A42" s="279"/>
      <c r="B42" s="281"/>
      <c r="C42" s="281"/>
      <c r="D42" s="284"/>
      <c r="E42" s="84" t="s">
        <v>60</v>
      </c>
      <c r="F42" s="194">
        <v>0.05</v>
      </c>
      <c r="G42" s="85"/>
      <c r="H42" s="85"/>
      <c r="I42" s="87"/>
      <c r="J42" s="85"/>
      <c r="K42" s="87"/>
      <c r="L42" s="87"/>
      <c r="M42" s="87"/>
      <c r="N42" s="87"/>
      <c r="O42" s="87">
        <v>2.5</v>
      </c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8" s="30" customFormat="1" ht="20.100000000000001" customHeight="1" x14ac:dyDescent="0.25">
      <c r="A43" s="256">
        <v>8</v>
      </c>
      <c r="B43" s="293" t="s">
        <v>19</v>
      </c>
      <c r="C43" s="293" t="s">
        <v>76</v>
      </c>
      <c r="D43" s="293" t="s">
        <v>23</v>
      </c>
      <c r="E43" s="115" t="s">
        <v>50</v>
      </c>
      <c r="F43" s="116">
        <v>0.2</v>
      </c>
      <c r="G43" s="117"/>
      <c r="H43" s="117"/>
      <c r="I43" s="117"/>
      <c r="J43" s="117"/>
      <c r="K43" s="117"/>
      <c r="L43" s="117">
        <v>2.5</v>
      </c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1:28" s="30" customFormat="1" ht="20.100000000000001" customHeight="1" x14ac:dyDescent="0.25">
      <c r="A44" s="291"/>
      <c r="B44" s="293"/>
      <c r="C44" s="293"/>
      <c r="D44" s="293"/>
      <c r="E44" s="115" t="s">
        <v>60</v>
      </c>
      <c r="F44" s="116">
        <v>0.1</v>
      </c>
      <c r="G44" s="117"/>
      <c r="H44" s="117"/>
      <c r="I44" s="117"/>
      <c r="J44" s="117"/>
      <c r="K44" s="117"/>
      <c r="L44" s="117"/>
      <c r="M44" s="117"/>
      <c r="N44" s="117"/>
      <c r="O44" s="117">
        <v>2.5</v>
      </c>
      <c r="P44" s="117"/>
      <c r="Q44" s="117"/>
      <c r="R44" s="117"/>
      <c r="S44" s="117"/>
      <c r="T44" s="117"/>
      <c r="U44" s="117"/>
      <c r="V44" s="117"/>
      <c r="W44" s="117"/>
      <c r="X44" s="117"/>
      <c r="Y44" s="117"/>
    </row>
    <row r="45" spans="1:28" s="21" customFormat="1" ht="20.100000000000001" customHeight="1" x14ac:dyDescent="0.25">
      <c r="A45" s="291"/>
      <c r="B45" s="293"/>
      <c r="C45" s="293"/>
      <c r="D45" s="293"/>
      <c r="E45" s="118" t="s">
        <v>56</v>
      </c>
      <c r="F45" s="119">
        <v>0.1</v>
      </c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>
        <v>2.5</v>
      </c>
      <c r="U45" s="120"/>
      <c r="V45" s="120"/>
      <c r="W45" s="120"/>
      <c r="X45" s="120"/>
      <c r="Y45" s="120"/>
    </row>
    <row r="46" spans="1:28" s="21" customFormat="1" ht="20.100000000000001" customHeight="1" x14ac:dyDescent="0.25">
      <c r="A46" s="291"/>
      <c r="B46" s="293"/>
      <c r="C46" s="293"/>
      <c r="D46" s="293"/>
      <c r="E46" s="118" t="s">
        <v>57</v>
      </c>
      <c r="F46" s="119">
        <v>0.1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>
        <v>2.5</v>
      </c>
      <c r="U46" s="120"/>
      <c r="V46" s="120"/>
      <c r="W46" s="120"/>
      <c r="X46" s="120"/>
      <c r="Y46" s="120"/>
    </row>
    <row r="47" spans="1:28" s="21" customFormat="1" ht="20.100000000000001" customHeight="1" x14ac:dyDescent="0.25">
      <c r="A47" s="291"/>
      <c r="B47" s="293"/>
      <c r="C47" s="293"/>
      <c r="D47" s="293"/>
      <c r="E47" s="118" t="s">
        <v>58</v>
      </c>
      <c r="F47" s="119">
        <v>0.1</v>
      </c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>
        <v>2.5</v>
      </c>
      <c r="U47" s="120"/>
      <c r="V47" s="120"/>
      <c r="W47" s="120"/>
      <c r="X47" s="120"/>
      <c r="Y47" s="120"/>
    </row>
    <row r="48" spans="1:28" s="21" customFormat="1" ht="20.100000000000001" customHeight="1" x14ac:dyDescent="0.25">
      <c r="A48" s="291"/>
      <c r="B48" s="299"/>
      <c r="C48" s="299"/>
      <c r="D48" s="299"/>
      <c r="E48" s="122" t="s">
        <v>59</v>
      </c>
      <c r="F48" s="123">
        <v>0.1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>
        <v>2.5</v>
      </c>
      <c r="U48" s="124"/>
      <c r="V48" s="124"/>
      <c r="W48" s="124"/>
      <c r="X48" s="124"/>
      <c r="Y48" s="124"/>
    </row>
    <row r="49" spans="1:25" s="21" customFormat="1" ht="20.100000000000001" customHeight="1" x14ac:dyDescent="0.25">
      <c r="A49" s="244">
        <v>9</v>
      </c>
      <c r="B49" s="278" t="s">
        <v>19</v>
      </c>
      <c r="C49" s="278" t="s">
        <v>100</v>
      </c>
      <c r="D49" s="278" t="s">
        <v>160</v>
      </c>
      <c r="E49" s="108" t="s">
        <v>64</v>
      </c>
      <c r="F49" s="109">
        <v>7.0000000000000007E-2</v>
      </c>
      <c r="G49" s="126"/>
      <c r="H49" s="110"/>
      <c r="I49" s="110" t="s">
        <v>158</v>
      </c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</row>
    <row r="50" spans="1:25" s="21" customFormat="1" ht="20.100000000000001" customHeight="1" x14ac:dyDescent="0.25">
      <c r="A50" s="292"/>
      <c r="B50" s="278"/>
      <c r="C50" s="278"/>
      <c r="D50" s="278"/>
      <c r="E50" s="108" t="s">
        <v>65</v>
      </c>
      <c r="F50" s="109">
        <v>0.08</v>
      </c>
      <c r="G50" s="126"/>
      <c r="H50" s="110"/>
      <c r="I50" s="110" t="s">
        <v>159</v>
      </c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</row>
    <row r="51" spans="1:25" s="21" customFormat="1" ht="20.100000000000001" customHeight="1" x14ac:dyDescent="0.25">
      <c r="A51" s="292"/>
      <c r="B51" s="278"/>
      <c r="C51" s="278"/>
      <c r="D51" s="278"/>
      <c r="E51" s="108" t="s">
        <v>41</v>
      </c>
      <c r="F51" s="109">
        <v>0.1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>
        <v>2.5</v>
      </c>
      <c r="R51" s="110"/>
      <c r="S51" s="110"/>
      <c r="T51" s="110"/>
      <c r="U51" s="110"/>
      <c r="V51" s="110"/>
      <c r="W51" s="110"/>
      <c r="X51" s="110"/>
      <c r="Y51" s="110"/>
    </row>
    <row r="52" spans="1:25" s="21" customFormat="1" ht="20.100000000000001" customHeight="1" x14ac:dyDescent="0.25">
      <c r="A52" s="292"/>
      <c r="B52" s="278"/>
      <c r="C52" s="278"/>
      <c r="D52" s="278"/>
      <c r="E52" s="108" t="s">
        <v>42</v>
      </c>
      <c r="F52" s="109">
        <v>0.1</v>
      </c>
      <c r="G52" s="126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 t="s">
        <v>159</v>
      </c>
      <c r="T52" s="110"/>
      <c r="U52" s="110"/>
      <c r="V52" s="110"/>
      <c r="W52" s="110"/>
      <c r="X52" s="110"/>
      <c r="Y52" s="110"/>
    </row>
    <row r="53" spans="1:25" s="21" customFormat="1" ht="20.100000000000001" customHeight="1" x14ac:dyDescent="0.25">
      <c r="A53" s="292"/>
      <c r="B53" s="278"/>
      <c r="C53" s="278"/>
      <c r="D53" s="278"/>
      <c r="E53" s="108" t="s">
        <v>43</v>
      </c>
      <c r="F53" s="109">
        <v>0.1</v>
      </c>
      <c r="G53" s="110"/>
      <c r="H53" s="110"/>
      <c r="I53" s="110"/>
      <c r="J53" s="110"/>
      <c r="K53" s="126"/>
      <c r="L53" s="110"/>
      <c r="M53" s="110"/>
      <c r="N53" s="110"/>
      <c r="O53" s="110"/>
      <c r="P53" s="110"/>
      <c r="Q53" s="110"/>
      <c r="R53" s="110"/>
      <c r="S53" s="110"/>
      <c r="T53" s="110"/>
      <c r="U53" s="110" t="s">
        <v>161</v>
      </c>
      <c r="V53" s="110"/>
      <c r="W53" s="110"/>
      <c r="X53" s="110"/>
      <c r="Y53" s="110"/>
    </row>
    <row r="54" spans="1:25" s="21" customFormat="1" ht="20.100000000000001" customHeight="1" x14ac:dyDescent="0.25">
      <c r="A54" s="292"/>
      <c r="B54" s="278"/>
      <c r="C54" s="278"/>
      <c r="D54" s="278"/>
      <c r="E54" s="108" t="s">
        <v>44</v>
      </c>
      <c r="F54" s="109">
        <v>0.1</v>
      </c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>
        <v>3.5</v>
      </c>
      <c r="W54" s="110"/>
      <c r="X54" s="110"/>
      <c r="Y54" s="110"/>
    </row>
    <row r="55" spans="1:25" s="21" customFormat="1" ht="20.100000000000001" customHeight="1" x14ac:dyDescent="0.25">
      <c r="A55" s="292"/>
      <c r="B55" s="278"/>
      <c r="C55" s="278"/>
      <c r="D55" s="278"/>
      <c r="E55" s="108" t="s">
        <v>53</v>
      </c>
      <c r="F55" s="109">
        <v>0.1</v>
      </c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>
        <v>3.5</v>
      </c>
      <c r="X55" s="110"/>
      <c r="Y55" s="110"/>
    </row>
    <row r="56" spans="1:25" s="21" customFormat="1" ht="20.100000000000001" customHeight="1" x14ac:dyDescent="0.25">
      <c r="A56" s="292"/>
      <c r="B56" s="278"/>
      <c r="C56" s="278"/>
      <c r="D56" s="278"/>
      <c r="E56" s="108" t="s">
        <v>54</v>
      </c>
      <c r="F56" s="109">
        <v>0.1</v>
      </c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>
        <v>3.5</v>
      </c>
      <c r="Y56" s="110"/>
    </row>
    <row r="57" spans="1:25" s="21" customFormat="1" ht="20.100000000000001" customHeight="1" x14ac:dyDescent="0.25">
      <c r="A57" s="245"/>
      <c r="B57" s="278"/>
      <c r="C57" s="278"/>
      <c r="D57" s="278"/>
      <c r="E57" s="108" t="s">
        <v>55</v>
      </c>
      <c r="F57" s="109">
        <v>0.1</v>
      </c>
      <c r="G57" s="110"/>
      <c r="H57" s="110"/>
      <c r="I57" s="110"/>
      <c r="J57" s="110"/>
      <c r="K57" s="110"/>
      <c r="L57" s="110"/>
      <c r="M57" s="110"/>
      <c r="N57" s="110"/>
      <c r="O57" s="126"/>
      <c r="P57" s="110"/>
      <c r="Q57" s="110"/>
      <c r="R57" s="110"/>
      <c r="S57" s="110"/>
      <c r="T57" s="110"/>
      <c r="U57" s="110"/>
      <c r="V57" s="110"/>
      <c r="W57" s="110"/>
      <c r="X57" s="110"/>
      <c r="Y57" s="110" t="s">
        <v>161</v>
      </c>
    </row>
    <row r="58" spans="1:25" s="162" customFormat="1" ht="20.100000000000001" customHeight="1" x14ac:dyDescent="0.25">
      <c r="A58" s="294">
        <v>10</v>
      </c>
      <c r="B58" s="296" t="s">
        <v>19</v>
      </c>
      <c r="C58" s="297" t="s">
        <v>78</v>
      </c>
      <c r="D58" s="298" t="s">
        <v>77</v>
      </c>
      <c r="E58" s="166" t="s">
        <v>50</v>
      </c>
      <c r="F58" s="167">
        <v>0.1</v>
      </c>
      <c r="G58" s="168"/>
      <c r="H58" s="169"/>
      <c r="I58" s="170"/>
      <c r="J58" s="168"/>
      <c r="K58" s="170"/>
      <c r="L58" s="170">
        <v>2.5</v>
      </c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</row>
    <row r="59" spans="1:25" s="162" customFormat="1" ht="20.100000000000001" customHeight="1" x14ac:dyDescent="0.25">
      <c r="A59" s="295"/>
      <c r="B59" s="296"/>
      <c r="C59" s="297"/>
      <c r="D59" s="298"/>
      <c r="E59" s="171" t="s">
        <v>49</v>
      </c>
      <c r="F59" s="172">
        <v>0.5</v>
      </c>
      <c r="G59" s="173"/>
      <c r="H59" s="174"/>
      <c r="I59" s="175"/>
      <c r="J59" s="173"/>
      <c r="K59" s="175"/>
      <c r="L59" s="175"/>
      <c r="M59" s="175">
        <v>2.5</v>
      </c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</row>
    <row r="60" spans="1:25" s="162" customFormat="1" ht="20.100000000000001" customHeight="1" x14ac:dyDescent="0.25">
      <c r="A60" s="295"/>
      <c r="B60" s="296"/>
      <c r="C60" s="297"/>
      <c r="D60" s="298"/>
      <c r="E60" s="171" t="s">
        <v>41</v>
      </c>
      <c r="F60" s="172">
        <v>0.1</v>
      </c>
      <c r="G60" s="173"/>
      <c r="H60" s="174"/>
      <c r="I60" s="175"/>
      <c r="J60" s="173"/>
      <c r="K60" s="175"/>
      <c r="L60" s="175"/>
      <c r="M60" s="175"/>
      <c r="N60" s="175"/>
      <c r="O60" s="175"/>
      <c r="P60" s="175"/>
      <c r="Q60" s="175">
        <v>2.5</v>
      </c>
      <c r="R60" s="175"/>
      <c r="S60" s="175"/>
      <c r="T60" s="175"/>
      <c r="U60" s="175"/>
      <c r="V60" s="175"/>
      <c r="W60" s="175"/>
      <c r="X60" s="175"/>
      <c r="Y60" s="175"/>
    </row>
    <row r="61" spans="1:25" s="162" customFormat="1" ht="20.100000000000001" customHeight="1" x14ac:dyDescent="0.25">
      <c r="A61" s="294">
        <v>11</v>
      </c>
      <c r="B61" s="301" t="s">
        <v>19</v>
      </c>
      <c r="C61" s="301" t="s">
        <v>80</v>
      </c>
      <c r="D61" s="302" t="s">
        <v>79</v>
      </c>
      <c r="E61" s="171" t="s">
        <v>45</v>
      </c>
      <c r="F61" s="172">
        <v>0.1</v>
      </c>
      <c r="G61" s="173"/>
      <c r="H61" s="173">
        <v>2.5</v>
      </c>
      <c r="I61" s="175"/>
      <c r="J61" s="173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</row>
    <row r="62" spans="1:25" s="162" customFormat="1" ht="20.100000000000001" customHeight="1" x14ac:dyDescent="0.25">
      <c r="A62" s="295"/>
      <c r="B62" s="296"/>
      <c r="C62" s="296"/>
      <c r="D62" s="298"/>
      <c r="E62" s="171" t="s">
        <v>46</v>
      </c>
      <c r="F62" s="172">
        <v>0.1</v>
      </c>
      <c r="G62" s="173"/>
      <c r="H62" s="173">
        <v>2.5</v>
      </c>
      <c r="I62" s="175"/>
      <c r="J62" s="173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</row>
    <row r="63" spans="1:25" s="162" customFormat="1" ht="20.100000000000001" customHeight="1" x14ac:dyDescent="0.25">
      <c r="A63" s="295"/>
      <c r="B63" s="296"/>
      <c r="C63" s="296"/>
      <c r="D63" s="298"/>
      <c r="E63" s="171" t="s">
        <v>47</v>
      </c>
      <c r="F63" s="172">
        <v>0.1</v>
      </c>
      <c r="G63" s="173"/>
      <c r="H63" s="173"/>
      <c r="I63" s="175"/>
      <c r="J63" s="173"/>
      <c r="K63" s="175">
        <v>2.5</v>
      </c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</row>
    <row r="64" spans="1:25" s="162" customFormat="1" ht="20.100000000000001" customHeight="1" x14ac:dyDescent="0.25">
      <c r="A64" s="295"/>
      <c r="B64" s="296"/>
      <c r="C64" s="296"/>
      <c r="D64" s="298"/>
      <c r="E64" s="171" t="s">
        <v>41</v>
      </c>
      <c r="F64" s="172">
        <v>0.1</v>
      </c>
      <c r="G64" s="173"/>
      <c r="H64" s="173"/>
      <c r="I64" s="175"/>
      <c r="J64" s="173"/>
      <c r="K64" s="175"/>
      <c r="L64" s="175"/>
      <c r="M64" s="175"/>
      <c r="N64" s="175"/>
      <c r="O64" s="175"/>
      <c r="P64" s="175"/>
      <c r="Q64" s="175">
        <v>2.5</v>
      </c>
      <c r="R64" s="175"/>
      <c r="S64" s="175"/>
      <c r="T64" s="175"/>
      <c r="U64" s="175"/>
      <c r="V64" s="175"/>
      <c r="W64" s="175"/>
      <c r="X64" s="175"/>
      <c r="Y64" s="175"/>
    </row>
    <row r="65" spans="1:25" s="162" customFormat="1" ht="20.100000000000001" customHeight="1" x14ac:dyDescent="0.25">
      <c r="A65" s="294">
        <v>12</v>
      </c>
      <c r="B65" s="301" t="s">
        <v>19</v>
      </c>
      <c r="C65" s="307" t="s">
        <v>81</v>
      </c>
      <c r="D65" s="302" t="s">
        <v>92</v>
      </c>
      <c r="E65" s="171" t="s">
        <v>40</v>
      </c>
      <c r="F65" s="172">
        <v>7.0000000000000007E-2</v>
      </c>
      <c r="G65" s="173">
        <v>2.5</v>
      </c>
      <c r="H65" s="207"/>
      <c r="I65" s="175"/>
      <c r="J65" s="173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</row>
    <row r="66" spans="1:25" s="162" customFormat="1" ht="20.100000000000001" customHeight="1" x14ac:dyDescent="0.25">
      <c r="A66" s="295"/>
      <c r="B66" s="296"/>
      <c r="C66" s="297"/>
      <c r="D66" s="298"/>
      <c r="E66" s="171" t="s">
        <v>61</v>
      </c>
      <c r="F66" s="172">
        <v>0.08</v>
      </c>
      <c r="G66" s="173">
        <v>2.5</v>
      </c>
      <c r="H66" s="207"/>
      <c r="I66" s="175"/>
      <c r="J66" s="173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</row>
    <row r="67" spans="1:25" s="162" customFormat="1" ht="20.100000000000001" customHeight="1" x14ac:dyDescent="0.25">
      <c r="A67" s="295"/>
      <c r="B67" s="296"/>
      <c r="C67" s="297"/>
      <c r="D67" s="298"/>
      <c r="E67" s="171" t="s">
        <v>47</v>
      </c>
      <c r="F67" s="172">
        <v>0.1</v>
      </c>
      <c r="G67" s="173"/>
      <c r="H67" s="175"/>
      <c r="I67" s="175"/>
      <c r="J67" s="173"/>
      <c r="K67" s="175">
        <v>2.5</v>
      </c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</row>
    <row r="68" spans="1:25" s="162" customFormat="1" ht="20.100000000000001" customHeight="1" x14ac:dyDescent="0.25">
      <c r="A68" s="300"/>
      <c r="B68" s="306"/>
      <c r="C68" s="308"/>
      <c r="D68" s="309"/>
      <c r="E68" s="171" t="s">
        <v>60</v>
      </c>
      <c r="F68" s="172">
        <v>0.05</v>
      </c>
      <c r="G68" s="173"/>
      <c r="H68" s="176"/>
      <c r="I68" s="175"/>
      <c r="J68" s="173"/>
      <c r="K68" s="175"/>
      <c r="L68" s="175"/>
      <c r="M68" s="175"/>
      <c r="N68" s="175"/>
      <c r="O68" s="175">
        <v>2.5</v>
      </c>
      <c r="P68" s="175"/>
      <c r="Q68" s="175"/>
      <c r="R68" s="175"/>
      <c r="S68" s="175"/>
      <c r="T68" s="175"/>
      <c r="U68" s="175"/>
      <c r="V68" s="175"/>
      <c r="W68" s="175"/>
      <c r="X68" s="175"/>
      <c r="Y68" s="175"/>
    </row>
    <row r="69" spans="1:25" s="162" customFormat="1" ht="20.100000000000001" customHeight="1" x14ac:dyDescent="0.25">
      <c r="A69" s="294">
        <v>13</v>
      </c>
      <c r="B69" s="301" t="s">
        <v>19</v>
      </c>
      <c r="C69" s="301" t="s">
        <v>82</v>
      </c>
      <c r="D69" s="302" t="s">
        <v>22</v>
      </c>
      <c r="E69" s="171" t="s">
        <v>40</v>
      </c>
      <c r="F69" s="172">
        <v>7.0000000000000007E-2</v>
      </c>
      <c r="G69" s="173">
        <v>2.5</v>
      </c>
      <c r="H69" s="174"/>
      <c r="I69" s="175"/>
      <c r="J69" s="173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</row>
    <row r="70" spans="1:25" s="162" customFormat="1" ht="20.100000000000001" customHeight="1" x14ac:dyDescent="0.25">
      <c r="A70" s="295"/>
      <c r="B70" s="296"/>
      <c r="C70" s="296"/>
      <c r="D70" s="298"/>
      <c r="E70" s="171" t="s">
        <v>61</v>
      </c>
      <c r="F70" s="172">
        <v>0.08</v>
      </c>
      <c r="G70" s="173">
        <v>2.5</v>
      </c>
      <c r="H70" s="174"/>
      <c r="I70" s="175"/>
      <c r="J70" s="173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</row>
    <row r="71" spans="1:25" s="162" customFormat="1" ht="20.100000000000001" customHeight="1" x14ac:dyDescent="0.25">
      <c r="A71" s="295"/>
      <c r="B71" s="296"/>
      <c r="C71" s="296"/>
      <c r="D71" s="298"/>
      <c r="E71" s="171" t="s">
        <v>47</v>
      </c>
      <c r="F71" s="172">
        <v>0.05</v>
      </c>
      <c r="G71" s="173"/>
      <c r="H71" s="174"/>
      <c r="I71" s="175"/>
      <c r="J71" s="173"/>
      <c r="K71" s="175">
        <v>2.5</v>
      </c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</row>
    <row r="72" spans="1:25" s="162" customFormat="1" ht="20.100000000000001" customHeight="1" x14ac:dyDescent="0.25">
      <c r="A72" s="300"/>
      <c r="B72" s="296"/>
      <c r="C72" s="296"/>
      <c r="D72" s="298"/>
      <c r="E72" s="177" t="s">
        <v>60</v>
      </c>
      <c r="F72" s="178" t="s">
        <v>63</v>
      </c>
      <c r="G72" s="179"/>
      <c r="H72" s="179"/>
      <c r="I72" s="179"/>
      <c r="J72" s="179"/>
      <c r="K72" s="179"/>
      <c r="L72" s="179"/>
      <c r="M72" s="179"/>
      <c r="N72" s="179"/>
      <c r="O72" s="179">
        <v>2.5</v>
      </c>
      <c r="P72" s="179"/>
      <c r="Q72" s="179"/>
      <c r="R72" s="179"/>
      <c r="S72" s="179"/>
      <c r="T72" s="179"/>
      <c r="U72" s="179"/>
      <c r="V72" s="179"/>
      <c r="W72" s="179"/>
      <c r="X72" s="179"/>
      <c r="Y72" s="179"/>
    </row>
    <row r="73" spans="1:25" s="162" customFormat="1" ht="20.100000000000001" customHeight="1" x14ac:dyDescent="0.25">
      <c r="A73" s="303">
        <v>14</v>
      </c>
      <c r="B73" s="305" t="s">
        <v>19</v>
      </c>
      <c r="C73" s="305" t="s">
        <v>103</v>
      </c>
      <c r="D73" s="305" t="s">
        <v>104</v>
      </c>
      <c r="E73" s="157" t="s">
        <v>45</v>
      </c>
      <c r="F73" s="158">
        <v>7.0000000000000007E-2</v>
      </c>
      <c r="G73" s="159"/>
      <c r="H73" s="159">
        <v>2.5</v>
      </c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</row>
    <row r="74" spans="1:25" s="162" customFormat="1" ht="20.100000000000001" customHeight="1" x14ac:dyDescent="0.25">
      <c r="A74" s="304"/>
      <c r="B74" s="305"/>
      <c r="C74" s="305"/>
      <c r="D74" s="305"/>
      <c r="E74" s="157" t="s">
        <v>46</v>
      </c>
      <c r="F74" s="158">
        <v>0.08</v>
      </c>
      <c r="G74" s="159"/>
      <c r="H74" s="159">
        <v>2.5</v>
      </c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</row>
    <row r="75" spans="1:25" s="162" customFormat="1" ht="20.100000000000001" customHeight="1" x14ac:dyDescent="0.25">
      <c r="A75" s="304"/>
      <c r="B75" s="305"/>
      <c r="C75" s="305"/>
      <c r="D75" s="305"/>
      <c r="E75" s="157" t="s">
        <v>47</v>
      </c>
      <c r="F75" s="158">
        <v>0.05</v>
      </c>
      <c r="G75" s="159"/>
      <c r="H75" s="159"/>
      <c r="I75" s="159"/>
      <c r="J75" s="159"/>
      <c r="K75" s="159">
        <v>2.5</v>
      </c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</row>
    <row r="76" spans="1:25" s="162" customFormat="1" ht="20.100000000000001" customHeight="1" x14ac:dyDescent="0.25">
      <c r="A76" s="310"/>
      <c r="B76" s="307"/>
      <c r="C76" s="307"/>
      <c r="D76" s="307"/>
      <c r="E76" s="163" t="s">
        <v>66</v>
      </c>
      <c r="F76" s="164">
        <v>0.1</v>
      </c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 t="s">
        <v>158</v>
      </c>
      <c r="S76" s="165"/>
      <c r="T76" s="165"/>
      <c r="U76" s="165"/>
      <c r="V76" s="165"/>
      <c r="W76" s="165"/>
      <c r="X76" s="165"/>
      <c r="Y76" s="165"/>
    </row>
    <row r="77" spans="1:25" s="162" customFormat="1" ht="20.100000000000001" customHeight="1" x14ac:dyDescent="0.25">
      <c r="A77" s="303">
        <v>15</v>
      </c>
      <c r="B77" s="305" t="s">
        <v>19</v>
      </c>
      <c r="C77" s="305" t="s">
        <v>105</v>
      </c>
      <c r="D77" s="305" t="s">
        <v>106</v>
      </c>
      <c r="E77" s="157" t="s">
        <v>64</v>
      </c>
      <c r="F77" s="158">
        <v>0.05</v>
      </c>
      <c r="G77" s="159"/>
      <c r="H77" s="159"/>
      <c r="I77" s="159">
        <v>2.5</v>
      </c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spans="1:25" s="162" customFormat="1" ht="20.100000000000001" customHeight="1" x14ac:dyDescent="0.25">
      <c r="A78" s="304"/>
      <c r="B78" s="305"/>
      <c r="C78" s="305"/>
      <c r="D78" s="305"/>
      <c r="E78" s="157" t="s">
        <v>65</v>
      </c>
      <c r="F78" s="158">
        <v>0.05</v>
      </c>
      <c r="G78" s="159"/>
      <c r="H78" s="159"/>
      <c r="I78" s="159">
        <v>2.5</v>
      </c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</row>
    <row r="79" spans="1:25" s="162" customFormat="1" ht="20.100000000000001" customHeight="1" x14ac:dyDescent="0.25">
      <c r="A79" s="304"/>
      <c r="B79" s="305"/>
      <c r="C79" s="305"/>
      <c r="D79" s="305"/>
      <c r="E79" s="157" t="s">
        <v>50</v>
      </c>
      <c r="F79" s="158">
        <v>0.2</v>
      </c>
      <c r="G79" s="159"/>
      <c r="H79" s="159"/>
      <c r="I79" s="159"/>
      <c r="J79" s="159"/>
      <c r="K79" s="159"/>
      <c r="L79" s="159">
        <v>2.5</v>
      </c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</row>
    <row r="80" spans="1:25" s="162" customFormat="1" ht="20.100000000000001" customHeight="1" x14ac:dyDescent="0.25">
      <c r="A80" s="304"/>
      <c r="B80" s="305"/>
      <c r="C80" s="305"/>
      <c r="D80" s="305"/>
      <c r="E80" s="157" t="s">
        <v>42</v>
      </c>
      <c r="F80" s="158">
        <v>0.1</v>
      </c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>
        <v>2.5</v>
      </c>
      <c r="T80" s="159"/>
      <c r="U80" s="159"/>
      <c r="V80" s="159"/>
      <c r="W80" s="159"/>
      <c r="X80" s="159"/>
      <c r="Y80" s="159"/>
    </row>
    <row r="81" spans="1:25" s="162" customFormat="1" ht="20.100000000000001" customHeight="1" x14ac:dyDescent="0.25">
      <c r="A81" s="294">
        <v>16</v>
      </c>
      <c r="B81" s="301" t="s">
        <v>19</v>
      </c>
      <c r="C81" s="307" t="s">
        <v>107</v>
      </c>
      <c r="D81" s="311" t="s">
        <v>108</v>
      </c>
      <c r="E81" s="157" t="s">
        <v>64</v>
      </c>
      <c r="F81" s="158">
        <v>0.05</v>
      </c>
      <c r="G81" s="159">
        <v>2.5</v>
      </c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</row>
    <row r="82" spans="1:25" s="162" customFormat="1" ht="20.100000000000001" customHeight="1" x14ac:dyDescent="0.25">
      <c r="A82" s="295"/>
      <c r="B82" s="296"/>
      <c r="C82" s="297"/>
      <c r="D82" s="312"/>
      <c r="E82" s="157" t="s">
        <v>65</v>
      </c>
      <c r="F82" s="158">
        <v>0.05</v>
      </c>
      <c r="G82" s="159">
        <v>2.5</v>
      </c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</row>
    <row r="83" spans="1:25" s="162" customFormat="1" ht="20.100000000000001" customHeight="1" x14ac:dyDescent="0.25">
      <c r="A83" s="295"/>
      <c r="B83" s="296"/>
      <c r="C83" s="297"/>
      <c r="D83" s="312"/>
      <c r="E83" s="157" t="s">
        <v>50</v>
      </c>
      <c r="F83" s="158">
        <v>0.1</v>
      </c>
      <c r="G83" s="159"/>
      <c r="H83" s="159"/>
      <c r="I83" s="159"/>
      <c r="J83" s="159"/>
      <c r="K83" s="159"/>
      <c r="L83" s="159">
        <v>2.5</v>
      </c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</row>
    <row r="84" spans="1:25" s="162" customFormat="1" ht="20.100000000000001" customHeight="1" x14ac:dyDescent="0.25">
      <c r="A84" s="295"/>
      <c r="B84" s="296"/>
      <c r="C84" s="297"/>
      <c r="D84" s="312"/>
      <c r="E84" s="157" t="s">
        <v>162</v>
      </c>
      <c r="F84" s="158">
        <v>0.1</v>
      </c>
      <c r="G84" s="159"/>
      <c r="H84" s="159"/>
      <c r="I84" s="159"/>
      <c r="J84" s="159"/>
      <c r="K84" s="159"/>
      <c r="L84" s="159"/>
      <c r="M84" s="159"/>
      <c r="N84" s="159"/>
      <c r="O84" s="159">
        <v>2.5</v>
      </c>
      <c r="P84" s="159"/>
      <c r="Q84" s="159"/>
      <c r="R84" s="159"/>
      <c r="S84" s="159"/>
      <c r="T84" s="159"/>
      <c r="U84" s="159"/>
      <c r="V84" s="159"/>
      <c r="W84" s="159"/>
      <c r="X84" s="159"/>
      <c r="Y84" s="159"/>
    </row>
    <row r="85" spans="1:25" s="162" customFormat="1" ht="20.100000000000001" customHeight="1" x14ac:dyDescent="0.25">
      <c r="A85" s="295"/>
      <c r="B85" s="296"/>
      <c r="C85" s="297"/>
      <c r="D85" s="298"/>
      <c r="E85" s="166" t="s">
        <v>60</v>
      </c>
      <c r="F85" s="167">
        <v>0.1</v>
      </c>
      <c r="G85" s="168"/>
      <c r="H85" s="168"/>
      <c r="I85" s="170"/>
      <c r="J85" s="168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spans="1:25" s="162" customFormat="1" ht="20.100000000000001" customHeight="1" x14ac:dyDescent="0.25">
      <c r="A86" s="295"/>
      <c r="B86" s="306"/>
      <c r="C86" s="308"/>
      <c r="D86" s="309"/>
      <c r="E86" s="171" t="s">
        <v>41</v>
      </c>
      <c r="F86" s="172">
        <v>0.1</v>
      </c>
      <c r="G86" s="173"/>
      <c r="H86" s="173"/>
      <c r="I86" s="175"/>
      <c r="J86" s="173"/>
      <c r="K86" s="175"/>
      <c r="L86" s="175"/>
      <c r="M86" s="175"/>
      <c r="N86" s="175"/>
      <c r="O86" s="175"/>
      <c r="P86" s="175"/>
      <c r="Q86" s="175">
        <v>2.5</v>
      </c>
      <c r="R86" s="175"/>
      <c r="S86" s="175"/>
      <c r="T86" s="175"/>
      <c r="U86" s="175"/>
      <c r="V86" s="175"/>
      <c r="W86" s="175"/>
      <c r="X86" s="175"/>
      <c r="Y86" s="175"/>
    </row>
    <row r="87" spans="1:25" s="162" customFormat="1" ht="18.75" customHeight="1" x14ac:dyDescent="0.25">
      <c r="A87" s="294">
        <v>17</v>
      </c>
      <c r="B87" s="301" t="s">
        <v>19</v>
      </c>
      <c r="C87" s="301" t="s">
        <v>109</v>
      </c>
      <c r="D87" s="302" t="s">
        <v>110</v>
      </c>
      <c r="E87" s="171" t="s">
        <v>45</v>
      </c>
      <c r="F87" s="172">
        <v>7.0000000000000007E-2</v>
      </c>
      <c r="G87" s="173"/>
      <c r="H87" s="174">
        <v>2.5</v>
      </c>
      <c r="I87" s="175"/>
      <c r="J87" s="173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</row>
    <row r="88" spans="1:25" s="162" customFormat="1" ht="18.75" customHeight="1" x14ac:dyDescent="0.25">
      <c r="A88" s="295"/>
      <c r="B88" s="296"/>
      <c r="C88" s="296"/>
      <c r="D88" s="298"/>
      <c r="E88" s="171" t="s">
        <v>46</v>
      </c>
      <c r="F88" s="172">
        <v>0.08</v>
      </c>
      <c r="G88" s="173"/>
      <c r="H88" s="174">
        <v>2.5</v>
      </c>
      <c r="I88" s="175"/>
      <c r="J88" s="173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</row>
    <row r="89" spans="1:25" s="162" customFormat="1" ht="18.75" customHeight="1" x14ac:dyDescent="0.25">
      <c r="A89" s="295"/>
      <c r="B89" s="296"/>
      <c r="C89" s="296"/>
      <c r="D89" s="298"/>
      <c r="E89" s="171" t="s">
        <v>47</v>
      </c>
      <c r="F89" s="172">
        <v>0.05</v>
      </c>
      <c r="G89" s="173"/>
      <c r="H89" s="174"/>
      <c r="I89" s="175"/>
      <c r="J89" s="173"/>
      <c r="K89" s="175">
        <v>2.5</v>
      </c>
      <c r="L89" s="175"/>
      <c r="M89" s="175"/>
      <c r="N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</row>
    <row r="90" spans="1:25" s="162" customFormat="1" ht="18.75" customHeight="1" x14ac:dyDescent="0.25">
      <c r="A90" s="295"/>
      <c r="B90" s="296"/>
      <c r="C90" s="306"/>
      <c r="D90" s="309"/>
      <c r="E90" s="171" t="s">
        <v>60</v>
      </c>
      <c r="F90" s="172">
        <v>0.05</v>
      </c>
      <c r="G90" s="173"/>
      <c r="H90" s="174"/>
      <c r="I90" s="175"/>
      <c r="J90" s="173"/>
      <c r="K90" s="175"/>
      <c r="L90" s="175"/>
      <c r="M90" s="175"/>
      <c r="N90" s="175"/>
      <c r="O90" s="175">
        <v>2.5</v>
      </c>
      <c r="P90" s="175"/>
      <c r="Q90" s="175"/>
      <c r="R90" s="175"/>
      <c r="S90" s="175"/>
      <c r="T90" s="175"/>
      <c r="U90" s="175"/>
      <c r="V90" s="175"/>
      <c r="W90" s="175"/>
      <c r="X90" s="175"/>
      <c r="Y90" s="175"/>
    </row>
    <row r="91" spans="1:25" s="162" customFormat="1" ht="18.75" customHeight="1" x14ac:dyDescent="0.25">
      <c r="A91" s="295"/>
      <c r="B91" s="296"/>
      <c r="C91" s="307" t="s">
        <v>111</v>
      </c>
      <c r="D91" s="302" t="s">
        <v>112</v>
      </c>
      <c r="E91" s="171" t="s">
        <v>45</v>
      </c>
      <c r="F91" s="172">
        <v>7.0000000000000007E-2</v>
      </c>
      <c r="G91" s="173"/>
      <c r="H91" s="174">
        <v>2.5</v>
      </c>
      <c r="I91" s="175"/>
      <c r="J91" s="173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</row>
    <row r="92" spans="1:25" s="162" customFormat="1" ht="18.75" customHeight="1" x14ac:dyDescent="0.25">
      <c r="A92" s="295"/>
      <c r="B92" s="296"/>
      <c r="C92" s="297"/>
      <c r="D92" s="298"/>
      <c r="E92" s="171" t="s">
        <v>46</v>
      </c>
      <c r="F92" s="172">
        <v>0.08</v>
      </c>
      <c r="G92" s="173"/>
      <c r="H92" s="174">
        <v>2.5</v>
      </c>
      <c r="I92" s="175"/>
      <c r="J92" s="173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</row>
    <row r="93" spans="1:25" s="162" customFormat="1" ht="18.75" customHeight="1" x14ac:dyDescent="0.25">
      <c r="A93" s="295"/>
      <c r="B93" s="296"/>
      <c r="C93" s="297"/>
      <c r="D93" s="298"/>
      <c r="E93" s="171" t="s">
        <v>47</v>
      </c>
      <c r="F93" s="172">
        <v>0.05</v>
      </c>
      <c r="G93" s="173"/>
      <c r="H93" s="174"/>
      <c r="I93" s="175"/>
      <c r="J93" s="173"/>
      <c r="K93" s="175">
        <v>2.5</v>
      </c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</row>
    <row r="94" spans="1:25" s="162" customFormat="1" ht="18.75" customHeight="1" x14ac:dyDescent="0.25">
      <c r="A94" s="300"/>
      <c r="B94" s="296"/>
      <c r="C94" s="297"/>
      <c r="D94" s="298"/>
      <c r="E94" s="180" t="s">
        <v>60</v>
      </c>
      <c r="F94" s="181">
        <v>0.05</v>
      </c>
      <c r="G94" s="179"/>
      <c r="H94" s="182"/>
      <c r="I94" s="183"/>
      <c r="J94" s="179"/>
      <c r="K94" s="183"/>
      <c r="L94" s="183"/>
      <c r="M94" s="183"/>
      <c r="N94" s="183"/>
      <c r="O94" s="183">
        <v>2.5</v>
      </c>
      <c r="P94" s="183"/>
      <c r="Q94" s="183"/>
      <c r="R94" s="183"/>
      <c r="S94" s="183"/>
      <c r="T94" s="183"/>
      <c r="U94" s="183"/>
      <c r="V94" s="183"/>
      <c r="W94" s="183"/>
      <c r="X94" s="183"/>
      <c r="Y94" s="183"/>
    </row>
    <row r="95" spans="1:25" s="162" customFormat="1" ht="18.75" customHeight="1" x14ac:dyDescent="0.25">
      <c r="A95" s="303">
        <v>18</v>
      </c>
      <c r="B95" s="305" t="s">
        <v>19</v>
      </c>
      <c r="C95" s="305" t="s">
        <v>113</v>
      </c>
      <c r="D95" s="305" t="s">
        <v>114</v>
      </c>
      <c r="E95" s="157" t="s">
        <v>64</v>
      </c>
      <c r="F95" s="158">
        <v>0.05</v>
      </c>
      <c r="G95" s="159"/>
      <c r="H95" s="160"/>
      <c r="I95" s="159">
        <v>2.5</v>
      </c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</row>
    <row r="96" spans="1:25" s="162" customFormat="1" ht="18.75" customHeight="1" x14ac:dyDescent="0.25">
      <c r="A96" s="304"/>
      <c r="B96" s="305"/>
      <c r="C96" s="305"/>
      <c r="D96" s="305"/>
      <c r="E96" s="157" t="s">
        <v>65</v>
      </c>
      <c r="F96" s="158">
        <v>0.05</v>
      </c>
      <c r="G96" s="159"/>
      <c r="H96" s="160"/>
      <c r="I96" s="159">
        <v>2.5</v>
      </c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</row>
    <row r="97" spans="1:25" s="162" customFormat="1" ht="18.75" customHeight="1" x14ac:dyDescent="0.25">
      <c r="A97" s="304"/>
      <c r="B97" s="305"/>
      <c r="C97" s="305"/>
      <c r="D97" s="305"/>
      <c r="E97" s="157" t="s">
        <v>52</v>
      </c>
      <c r="F97" s="158">
        <v>0.1</v>
      </c>
      <c r="G97" s="159"/>
      <c r="H97" s="160"/>
      <c r="I97" s="161"/>
      <c r="J97" s="159"/>
      <c r="K97" s="159"/>
      <c r="L97" s="159"/>
      <c r="M97" s="159"/>
      <c r="N97" s="159"/>
      <c r="O97" s="159"/>
      <c r="P97" s="159">
        <v>2.5</v>
      </c>
      <c r="Q97" s="159"/>
      <c r="R97" s="159"/>
      <c r="S97" s="159"/>
      <c r="T97" s="159"/>
      <c r="U97" s="159"/>
      <c r="V97" s="159"/>
      <c r="W97" s="159"/>
      <c r="X97" s="159"/>
      <c r="Y97" s="159"/>
    </row>
    <row r="98" spans="1:25" s="162" customFormat="1" ht="18.75" customHeight="1" x14ac:dyDescent="0.25">
      <c r="A98" s="304"/>
      <c r="B98" s="305"/>
      <c r="C98" s="305"/>
      <c r="D98" s="305"/>
      <c r="E98" s="157" t="s">
        <v>41</v>
      </c>
      <c r="F98" s="158">
        <v>0.2</v>
      </c>
      <c r="G98" s="159"/>
      <c r="H98" s="160"/>
      <c r="I98" s="159"/>
      <c r="J98" s="159"/>
      <c r="K98" s="159"/>
      <c r="L98" s="159"/>
      <c r="M98" s="159"/>
      <c r="N98" s="161"/>
      <c r="O98" s="159"/>
      <c r="P98" s="159"/>
      <c r="Q98" s="159" t="s">
        <v>159</v>
      </c>
      <c r="R98" s="159"/>
      <c r="S98" s="159"/>
      <c r="T98" s="159"/>
      <c r="U98" s="159"/>
      <c r="V98" s="159"/>
      <c r="W98" s="159"/>
      <c r="X98" s="159"/>
      <c r="Y98" s="159"/>
    </row>
    <row r="99" spans="1:25" s="162" customFormat="1" ht="20.100000000000001" customHeight="1" x14ac:dyDescent="0.25">
      <c r="A99" s="294">
        <v>19</v>
      </c>
      <c r="B99" s="296" t="s">
        <v>19</v>
      </c>
      <c r="C99" s="297" t="s">
        <v>86</v>
      </c>
      <c r="D99" s="313" t="s">
        <v>85</v>
      </c>
      <c r="E99" s="166" t="s">
        <v>45</v>
      </c>
      <c r="F99" s="167">
        <v>7.0000000000000007E-2</v>
      </c>
      <c r="G99" s="168"/>
      <c r="H99" s="169">
        <v>2.5</v>
      </c>
      <c r="I99" s="170"/>
      <c r="J99" s="168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</row>
    <row r="100" spans="1:25" s="162" customFormat="1" ht="20.100000000000001" customHeight="1" x14ac:dyDescent="0.25">
      <c r="A100" s="295"/>
      <c r="B100" s="296"/>
      <c r="C100" s="297"/>
      <c r="D100" s="313"/>
      <c r="E100" s="171" t="s">
        <v>46</v>
      </c>
      <c r="F100" s="172">
        <v>0.08</v>
      </c>
      <c r="G100" s="173"/>
      <c r="H100" s="174">
        <v>2.5</v>
      </c>
      <c r="I100" s="175"/>
      <c r="J100" s="173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</row>
    <row r="101" spans="1:25" s="162" customFormat="1" ht="20.100000000000001" customHeight="1" x14ac:dyDescent="0.25">
      <c r="A101" s="295"/>
      <c r="B101" s="296"/>
      <c r="C101" s="297"/>
      <c r="D101" s="313"/>
      <c r="E101" s="171" t="s">
        <v>47</v>
      </c>
      <c r="F101" s="172">
        <v>0.1</v>
      </c>
      <c r="G101" s="173"/>
      <c r="H101" s="174"/>
      <c r="I101" s="175"/>
      <c r="J101" s="173"/>
      <c r="K101" s="175">
        <v>2.5</v>
      </c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</row>
    <row r="102" spans="1:25" s="162" customFormat="1" ht="20.100000000000001" customHeight="1" x14ac:dyDescent="0.25">
      <c r="A102" s="295"/>
      <c r="B102" s="296"/>
      <c r="C102" s="297"/>
      <c r="D102" s="313"/>
      <c r="E102" s="180" t="s">
        <v>66</v>
      </c>
      <c r="F102" s="181">
        <v>0.1</v>
      </c>
      <c r="G102" s="179"/>
      <c r="H102" s="182"/>
      <c r="I102" s="183"/>
      <c r="J102" s="179"/>
      <c r="K102" s="183"/>
      <c r="L102" s="183"/>
      <c r="M102" s="183"/>
      <c r="N102" s="183"/>
      <c r="O102" s="183"/>
      <c r="P102" s="183"/>
      <c r="Q102" s="183"/>
      <c r="R102" s="183">
        <v>2.5</v>
      </c>
      <c r="S102" s="183"/>
      <c r="T102" s="183"/>
      <c r="U102" s="183"/>
      <c r="V102" s="183"/>
      <c r="W102" s="183"/>
      <c r="X102" s="183"/>
      <c r="Y102" s="183"/>
    </row>
    <row r="103" spans="1:25" s="162" customFormat="1" ht="19.5" customHeight="1" x14ac:dyDescent="0.25">
      <c r="A103" s="304">
        <v>20</v>
      </c>
      <c r="B103" s="305" t="s">
        <v>19</v>
      </c>
      <c r="C103" s="305" t="s">
        <v>115</v>
      </c>
      <c r="D103" s="305" t="s">
        <v>116</v>
      </c>
      <c r="E103" s="157" t="s">
        <v>64</v>
      </c>
      <c r="F103" s="158">
        <v>7.0000000000000007E-2</v>
      </c>
      <c r="G103" s="159"/>
      <c r="H103" s="160"/>
      <c r="I103" s="159">
        <v>2.5</v>
      </c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</row>
    <row r="104" spans="1:25" s="162" customFormat="1" ht="19.5" customHeight="1" x14ac:dyDescent="0.25">
      <c r="A104" s="304"/>
      <c r="B104" s="305"/>
      <c r="C104" s="305"/>
      <c r="D104" s="305"/>
      <c r="E104" s="157" t="s">
        <v>65</v>
      </c>
      <c r="F104" s="158">
        <v>0.08</v>
      </c>
      <c r="G104" s="159"/>
      <c r="H104" s="160"/>
      <c r="I104" s="159">
        <v>2.5</v>
      </c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</row>
    <row r="105" spans="1:25" s="162" customFormat="1" ht="19.5" customHeight="1" x14ac:dyDescent="0.25">
      <c r="A105" s="304"/>
      <c r="B105" s="305"/>
      <c r="C105" s="305"/>
      <c r="D105" s="305"/>
      <c r="E105" s="157" t="s">
        <v>50</v>
      </c>
      <c r="F105" s="158">
        <v>0.1</v>
      </c>
      <c r="G105" s="159"/>
      <c r="H105" s="160"/>
      <c r="I105" s="159"/>
      <c r="J105" s="159"/>
      <c r="K105" s="161"/>
      <c r="L105" s="159" t="s">
        <v>159</v>
      </c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</row>
    <row r="106" spans="1:25" s="162" customFormat="1" ht="19.5" customHeight="1" x14ac:dyDescent="0.25">
      <c r="A106" s="310"/>
      <c r="B106" s="307"/>
      <c r="C106" s="307"/>
      <c r="D106" s="307"/>
      <c r="E106" s="163" t="s">
        <v>41</v>
      </c>
      <c r="F106" s="164">
        <v>0.1</v>
      </c>
      <c r="G106" s="165"/>
      <c r="H106" s="165"/>
      <c r="I106" s="165"/>
      <c r="J106" s="165"/>
      <c r="K106" s="165"/>
      <c r="L106" s="165"/>
      <c r="M106" s="165"/>
      <c r="N106" s="165"/>
      <c r="O106" s="184"/>
      <c r="P106" s="165"/>
      <c r="Q106" s="165">
        <v>2.5</v>
      </c>
      <c r="R106" s="165"/>
      <c r="S106" s="165"/>
      <c r="T106" s="165"/>
      <c r="U106" s="165"/>
      <c r="V106" s="165"/>
      <c r="W106" s="165"/>
      <c r="X106" s="165"/>
      <c r="Y106" s="165"/>
    </row>
    <row r="107" spans="1:25" s="21" customFormat="1" ht="18.75" customHeight="1" x14ac:dyDescent="0.25">
      <c r="A107" s="253">
        <v>21</v>
      </c>
      <c r="B107" s="293" t="s">
        <v>19</v>
      </c>
      <c r="C107" s="293" t="s">
        <v>84</v>
      </c>
      <c r="D107" s="293" t="s">
        <v>83</v>
      </c>
      <c r="E107" s="118" t="s">
        <v>40</v>
      </c>
      <c r="F107" s="119">
        <v>7.0000000000000007E-2</v>
      </c>
      <c r="G107" s="120">
        <v>2.5</v>
      </c>
      <c r="H107" s="121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</row>
    <row r="108" spans="1:25" s="21" customFormat="1" ht="18.75" customHeight="1" x14ac:dyDescent="0.25">
      <c r="A108" s="279"/>
      <c r="B108" s="293"/>
      <c r="C108" s="293"/>
      <c r="D108" s="293"/>
      <c r="E108" s="118" t="s">
        <v>61</v>
      </c>
      <c r="F108" s="119">
        <v>0.08</v>
      </c>
      <c r="G108" s="120">
        <v>2.5</v>
      </c>
      <c r="H108" s="121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</row>
    <row r="109" spans="1:25" s="21" customFormat="1" ht="18.75" customHeight="1" x14ac:dyDescent="0.25">
      <c r="A109" s="279"/>
      <c r="B109" s="293"/>
      <c r="C109" s="293"/>
      <c r="D109" s="293"/>
      <c r="E109" s="118" t="s">
        <v>47</v>
      </c>
      <c r="F109" s="119">
        <v>0.05</v>
      </c>
      <c r="G109" s="120"/>
      <c r="H109" s="120"/>
      <c r="I109" s="120"/>
      <c r="J109" s="120"/>
      <c r="K109" s="120">
        <v>2.5</v>
      </c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</row>
    <row r="110" spans="1:25" s="21" customFormat="1" ht="18.75" customHeight="1" x14ac:dyDescent="0.25">
      <c r="A110" s="254"/>
      <c r="B110" s="299"/>
      <c r="C110" s="299"/>
      <c r="D110" s="299"/>
      <c r="E110" s="122" t="s">
        <v>60</v>
      </c>
      <c r="F110" s="123">
        <v>0.1</v>
      </c>
      <c r="G110" s="124"/>
      <c r="H110" s="124"/>
      <c r="I110" s="124"/>
      <c r="J110" s="124"/>
      <c r="K110" s="124"/>
      <c r="L110" s="124"/>
      <c r="M110" s="124"/>
      <c r="N110" s="128"/>
      <c r="O110" s="124" t="s">
        <v>158</v>
      </c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</row>
    <row r="111" spans="1:25" s="21" customFormat="1" ht="20.100000000000001" customHeight="1" x14ac:dyDescent="0.25">
      <c r="A111" s="243">
        <v>22</v>
      </c>
      <c r="B111" s="314" t="s">
        <v>19</v>
      </c>
      <c r="C111" s="314" t="s">
        <v>118</v>
      </c>
      <c r="D111" s="314" t="s">
        <v>164</v>
      </c>
      <c r="E111" s="143" t="s">
        <v>52</v>
      </c>
      <c r="F111" s="144">
        <v>0.1</v>
      </c>
      <c r="G111" s="145"/>
      <c r="H111" s="146"/>
      <c r="I111" s="145"/>
      <c r="J111" s="145"/>
      <c r="K111" s="145"/>
      <c r="L111" s="145"/>
      <c r="M111" s="145"/>
      <c r="N111" s="145"/>
      <c r="O111" s="145"/>
      <c r="P111" s="145">
        <v>2.5</v>
      </c>
      <c r="Q111" s="145"/>
      <c r="R111" s="145"/>
      <c r="S111" s="145"/>
      <c r="T111" s="145"/>
      <c r="U111" s="145"/>
      <c r="V111" s="145"/>
      <c r="W111" s="145"/>
      <c r="X111" s="145"/>
      <c r="Y111" s="145"/>
    </row>
    <row r="112" spans="1:25" s="21" customFormat="1" ht="20.100000000000001" customHeight="1" x14ac:dyDescent="0.25">
      <c r="A112" s="230"/>
      <c r="B112" s="314"/>
      <c r="C112" s="314"/>
      <c r="D112" s="314"/>
      <c r="E112" s="143" t="s">
        <v>66</v>
      </c>
      <c r="F112" s="144">
        <v>0.15</v>
      </c>
      <c r="G112" s="145"/>
      <c r="H112" s="146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>
        <v>2.5</v>
      </c>
      <c r="S112" s="145"/>
      <c r="T112" s="145"/>
      <c r="U112" s="145"/>
      <c r="V112" s="145"/>
      <c r="W112" s="145"/>
      <c r="X112" s="145"/>
      <c r="Y112" s="145"/>
    </row>
    <row r="113" spans="1:25" s="21" customFormat="1" ht="20.100000000000001" customHeight="1" x14ac:dyDescent="0.25">
      <c r="A113" s="230"/>
      <c r="B113" s="314"/>
      <c r="C113" s="314"/>
      <c r="D113" s="314"/>
      <c r="E113" s="143" t="s">
        <v>56</v>
      </c>
      <c r="F113" s="144">
        <v>0.2</v>
      </c>
      <c r="G113" s="145"/>
      <c r="H113" s="146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</row>
    <row r="114" spans="1:25" s="21" customFormat="1" ht="20.100000000000001" customHeight="1" x14ac:dyDescent="0.25">
      <c r="A114" s="230"/>
      <c r="B114" s="314"/>
      <c r="C114" s="314"/>
      <c r="D114" s="314"/>
      <c r="E114" s="143" t="s">
        <v>43</v>
      </c>
      <c r="F114" s="144">
        <v>0.1</v>
      </c>
      <c r="G114" s="145"/>
      <c r="H114" s="146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 t="s">
        <v>161</v>
      </c>
      <c r="V114" s="145"/>
      <c r="W114" s="145"/>
      <c r="X114" s="145"/>
      <c r="Y114" s="145"/>
    </row>
    <row r="115" spans="1:25" s="21" customFormat="1" ht="20.100000000000001" customHeight="1" x14ac:dyDescent="0.25">
      <c r="A115" s="230"/>
      <c r="B115" s="314"/>
      <c r="C115" s="314"/>
      <c r="D115" s="314"/>
      <c r="E115" s="143" t="s">
        <v>44</v>
      </c>
      <c r="F115" s="144">
        <v>0.1</v>
      </c>
      <c r="G115" s="145"/>
      <c r="H115" s="146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 t="s">
        <v>161</v>
      </c>
      <c r="W115" s="145"/>
      <c r="X115" s="145"/>
      <c r="Y115" s="145"/>
    </row>
    <row r="116" spans="1:25" s="21" customFormat="1" ht="20.100000000000001" customHeight="1" x14ac:dyDescent="0.25">
      <c r="A116" s="230"/>
      <c r="B116" s="314"/>
      <c r="C116" s="314"/>
      <c r="D116" s="314"/>
      <c r="E116" s="143" t="s">
        <v>53</v>
      </c>
      <c r="F116" s="144">
        <v>0.1</v>
      </c>
      <c r="G116" s="145"/>
      <c r="H116" s="146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 t="s">
        <v>163</v>
      </c>
      <c r="X116" s="145"/>
      <c r="Y116" s="145"/>
    </row>
    <row r="117" spans="1:25" s="21" customFormat="1" ht="20.100000000000001" customHeight="1" x14ac:dyDescent="0.25">
      <c r="A117" s="230"/>
      <c r="B117" s="314"/>
      <c r="C117" s="314"/>
      <c r="D117" s="314"/>
      <c r="E117" s="143" t="s">
        <v>54</v>
      </c>
      <c r="F117" s="144">
        <v>0.1</v>
      </c>
      <c r="G117" s="145"/>
      <c r="H117" s="146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 t="s">
        <v>161</v>
      </c>
      <c r="Y117" s="145"/>
    </row>
    <row r="118" spans="1:25" s="21" customFormat="1" ht="20.100000000000001" customHeight="1" x14ac:dyDescent="0.25">
      <c r="A118" s="230"/>
      <c r="B118" s="265"/>
      <c r="C118" s="265"/>
      <c r="D118" s="265"/>
      <c r="E118" s="133" t="s">
        <v>55</v>
      </c>
      <c r="F118" s="134">
        <v>0.1</v>
      </c>
      <c r="G118" s="135"/>
      <c r="H118" s="147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48"/>
      <c r="W118" s="135"/>
      <c r="X118" s="135"/>
      <c r="Y118" s="135" t="s">
        <v>163</v>
      </c>
    </row>
    <row r="119" spans="1:25" s="21" customFormat="1" ht="19.5" customHeight="1" x14ac:dyDescent="0.25">
      <c r="A119" s="243">
        <v>23</v>
      </c>
      <c r="B119" s="293" t="s">
        <v>19</v>
      </c>
      <c r="C119" s="293" t="s">
        <v>120</v>
      </c>
      <c r="D119" s="293" t="s">
        <v>121</v>
      </c>
      <c r="E119" s="118" t="s">
        <v>51</v>
      </c>
      <c r="F119" s="119">
        <v>0.05</v>
      </c>
      <c r="G119" s="120"/>
      <c r="H119" s="120"/>
      <c r="I119" s="120"/>
      <c r="J119" s="117">
        <v>3.5</v>
      </c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</row>
    <row r="120" spans="1:25" s="21" customFormat="1" ht="19.5" customHeight="1" x14ac:dyDescent="0.25">
      <c r="A120" s="230"/>
      <c r="B120" s="293"/>
      <c r="C120" s="293"/>
      <c r="D120" s="293"/>
      <c r="E120" s="118" t="s">
        <v>67</v>
      </c>
      <c r="F120" s="119">
        <v>0.05</v>
      </c>
      <c r="G120" s="120"/>
      <c r="H120" s="120"/>
      <c r="I120" s="120"/>
      <c r="J120" s="117">
        <v>3.5</v>
      </c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</row>
    <row r="121" spans="1:25" s="21" customFormat="1" ht="19.5" customHeight="1" x14ac:dyDescent="0.25">
      <c r="A121" s="230"/>
      <c r="B121" s="293"/>
      <c r="C121" s="293"/>
      <c r="D121" s="293"/>
      <c r="E121" s="118" t="s">
        <v>48</v>
      </c>
      <c r="F121" s="119">
        <v>0.1</v>
      </c>
      <c r="G121" s="120"/>
      <c r="H121" s="120"/>
      <c r="I121" s="120"/>
      <c r="J121" s="120"/>
      <c r="K121" s="120"/>
      <c r="L121" s="120"/>
      <c r="M121" s="120"/>
      <c r="N121" s="120">
        <v>3.5</v>
      </c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</row>
    <row r="122" spans="1:25" s="21" customFormat="1" ht="19.5" customHeight="1" x14ac:dyDescent="0.25">
      <c r="A122" s="230"/>
      <c r="B122" s="293"/>
      <c r="C122" s="293"/>
      <c r="D122" s="293"/>
      <c r="E122" s="118" t="s">
        <v>52</v>
      </c>
      <c r="F122" s="119">
        <v>0.1</v>
      </c>
      <c r="G122" s="120"/>
      <c r="H122" s="120"/>
      <c r="I122" s="120"/>
      <c r="J122" s="120"/>
      <c r="K122" s="120"/>
      <c r="L122" s="120"/>
      <c r="M122" s="120"/>
      <c r="N122" s="120"/>
      <c r="O122" s="120"/>
      <c r="P122" s="120" t="s">
        <v>158</v>
      </c>
      <c r="Q122" s="120"/>
      <c r="R122" s="121"/>
      <c r="S122" s="120"/>
      <c r="T122" s="120"/>
      <c r="U122" s="120"/>
      <c r="V122" s="120"/>
      <c r="W122" s="120"/>
      <c r="X122" s="120"/>
      <c r="Y122" s="120"/>
    </row>
    <row r="123" spans="1:25" s="162" customFormat="1" ht="19.5" customHeight="1" x14ac:dyDescent="0.25">
      <c r="A123" s="303">
        <v>24</v>
      </c>
      <c r="B123" s="305" t="s">
        <v>19</v>
      </c>
      <c r="C123" s="305" t="s">
        <v>122</v>
      </c>
      <c r="D123" s="305" t="s">
        <v>165</v>
      </c>
      <c r="E123" s="157" t="s">
        <v>51</v>
      </c>
      <c r="F123" s="158">
        <v>0.05</v>
      </c>
      <c r="G123" s="159"/>
      <c r="H123" s="160"/>
      <c r="I123" s="161"/>
      <c r="J123" s="117">
        <v>3.5</v>
      </c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</row>
    <row r="124" spans="1:25" s="162" customFormat="1" ht="19.5" customHeight="1" x14ac:dyDescent="0.25">
      <c r="A124" s="304"/>
      <c r="B124" s="305"/>
      <c r="C124" s="305"/>
      <c r="D124" s="305"/>
      <c r="E124" s="157" t="s">
        <v>67</v>
      </c>
      <c r="F124" s="158">
        <v>0.05</v>
      </c>
      <c r="G124" s="159"/>
      <c r="H124" s="160"/>
      <c r="I124" s="161"/>
      <c r="J124" s="117">
        <v>3.5</v>
      </c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</row>
    <row r="125" spans="1:25" s="162" customFormat="1" ht="19.5" customHeight="1" x14ac:dyDescent="0.25">
      <c r="A125" s="304"/>
      <c r="B125" s="305"/>
      <c r="C125" s="305"/>
      <c r="D125" s="305"/>
      <c r="E125" s="157" t="s">
        <v>48</v>
      </c>
      <c r="F125" s="158">
        <v>0.1</v>
      </c>
      <c r="G125" s="159"/>
      <c r="H125" s="159"/>
      <c r="I125" s="159"/>
      <c r="J125" s="159"/>
      <c r="K125" s="159"/>
      <c r="L125" s="159"/>
      <c r="M125" s="159"/>
      <c r="N125" s="159">
        <v>3.5</v>
      </c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</row>
    <row r="126" spans="1:25" s="162" customFormat="1" ht="19.5" customHeight="1" x14ac:dyDescent="0.25">
      <c r="A126" s="304"/>
      <c r="B126" s="305"/>
      <c r="C126" s="305"/>
      <c r="D126" s="305"/>
      <c r="E126" s="157" t="s">
        <v>52</v>
      </c>
      <c r="F126" s="158">
        <v>0.1</v>
      </c>
      <c r="G126" s="159"/>
      <c r="H126" s="159"/>
      <c r="I126" s="159"/>
      <c r="J126" s="159"/>
      <c r="K126" s="159"/>
      <c r="L126" s="159"/>
      <c r="M126" s="159"/>
      <c r="N126" s="159"/>
      <c r="O126" s="159"/>
      <c r="P126" s="159" t="s">
        <v>158</v>
      </c>
      <c r="Q126" s="159"/>
      <c r="R126" s="159"/>
      <c r="S126" s="159"/>
      <c r="T126" s="159"/>
      <c r="U126" s="159"/>
      <c r="V126" s="159"/>
      <c r="W126" s="159"/>
      <c r="X126" s="159"/>
      <c r="Y126" s="159"/>
    </row>
    <row r="127" spans="1:25" s="21" customFormat="1" ht="19.5" customHeight="1" x14ac:dyDescent="0.25">
      <c r="A127" s="243">
        <v>25</v>
      </c>
      <c r="B127" s="293" t="s">
        <v>19</v>
      </c>
      <c r="C127" s="293" t="s">
        <v>124</v>
      </c>
      <c r="D127" s="293" t="s">
        <v>125</v>
      </c>
      <c r="E127" s="118" t="s">
        <v>64</v>
      </c>
      <c r="F127" s="119">
        <v>7.0000000000000007E-2</v>
      </c>
      <c r="G127" s="120"/>
      <c r="H127" s="120"/>
      <c r="I127" s="120" t="s">
        <v>158</v>
      </c>
      <c r="J127" s="120"/>
      <c r="K127" s="120"/>
      <c r="L127" s="120"/>
      <c r="M127" s="121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</row>
    <row r="128" spans="1:25" s="21" customFormat="1" ht="19.5" customHeight="1" x14ac:dyDescent="0.25">
      <c r="A128" s="230"/>
      <c r="B128" s="293"/>
      <c r="C128" s="293"/>
      <c r="D128" s="293"/>
      <c r="E128" s="118" t="s">
        <v>65</v>
      </c>
      <c r="F128" s="119">
        <v>0.08</v>
      </c>
      <c r="G128" s="120"/>
      <c r="H128" s="120"/>
      <c r="I128" s="120" t="s">
        <v>159</v>
      </c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</row>
    <row r="129" spans="1:25" s="21" customFormat="1" ht="19.5" customHeight="1" x14ac:dyDescent="0.25">
      <c r="A129" s="230"/>
      <c r="B129" s="293"/>
      <c r="C129" s="293"/>
      <c r="D129" s="293"/>
      <c r="E129" s="118" t="s">
        <v>50</v>
      </c>
      <c r="F129" s="119">
        <v>0.1</v>
      </c>
      <c r="G129" s="120"/>
      <c r="H129" s="120"/>
      <c r="I129" s="120"/>
      <c r="J129" s="120"/>
      <c r="K129" s="120"/>
      <c r="L129" s="120">
        <v>2.5</v>
      </c>
      <c r="M129" s="121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</row>
    <row r="130" spans="1:25" s="21" customFormat="1" ht="19.5" customHeight="1" x14ac:dyDescent="0.25">
      <c r="A130" s="230"/>
      <c r="B130" s="293"/>
      <c r="C130" s="293"/>
      <c r="D130" s="293"/>
      <c r="E130" s="118" t="s">
        <v>42</v>
      </c>
      <c r="F130" s="119">
        <v>0.1</v>
      </c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>
        <v>2.5</v>
      </c>
      <c r="T130" s="120"/>
      <c r="U130" s="120"/>
      <c r="V130" s="120"/>
      <c r="W130" s="120"/>
      <c r="X130" s="120"/>
      <c r="Y130" s="120"/>
    </row>
    <row r="131" spans="1:25" s="21" customFormat="1" ht="19.5" customHeight="1" x14ac:dyDescent="0.25">
      <c r="A131" s="249">
        <v>26</v>
      </c>
      <c r="B131" s="315" t="s">
        <v>19</v>
      </c>
      <c r="C131" s="315" t="s">
        <v>126</v>
      </c>
      <c r="D131" s="315" t="s">
        <v>127</v>
      </c>
      <c r="E131" s="133" t="s">
        <v>49</v>
      </c>
      <c r="F131" s="134">
        <v>0.1</v>
      </c>
      <c r="G131" s="135"/>
      <c r="H131" s="135"/>
      <c r="I131" s="135"/>
      <c r="J131" s="135"/>
      <c r="K131" s="135"/>
      <c r="L131" s="135"/>
      <c r="M131" s="135">
        <v>2.5</v>
      </c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</row>
    <row r="132" spans="1:25" s="21" customFormat="1" ht="19.5" customHeight="1" x14ac:dyDescent="0.25">
      <c r="A132" s="270"/>
      <c r="B132" s="316"/>
      <c r="C132" s="316"/>
      <c r="D132" s="316"/>
      <c r="E132" s="108" t="s">
        <v>66</v>
      </c>
      <c r="F132" s="109">
        <v>0.2</v>
      </c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 t="s">
        <v>159</v>
      </c>
      <c r="S132" s="110"/>
      <c r="T132" s="110"/>
      <c r="U132" s="110"/>
      <c r="V132" s="110"/>
      <c r="W132" s="110"/>
      <c r="X132" s="110"/>
      <c r="Y132" s="110"/>
    </row>
    <row r="133" spans="1:25" s="21" customFormat="1" ht="19.5" customHeight="1" x14ac:dyDescent="0.25">
      <c r="A133" s="270"/>
      <c r="B133" s="316"/>
      <c r="C133" s="316"/>
      <c r="D133" s="316"/>
      <c r="E133" s="108" t="s">
        <v>42</v>
      </c>
      <c r="F133" s="109">
        <v>0.1</v>
      </c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 t="s">
        <v>158</v>
      </c>
      <c r="T133" s="110"/>
      <c r="U133" s="110"/>
      <c r="V133" s="110"/>
      <c r="W133" s="110"/>
      <c r="X133" s="110"/>
      <c r="Y133" s="110"/>
    </row>
    <row r="134" spans="1:25" s="21" customFormat="1" ht="19.5" customHeight="1" x14ac:dyDescent="0.25">
      <c r="A134" s="270"/>
      <c r="B134" s="316"/>
      <c r="C134" s="316"/>
      <c r="D134" s="316"/>
      <c r="E134" s="108" t="s">
        <v>43</v>
      </c>
      <c r="F134" s="109">
        <v>0.2</v>
      </c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 t="s">
        <v>161</v>
      </c>
      <c r="V134" s="110"/>
      <c r="W134" s="110"/>
      <c r="X134" s="110"/>
      <c r="Y134" s="110"/>
    </row>
    <row r="135" spans="1:25" s="21" customFormat="1" ht="19.5" customHeight="1" x14ac:dyDescent="0.25">
      <c r="A135" s="270"/>
      <c r="B135" s="316"/>
      <c r="C135" s="316"/>
      <c r="D135" s="316"/>
      <c r="E135" s="108" t="s">
        <v>44</v>
      </c>
      <c r="F135" s="109">
        <v>0.2</v>
      </c>
      <c r="G135" s="110"/>
      <c r="H135" s="110"/>
      <c r="I135" s="110"/>
      <c r="J135" s="110"/>
      <c r="K135" s="110"/>
      <c r="L135" s="110"/>
      <c r="M135" s="110"/>
      <c r="N135" s="110"/>
      <c r="O135" s="110"/>
      <c r="P135" s="110">
        <v>2.5</v>
      </c>
      <c r="Q135" s="110"/>
      <c r="R135" s="110"/>
      <c r="S135" s="110"/>
      <c r="T135" s="110"/>
      <c r="U135" s="110"/>
      <c r="V135" s="110" t="s">
        <v>161</v>
      </c>
      <c r="W135" s="110"/>
      <c r="X135" s="110"/>
      <c r="Y135" s="110"/>
    </row>
    <row r="136" spans="1:25" s="21" customFormat="1" ht="19.5" customHeight="1" x14ac:dyDescent="0.25">
      <c r="A136" s="270"/>
      <c r="B136" s="316"/>
      <c r="C136" s="316"/>
      <c r="D136" s="316"/>
      <c r="E136" s="108" t="s">
        <v>53</v>
      </c>
      <c r="F136" s="109">
        <v>0.1</v>
      </c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 t="s">
        <v>161</v>
      </c>
      <c r="X136" s="110"/>
      <c r="Y136" s="110"/>
    </row>
    <row r="137" spans="1:25" s="21" customFormat="1" ht="19.5" customHeight="1" x14ac:dyDescent="0.25">
      <c r="A137" s="270"/>
      <c r="B137" s="316"/>
      <c r="C137" s="316"/>
      <c r="D137" s="316"/>
      <c r="E137" s="108" t="s">
        <v>54</v>
      </c>
      <c r="F137" s="109">
        <v>0.1</v>
      </c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 t="s">
        <v>161</v>
      </c>
      <c r="Y137" s="110"/>
    </row>
    <row r="138" spans="1:25" s="30" customFormat="1" ht="19.5" customHeight="1" x14ac:dyDescent="0.25">
      <c r="A138" s="253">
        <v>27</v>
      </c>
      <c r="B138" s="223" t="s">
        <v>19</v>
      </c>
      <c r="C138" s="223" t="s">
        <v>87</v>
      </c>
      <c r="D138" s="223" t="s">
        <v>24</v>
      </c>
      <c r="E138" s="80" t="s">
        <v>40</v>
      </c>
      <c r="F138" s="199">
        <v>0.1</v>
      </c>
      <c r="G138" s="82">
        <v>2.5</v>
      </c>
      <c r="H138" s="200"/>
      <c r="I138" s="83"/>
      <c r="J138" s="82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 spans="1:25" s="30" customFormat="1" ht="19.5" customHeight="1" x14ac:dyDescent="0.25">
      <c r="A139" s="279"/>
      <c r="B139" s="240"/>
      <c r="C139" s="240"/>
      <c r="D139" s="240"/>
      <c r="E139" s="190" t="s">
        <v>61</v>
      </c>
      <c r="F139" s="191">
        <v>0.1</v>
      </c>
      <c r="G139" s="25">
        <v>2.5</v>
      </c>
      <c r="H139" s="125"/>
      <c r="I139" s="27"/>
      <c r="J139" s="25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s="30" customFormat="1" ht="19.5" customHeight="1" x14ac:dyDescent="0.25">
      <c r="A140" s="279"/>
      <c r="B140" s="240"/>
      <c r="C140" s="240"/>
      <c r="D140" s="240"/>
      <c r="E140" s="190" t="s">
        <v>47</v>
      </c>
      <c r="F140" s="191">
        <v>0.1</v>
      </c>
      <c r="G140" s="25"/>
      <c r="H140" s="125"/>
      <c r="I140" s="27"/>
      <c r="J140" s="25"/>
      <c r="K140" s="27">
        <v>2.5</v>
      </c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s="30" customFormat="1" ht="19.5" customHeight="1" x14ac:dyDescent="0.25">
      <c r="A141" s="254"/>
      <c r="B141" s="240"/>
      <c r="C141" s="240"/>
      <c r="D141" s="240"/>
      <c r="E141" s="84" t="s">
        <v>60</v>
      </c>
      <c r="F141" s="194">
        <v>0.05</v>
      </c>
      <c r="G141" s="85"/>
      <c r="H141" s="201"/>
      <c r="I141" s="87"/>
      <c r="J141" s="85"/>
      <c r="K141" s="87"/>
      <c r="L141" s="87"/>
      <c r="M141" s="87"/>
      <c r="N141" s="87"/>
      <c r="O141" s="87">
        <v>2.5</v>
      </c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 s="30" customFormat="1" ht="19.5" customHeight="1" x14ac:dyDescent="0.25">
      <c r="A142" s="256">
        <v>28</v>
      </c>
      <c r="B142" s="314" t="s">
        <v>19</v>
      </c>
      <c r="C142" s="314" t="s">
        <v>128</v>
      </c>
      <c r="D142" s="314" t="s">
        <v>166</v>
      </c>
      <c r="E142" s="115" t="s">
        <v>51</v>
      </c>
      <c r="F142" s="116">
        <v>0.05</v>
      </c>
      <c r="G142" s="117"/>
      <c r="H142" s="117"/>
      <c r="I142" s="117"/>
      <c r="J142" s="117">
        <v>3.5</v>
      </c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</row>
    <row r="143" spans="1:25" s="30" customFormat="1" ht="19.5" customHeight="1" x14ac:dyDescent="0.25">
      <c r="A143" s="291"/>
      <c r="B143" s="314"/>
      <c r="C143" s="314"/>
      <c r="D143" s="314"/>
      <c r="E143" s="115" t="s">
        <v>67</v>
      </c>
      <c r="F143" s="116">
        <v>0.05</v>
      </c>
      <c r="G143" s="117"/>
      <c r="H143" s="117"/>
      <c r="I143" s="117"/>
      <c r="J143" s="117">
        <v>3.5</v>
      </c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</row>
    <row r="144" spans="1:25" s="30" customFormat="1" ht="19.5" customHeight="1" x14ac:dyDescent="0.25">
      <c r="A144" s="291"/>
      <c r="B144" s="314"/>
      <c r="C144" s="314"/>
      <c r="D144" s="314"/>
      <c r="E144" s="115" t="s">
        <v>48</v>
      </c>
      <c r="F144" s="116">
        <v>0.1</v>
      </c>
      <c r="G144" s="117"/>
      <c r="H144" s="117"/>
      <c r="I144" s="117"/>
      <c r="J144" s="117"/>
      <c r="K144" s="117"/>
      <c r="L144" s="117"/>
      <c r="M144" s="117"/>
      <c r="N144" s="117">
        <v>3.5</v>
      </c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</row>
    <row r="145" spans="1:25" s="30" customFormat="1" ht="19.5" customHeight="1" x14ac:dyDescent="0.25">
      <c r="A145" s="291"/>
      <c r="B145" s="314"/>
      <c r="C145" s="314"/>
      <c r="D145" s="314"/>
      <c r="E145" s="115" t="s">
        <v>41</v>
      </c>
      <c r="F145" s="116">
        <v>0.1</v>
      </c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>
        <v>2.5</v>
      </c>
      <c r="R145" s="117"/>
      <c r="S145" s="117"/>
      <c r="T145" s="117"/>
      <c r="U145" s="117"/>
      <c r="V145" s="117"/>
      <c r="W145" s="117"/>
      <c r="X145" s="117"/>
      <c r="Y145" s="117"/>
    </row>
    <row r="146" spans="1:25" s="21" customFormat="1" ht="19.5" customHeight="1" x14ac:dyDescent="0.25">
      <c r="A146" s="243">
        <v>29</v>
      </c>
      <c r="B146" s="314" t="s">
        <v>19</v>
      </c>
      <c r="C146" s="314" t="s">
        <v>130</v>
      </c>
      <c r="D146" s="314" t="s">
        <v>131</v>
      </c>
      <c r="E146" s="118" t="s">
        <v>51</v>
      </c>
      <c r="F146" s="119">
        <v>0.05</v>
      </c>
      <c r="G146" s="120"/>
      <c r="H146" s="120"/>
      <c r="I146" s="120"/>
      <c r="J146" s="117">
        <v>3.5</v>
      </c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</row>
    <row r="147" spans="1:25" s="21" customFormat="1" ht="19.5" customHeight="1" x14ac:dyDescent="0.25">
      <c r="A147" s="230"/>
      <c r="B147" s="314"/>
      <c r="C147" s="314"/>
      <c r="D147" s="314"/>
      <c r="E147" s="118" t="s">
        <v>67</v>
      </c>
      <c r="F147" s="119">
        <v>0.05</v>
      </c>
      <c r="G147" s="120"/>
      <c r="H147" s="120"/>
      <c r="I147" s="120"/>
      <c r="J147" s="117">
        <v>3.5</v>
      </c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</row>
    <row r="148" spans="1:25" s="21" customFormat="1" ht="19.5" customHeight="1" x14ac:dyDescent="0.25">
      <c r="A148" s="230"/>
      <c r="B148" s="314"/>
      <c r="C148" s="314"/>
      <c r="D148" s="314"/>
      <c r="E148" s="118" t="s">
        <v>48</v>
      </c>
      <c r="F148" s="119">
        <v>0.05</v>
      </c>
      <c r="G148" s="120"/>
      <c r="H148" s="120"/>
      <c r="I148" s="120"/>
      <c r="J148" s="120"/>
      <c r="K148" s="120"/>
      <c r="L148" s="120"/>
      <c r="M148" s="121"/>
      <c r="N148" s="117">
        <v>3.5</v>
      </c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</row>
    <row r="149" spans="1:25" s="21" customFormat="1" ht="19.5" customHeight="1" x14ac:dyDescent="0.25">
      <c r="A149" s="230"/>
      <c r="B149" s="314"/>
      <c r="C149" s="314"/>
      <c r="D149" s="314"/>
      <c r="E149" s="118" t="s">
        <v>42</v>
      </c>
      <c r="F149" s="119">
        <v>0.1</v>
      </c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>
        <v>2.5</v>
      </c>
      <c r="T149" s="120"/>
      <c r="U149" s="120"/>
      <c r="V149" s="120"/>
      <c r="W149" s="120"/>
      <c r="X149" s="120"/>
      <c r="Y149" s="120"/>
    </row>
    <row r="150" spans="1:25" s="30" customFormat="1" ht="19.5" customHeight="1" x14ac:dyDescent="0.25">
      <c r="A150" s="256">
        <v>30</v>
      </c>
      <c r="B150" s="289" t="s">
        <v>19</v>
      </c>
      <c r="C150" s="289" t="s">
        <v>132</v>
      </c>
      <c r="D150" s="289" t="s">
        <v>133</v>
      </c>
      <c r="E150" s="115" t="s">
        <v>51</v>
      </c>
      <c r="F150" s="116">
        <v>0.05</v>
      </c>
      <c r="G150" s="117"/>
      <c r="H150" s="129"/>
      <c r="I150" s="117"/>
      <c r="J150" s="117">
        <v>3.5</v>
      </c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</row>
    <row r="151" spans="1:25" s="30" customFormat="1" ht="19.5" customHeight="1" x14ac:dyDescent="0.25">
      <c r="A151" s="291"/>
      <c r="B151" s="289"/>
      <c r="C151" s="289"/>
      <c r="D151" s="289"/>
      <c r="E151" s="115" t="s">
        <v>67</v>
      </c>
      <c r="F151" s="116">
        <v>0.05</v>
      </c>
      <c r="G151" s="117"/>
      <c r="H151" s="129"/>
      <c r="I151" s="117"/>
      <c r="J151" s="117">
        <v>3.5</v>
      </c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</row>
    <row r="152" spans="1:25" s="30" customFormat="1" ht="19.5" customHeight="1" x14ac:dyDescent="0.25">
      <c r="A152" s="291"/>
      <c r="B152" s="289"/>
      <c r="C152" s="289"/>
      <c r="D152" s="289"/>
      <c r="E152" s="115" t="s">
        <v>48</v>
      </c>
      <c r="F152" s="116">
        <v>0.1</v>
      </c>
      <c r="G152" s="117"/>
      <c r="H152" s="129"/>
      <c r="I152" s="117"/>
      <c r="J152" s="117"/>
      <c r="K152" s="149"/>
      <c r="L152" s="117"/>
      <c r="M152" s="117"/>
      <c r="N152" s="117">
        <v>3.5</v>
      </c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</row>
    <row r="153" spans="1:25" s="30" customFormat="1" ht="19.5" customHeight="1" x14ac:dyDescent="0.25">
      <c r="A153" s="291"/>
      <c r="B153" s="289"/>
      <c r="C153" s="289"/>
      <c r="D153" s="289"/>
      <c r="E153" s="115" t="s">
        <v>52</v>
      </c>
      <c r="F153" s="116">
        <v>0.1</v>
      </c>
      <c r="G153" s="117"/>
      <c r="H153" s="117"/>
      <c r="I153" s="117"/>
      <c r="J153" s="117"/>
      <c r="K153" s="117"/>
      <c r="L153" s="117"/>
      <c r="M153" s="117"/>
      <c r="N153" s="117"/>
      <c r="O153" s="117"/>
      <c r="P153" s="117">
        <v>2.5</v>
      </c>
      <c r="Q153" s="117"/>
      <c r="R153" s="117"/>
      <c r="S153" s="117"/>
      <c r="T153" s="117"/>
      <c r="U153" s="117"/>
      <c r="V153" s="117"/>
      <c r="W153" s="117"/>
      <c r="X153" s="117"/>
      <c r="Y153" s="117"/>
    </row>
    <row r="154" spans="1:25" s="30" customFormat="1" ht="19.5" customHeight="1" x14ac:dyDescent="0.25">
      <c r="A154" s="256">
        <v>31</v>
      </c>
      <c r="B154" s="289" t="s">
        <v>19</v>
      </c>
      <c r="C154" s="289" t="s">
        <v>134</v>
      </c>
      <c r="D154" s="289" t="s">
        <v>135</v>
      </c>
      <c r="E154" s="115" t="s">
        <v>51</v>
      </c>
      <c r="F154" s="116">
        <v>0.05</v>
      </c>
      <c r="G154" s="117"/>
      <c r="H154" s="117"/>
      <c r="I154" s="149"/>
      <c r="J154" s="117">
        <v>3.5</v>
      </c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</row>
    <row r="155" spans="1:25" s="30" customFormat="1" ht="19.5" customHeight="1" x14ac:dyDescent="0.25">
      <c r="A155" s="291"/>
      <c r="B155" s="289"/>
      <c r="C155" s="289"/>
      <c r="D155" s="289"/>
      <c r="E155" s="115" t="s">
        <v>67</v>
      </c>
      <c r="F155" s="116">
        <v>0.05</v>
      </c>
      <c r="G155" s="117"/>
      <c r="H155" s="117"/>
      <c r="I155" s="149"/>
      <c r="J155" s="117">
        <v>3.5</v>
      </c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</row>
    <row r="156" spans="1:25" s="30" customFormat="1" ht="19.5" customHeight="1" x14ac:dyDescent="0.25">
      <c r="A156" s="291"/>
      <c r="B156" s="289"/>
      <c r="C156" s="289"/>
      <c r="D156" s="289"/>
      <c r="E156" s="115" t="s">
        <v>48</v>
      </c>
      <c r="F156" s="116">
        <v>0.1</v>
      </c>
      <c r="G156" s="117"/>
      <c r="H156" s="117"/>
      <c r="I156" s="117"/>
      <c r="J156" s="117"/>
      <c r="K156" s="117"/>
      <c r="L156" s="117"/>
      <c r="M156" s="117"/>
      <c r="N156" s="117">
        <v>3.5</v>
      </c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</row>
    <row r="157" spans="1:25" s="30" customFormat="1" ht="19.5" customHeight="1" x14ac:dyDescent="0.25">
      <c r="A157" s="291"/>
      <c r="B157" s="289"/>
      <c r="C157" s="289"/>
      <c r="D157" s="289"/>
      <c r="E157" s="115" t="s">
        <v>52</v>
      </c>
      <c r="F157" s="116">
        <v>0.1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 t="s">
        <v>167</v>
      </c>
      <c r="Q157" s="117"/>
      <c r="R157" s="117"/>
      <c r="S157" s="117"/>
      <c r="T157" s="117"/>
      <c r="U157" s="117"/>
      <c r="V157" s="117"/>
      <c r="W157" s="117"/>
      <c r="X157" s="117"/>
      <c r="Y157" s="117"/>
    </row>
    <row r="158" spans="1:25" s="21" customFormat="1" ht="19.5" customHeight="1" x14ac:dyDescent="0.25">
      <c r="A158" s="247">
        <v>32</v>
      </c>
      <c r="B158" s="265" t="s">
        <v>19</v>
      </c>
      <c r="C158" s="265" t="s">
        <v>136</v>
      </c>
      <c r="D158" s="265" t="s">
        <v>168</v>
      </c>
      <c r="E158" s="143" t="s">
        <v>49</v>
      </c>
      <c r="F158" s="144">
        <v>0.2</v>
      </c>
      <c r="G158" s="185"/>
      <c r="H158" s="186"/>
      <c r="I158" s="185"/>
      <c r="J158" s="187"/>
      <c r="K158" s="185"/>
      <c r="L158" s="185"/>
      <c r="M158" s="145">
        <v>2.5</v>
      </c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</row>
    <row r="159" spans="1:25" s="21" customFormat="1" ht="19.5" customHeight="1" x14ac:dyDescent="0.25">
      <c r="A159" s="261"/>
      <c r="B159" s="266"/>
      <c r="C159" s="266"/>
      <c r="D159" s="266"/>
      <c r="E159" s="143" t="s">
        <v>52</v>
      </c>
      <c r="F159" s="144">
        <v>0.05</v>
      </c>
      <c r="G159" s="185"/>
      <c r="H159" s="186"/>
      <c r="I159" s="185"/>
      <c r="J159" s="187"/>
      <c r="K159" s="185"/>
      <c r="L159" s="185"/>
      <c r="M159" s="185"/>
      <c r="N159" s="145"/>
      <c r="O159" s="145"/>
      <c r="P159" s="145" t="s">
        <v>158</v>
      </c>
      <c r="Q159" s="145"/>
      <c r="R159" s="145"/>
      <c r="S159" s="145"/>
      <c r="T159" s="145"/>
      <c r="U159" s="145"/>
      <c r="V159" s="145"/>
      <c r="W159" s="145"/>
      <c r="X159" s="145"/>
      <c r="Y159" s="145"/>
    </row>
    <row r="160" spans="1:25" s="21" customFormat="1" ht="19.5" customHeight="1" x14ac:dyDescent="0.25">
      <c r="A160" s="261"/>
      <c r="B160" s="266"/>
      <c r="C160" s="266"/>
      <c r="D160" s="266"/>
      <c r="E160" s="143" t="s">
        <v>169</v>
      </c>
      <c r="F160" s="144">
        <v>0.05</v>
      </c>
      <c r="G160" s="185"/>
      <c r="H160" s="186"/>
      <c r="I160" s="185"/>
      <c r="J160" s="185"/>
      <c r="K160" s="185"/>
      <c r="L160" s="185"/>
      <c r="M160" s="185"/>
      <c r="N160" s="145"/>
      <c r="O160" s="145"/>
      <c r="P160" s="145" t="s">
        <v>158</v>
      </c>
      <c r="Q160" s="145"/>
      <c r="R160" s="145"/>
      <c r="S160" s="145"/>
      <c r="T160" s="145"/>
      <c r="U160" s="145"/>
      <c r="V160" s="145"/>
      <c r="W160" s="145"/>
      <c r="X160" s="145"/>
      <c r="Y160" s="145"/>
    </row>
    <row r="161" spans="1:25" s="21" customFormat="1" ht="19.5" customHeight="1" x14ac:dyDescent="0.25">
      <c r="A161" s="261"/>
      <c r="B161" s="266"/>
      <c r="C161" s="266"/>
      <c r="D161" s="266"/>
      <c r="E161" s="143" t="s">
        <v>66</v>
      </c>
      <c r="F161" s="144">
        <v>0.1</v>
      </c>
      <c r="G161" s="185"/>
      <c r="H161" s="186"/>
      <c r="I161" s="185"/>
      <c r="J161" s="185"/>
      <c r="K161" s="185"/>
      <c r="L161" s="185"/>
      <c r="M161" s="185"/>
      <c r="N161" s="145"/>
      <c r="O161" s="145"/>
      <c r="P161" s="145"/>
      <c r="Q161" s="150"/>
      <c r="R161" s="145" t="s">
        <v>158</v>
      </c>
      <c r="S161" s="145"/>
      <c r="T161" s="145"/>
      <c r="U161" s="145"/>
      <c r="V161" s="145"/>
      <c r="W161" s="145"/>
      <c r="X161" s="145"/>
      <c r="Y161" s="145"/>
    </row>
    <row r="162" spans="1:25" s="21" customFormat="1" ht="19.5" customHeight="1" x14ac:dyDescent="0.25">
      <c r="A162" s="261"/>
      <c r="B162" s="266"/>
      <c r="C162" s="266"/>
      <c r="D162" s="266"/>
      <c r="E162" s="143" t="s">
        <v>43</v>
      </c>
      <c r="F162" s="144">
        <v>0.1</v>
      </c>
      <c r="G162" s="185"/>
      <c r="H162" s="186"/>
      <c r="I162" s="185"/>
      <c r="J162" s="185"/>
      <c r="K162" s="185"/>
      <c r="L162" s="185"/>
      <c r="M162" s="185"/>
      <c r="N162" s="145"/>
      <c r="O162" s="145"/>
      <c r="P162" s="145"/>
      <c r="Q162" s="145"/>
      <c r="R162" s="145"/>
      <c r="S162" s="145"/>
      <c r="T162" s="145"/>
      <c r="U162" s="145">
        <v>3.5</v>
      </c>
      <c r="V162" s="145"/>
      <c r="W162" s="145"/>
      <c r="X162" s="145"/>
      <c r="Y162" s="145"/>
    </row>
    <row r="163" spans="1:25" s="21" customFormat="1" ht="19.5" customHeight="1" x14ac:dyDescent="0.25">
      <c r="A163" s="261"/>
      <c r="B163" s="266"/>
      <c r="C163" s="266"/>
      <c r="D163" s="266"/>
      <c r="E163" s="143" t="s">
        <v>44</v>
      </c>
      <c r="F163" s="144">
        <v>0.2</v>
      </c>
      <c r="G163" s="187"/>
      <c r="H163" s="187"/>
      <c r="I163" s="187"/>
      <c r="J163" s="187"/>
      <c r="K163" s="187"/>
      <c r="L163" s="187"/>
      <c r="M163" s="187"/>
      <c r="N163" s="150"/>
      <c r="O163" s="150"/>
      <c r="P163" s="150"/>
      <c r="Q163" s="150"/>
      <c r="R163" s="150"/>
      <c r="S163" s="150"/>
      <c r="T163" s="150"/>
      <c r="U163" s="150"/>
      <c r="V163" s="145">
        <v>3.5</v>
      </c>
      <c r="W163" s="150"/>
      <c r="X163" s="150"/>
      <c r="Y163" s="150"/>
    </row>
    <row r="164" spans="1:25" s="21" customFormat="1" ht="19.5" customHeight="1" x14ac:dyDescent="0.25">
      <c r="A164" s="261"/>
      <c r="B164" s="266"/>
      <c r="C164" s="266"/>
      <c r="D164" s="266"/>
      <c r="E164" s="143" t="s">
        <v>53</v>
      </c>
      <c r="F164" s="144">
        <v>0.2</v>
      </c>
      <c r="G164" s="187"/>
      <c r="H164" s="187"/>
      <c r="I164" s="187"/>
      <c r="J164" s="187"/>
      <c r="K164" s="187"/>
      <c r="L164" s="187"/>
      <c r="M164" s="187"/>
      <c r="N164" s="150"/>
      <c r="O164" s="150"/>
      <c r="P164" s="150"/>
      <c r="Q164" s="150"/>
      <c r="R164" s="150"/>
      <c r="S164" s="150"/>
      <c r="T164" s="150"/>
      <c r="U164" s="150"/>
      <c r="V164" s="150"/>
      <c r="W164" s="145">
        <v>3.5</v>
      </c>
      <c r="X164" s="150"/>
      <c r="Y164" s="150"/>
    </row>
    <row r="165" spans="1:25" s="21" customFormat="1" ht="19.5" customHeight="1" x14ac:dyDescent="0.25">
      <c r="A165" s="261"/>
      <c r="B165" s="266"/>
      <c r="C165" s="266"/>
      <c r="D165" s="266"/>
      <c r="E165" s="133" t="s">
        <v>54</v>
      </c>
      <c r="F165" s="134">
        <v>0.2</v>
      </c>
      <c r="G165" s="188"/>
      <c r="H165" s="188"/>
      <c r="I165" s="188"/>
      <c r="J165" s="188"/>
      <c r="K165" s="188"/>
      <c r="L165" s="188"/>
      <c r="M165" s="18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35">
        <v>3.5</v>
      </c>
      <c r="Y165" s="148"/>
    </row>
    <row r="166" spans="1:25" s="21" customFormat="1" ht="19.5" customHeight="1" x14ac:dyDescent="0.25">
      <c r="A166" s="248"/>
      <c r="B166" s="267"/>
      <c r="C166" s="267"/>
      <c r="D166" s="267"/>
      <c r="E166" s="133" t="s">
        <v>55</v>
      </c>
      <c r="F166" s="134">
        <v>0.2</v>
      </c>
      <c r="G166" s="188"/>
      <c r="H166" s="188"/>
      <c r="I166" s="188"/>
      <c r="J166" s="188"/>
      <c r="K166" s="188"/>
      <c r="L166" s="188"/>
      <c r="M166" s="18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35"/>
      <c r="Y166" s="202">
        <v>3.5</v>
      </c>
    </row>
    <row r="167" spans="1:25" s="21" customFormat="1" ht="20.25" customHeight="1" x14ac:dyDescent="0.25">
      <c r="A167" s="327">
        <v>33</v>
      </c>
      <c r="B167" s="289" t="s">
        <v>19</v>
      </c>
      <c r="C167" s="289" t="s">
        <v>138</v>
      </c>
      <c r="D167" s="289" t="s">
        <v>139</v>
      </c>
      <c r="E167" s="115" t="s">
        <v>51</v>
      </c>
      <c r="F167" s="116">
        <v>0.05</v>
      </c>
      <c r="G167" s="149"/>
      <c r="H167" s="149"/>
      <c r="I167" s="117"/>
      <c r="J167" s="117">
        <v>3.5</v>
      </c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</row>
    <row r="168" spans="1:25" s="21" customFormat="1" ht="19.5" customHeight="1" x14ac:dyDescent="0.25">
      <c r="A168" s="327"/>
      <c r="B168" s="289"/>
      <c r="C168" s="289"/>
      <c r="D168" s="289"/>
      <c r="E168" s="115" t="s">
        <v>67</v>
      </c>
      <c r="F168" s="116">
        <v>0.05</v>
      </c>
      <c r="G168" s="149"/>
      <c r="H168" s="149"/>
      <c r="I168" s="117"/>
      <c r="J168" s="117">
        <v>3.5</v>
      </c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</row>
    <row r="169" spans="1:25" s="21" customFormat="1" ht="19.5" customHeight="1" x14ac:dyDescent="0.25">
      <c r="A169" s="327"/>
      <c r="B169" s="289"/>
      <c r="C169" s="289"/>
      <c r="D169" s="289"/>
      <c r="E169" s="115" t="s">
        <v>48</v>
      </c>
      <c r="F169" s="116">
        <v>0.05</v>
      </c>
      <c r="G169" s="149"/>
      <c r="H169" s="149"/>
      <c r="I169" s="149"/>
      <c r="J169" s="149"/>
      <c r="K169" s="149"/>
      <c r="L169" s="149"/>
      <c r="M169" s="149"/>
      <c r="N169" s="117">
        <v>3.5</v>
      </c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</row>
    <row r="170" spans="1:25" s="21" customFormat="1" ht="19.5" customHeight="1" x14ac:dyDescent="0.25">
      <c r="A170" s="327"/>
      <c r="B170" s="289"/>
      <c r="C170" s="289"/>
      <c r="D170" s="289"/>
      <c r="E170" s="115" t="s">
        <v>52</v>
      </c>
      <c r="F170" s="116">
        <v>0.1</v>
      </c>
      <c r="G170" s="117"/>
      <c r="H170" s="117"/>
      <c r="I170" s="117"/>
      <c r="J170" s="117"/>
      <c r="K170" s="117"/>
      <c r="L170" s="117"/>
      <c r="M170" s="117"/>
      <c r="N170" s="117"/>
      <c r="O170" s="117"/>
      <c r="P170" s="117">
        <v>2.5</v>
      </c>
      <c r="Q170" s="117"/>
      <c r="R170" s="117"/>
      <c r="S170" s="117"/>
      <c r="T170" s="117"/>
      <c r="U170" s="117"/>
      <c r="V170" s="117"/>
      <c r="W170" s="117"/>
      <c r="X170" s="117"/>
      <c r="Y170" s="117"/>
    </row>
    <row r="171" spans="1:25" s="21" customFormat="1" ht="19.5" customHeight="1" x14ac:dyDescent="0.25">
      <c r="A171" s="244">
        <v>34</v>
      </c>
      <c r="B171" s="293" t="s">
        <v>89</v>
      </c>
      <c r="C171" s="293" t="s">
        <v>140</v>
      </c>
      <c r="D171" s="293" t="s">
        <v>141</v>
      </c>
      <c r="E171" s="118" t="s">
        <v>51</v>
      </c>
      <c r="F171" s="119">
        <v>0.05</v>
      </c>
      <c r="G171" s="121"/>
      <c r="H171" s="121"/>
      <c r="I171" s="120"/>
      <c r="J171" s="120">
        <v>3.5</v>
      </c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</row>
    <row r="172" spans="1:25" s="21" customFormat="1" ht="19.5" customHeight="1" x14ac:dyDescent="0.25">
      <c r="A172" s="292"/>
      <c r="B172" s="293"/>
      <c r="C172" s="293"/>
      <c r="D172" s="293"/>
      <c r="E172" s="118" t="s">
        <v>67</v>
      </c>
      <c r="F172" s="119">
        <v>0.05</v>
      </c>
      <c r="G172" s="121"/>
      <c r="H172" s="121"/>
      <c r="I172" s="120"/>
      <c r="J172" s="120">
        <v>3.5</v>
      </c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</row>
    <row r="173" spans="1:25" s="21" customFormat="1" ht="19.5" customHeight="1" x14ac:dyDescent="0.25">
      <c r="A173" s="292"/>
      <c r="B173" s="293"/>
      <c r="C173" s="293"/>
      <c r="D173" s="293"/>
      <c r="E173" s="118" t="s">
        <v>48</v>
      </c>
      <c r="F173" s="119">
        <v>0.1</v>
      </c>
      <c r="G173" s="121"/>
      <c r="H173" s="121"/>
      <c r="I173" s="121"/>
      <c r="J173" s="121"/>
      <c r="K173" s="121"/>
      <c r="L173" s="121"/>
      <c r="M173" s="121"/>
      <c r="N173" s="117">
        <v>3.5</v>
      </c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</row>
    <row r="174" spans="1:25" s="21" customFormat="1" ht="19.5" customHeight="1" x14ac:dyDescent="0.25">
      <c r="A174" s="292"/>
      <c r="B174" s="293"/>
      <c r="C174" s="293"/>
      <c r="D174" s="293"/>
      <c r="E174" s="118" t="s">
        <v>41</v>
      </c>
      <c r="F174" s="119">
        <v>0.1</v>
      </c>
      <c r="G174" s="121"/>
      <c r="H174" s="121"/>
      <c r="I174" s="121"/>
      <c r="J174" s="121"/>
      <c r="K174" s="121"/>
      <c r="L174" s="121"/>
      <c r="M174" s="121"/>
      <c r="N174" s="120"/>
      <c r="O174" s="121"/>
      <c r="P174" s="121"/>
      <c r="Q174" s="120">
        <v>2.5</v>
      </c>
      <c r="R174" s="121"/>
      <c r="S174" s="121"/>
      <c r="T174" s="121"/>
      <c r="U174" s="121"/>
      <c r="V174" s="121"/>
      <c r="W174" s="121"/>
      <c r="X174" s="121"/>
      <c r="Y174" s="121"/>
    </row>
    <row r="175" spans="1:25" s="30" customFormat="1" ht="19.5" customHeight="1" x14ac:dyDescent="0.25">
      <c r="A175" s="292"/>
      <c r="B175" s="293"/>
      <c r="C175" s="289" t="s">
        <v>170</v>
      </c>
      <c r="D175" s="289" t="s">
        <v>143</v>
      </c>
      <c r="E175" s="115" t="s">
        <v>51</v>
      </c>
      <c r="F175" s="116">
        <v>0.05</v>
      </c>
      <c r="G175" s="149"/>
      <c r="H175" s="149"/>
      <c r="I175" s="149"/>
      <c r="J175" s="117">
        <v>3.5</v>
      </c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</row>
    <row r="176" spans="1:25" s="30" customFormat="1" ht="19.5" customHeight="1" x14ac:dyDescent="0.25">
      <c r="A176" s="292"/>
      <c r="B176" s="293"/>
      <c r="C176" s="289"/>
      <c r="D176" s="289"/>
      <c r="E176" s="115" t="s">
        <v>67</v>
      </c>
      <c r="F176" s="116">
        <v>0.05</v>
      </c>
      <c r="G176" s="149"/>
      <c r="H176" s="149"/>
      <c r="I176" s="149"/>
      <c r="J176" s="117">
        <v>3.5</v>
      </c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</row>
    <row r="177" spans="1:25" s="30" customFormat="1" ht="19.5" customHeight="1" x14ac:dyDescent="0.25">
      <c r="A177" s="292"/>
      <c r="B177" s="293"/>
      <c r="C177" s="289"/>
      <c r="D177" s="289"/>
      <c r="E177" s="115" t="s">
        <v>48</v>
      </c>
      <c r="F177" s="116">
        <v>0.1</v>
      </c>
      <c r="G177" s="149"/>
      <c r="H177" s="149"/>
      <c r="I177" s="149"/>
      <c r="J177" s="149"/>
      <c r="K177" s="149"/>
      <c r="L177" s="149"/>
      <c r="M177" s="149"/>
      <c r="N177" s="117">
        <v>3.5</v>
      </c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</row>
    <row r="178" spans="1:25" s="30" customFormat="1" ht="19.5" customHeight="1" x14ac:dyDescent="0.25">
      <c r="A178" s="292"/>
      <c r="B178" s="293"/>
      <c r="C178" s="289"/>
      <c r="D178" s="289"/>
      <c r="E178" s="115" t="s">
        <v>41</v>
      </c>
      <c r="F178" s="116">
        <v>0.1</v>
      </c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>
        <v>2.5</v>
      </c>
      <c r="R178" s="117"/>
      <c r="S178" s="117"/>
      <c r="T178" s="117"/>
      <c r="U178" s="117"/>
      <c r="V178" s="117"/>
      <c r="W178" s="117"/>
      <c r="X178" s="117"/>
      <c r="Y178" s="117"/>
    </row>
    <row r="179" spans="1:25" s="30" customFormat="1" ht="19.5" customHeight="1" x14ac:dyDescent="0.25">
      <c r="A179" s="256">
        <v>35</v>
      </c>
      <c r="B179" s="289" t="s">
        <v>90</v>
      </c>
      <c r="C179" s="289" t="s">
        <v>145</v>
      </c>
      <c r="D179" s="289" t="s">
        <v>146</v>
      </c>
      <c r="E179" s="115" t="s">
        <v>51</v>
      </c>
      <c r="F179" s="116">
        <v>0.05</v>
      </c>
      <c r="G179" s="149"/>
      <c r="H179" s="149"/>
      <c r="I179" s="149"/>
      <c r="J179" s="117">
        <v>3.5</v>
      </c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</row>
    <row r="180" spans="1:25" s="30" customFormat="1" ht="19.5" customHeight="1" x14ac:dyDescent="0.25">
      <c r="A180" s="291"/>
      <c r="B180" s="289"/>
      <c r="C180" s="289"/>
      <c r="D180" s="289"/>
      <c r="E180" s="115" t="s">
        <v>67</v>
      </c>
      <c r="F180" s="116">
        <v>0.05</v>
      </c>
      <c r="G180" s="149"/>
      <c r="H180" s="149"/>
      <c r="I180" s="149"/>
      <c r="J180" s="117">
        <v>3.5</v>
      </c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</row>
    <row r="181" spans="1:25" s="30" customFormat="1" ht="19.5" customHeight="1" x14ac:dyDescent="0.25">
      <c r="A181" s="291"/>
      <c r="B181" s="289"/>
      <c r="C181" s="289"/>
      <c r="D181" s="289"/>
      <c r="E181" s="115" t="s">
        <v>48</v>
      </c>
      <c r="F181" s="116">
        <v>0.1</v>
      </c>
      <c r="G181" s="149"/>
      <c r="H181" s="149"/>
      <c r="I181" s="149"/>
      <c r="J181" s="149"/>
      <c r="K181" s="149"/>
      <c r="L181" s="149"/>
      <c r="M181" s="149"/>
      <c r="N181" s="117">
        <v>3.5</v>
      </c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</row>
    <row r="182" spans="1:25" s="30" customFormat="1" ht="19.5" customHeight="1" x14ac:dyDescent="0.25">
      <c r="A182" s="291"/>
      <c r="B182" s="289"/>
      <c r="C182" s="289"/>
      <c r="D182" s="289"/>
      <c r="E182" s="115" t="s">
        <v>52</v>
      </c>
      <c r="F182" s="116">
        <v>0.05</v>
      </c>
      <c r="G182" s="117"/>
      <c r="H182" s="117"/>
      <c r="I182" s="117"/>
      <c r="J182" s="117"/>
      <c r="K182" s="117"/>
      <c r="L182" s="117"/>
      <c r="M182" s="117"/>
      <c r="N182" s="117"/>
      <c r="O182" s="117"/>
      <c r="P182" s="117">
        <v>2.5</v>
      </c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5" s="30" customFormat="1" ht="19.5" customHeight="1" x14ac:dyDescent="0.25">
      <c r="A183" s="291"/>
      <c r="B183" s="289"/>
      <c r="C183" s="289" t="s">
        <v>171</v>
      </c>
      <c r="D183" s="289" t="s">
        <v>148</v>
      </c>
      <c r="E183" s="115" t="s">
        <v>51</v>
      </c>
      <c r="F183" s="116">
        <v>0.05</v>
      </c>
      <c r="G183" s="149"/>
      <c r="H183" s="149"/>
      <c r="I183" s="149"/>
      <c r="J183" s="117">
        <v>3.5</v>
      </c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</row>
    <row r="184" spans="1:25" s="30" customFormat="1" ht="19.5" customHeight="1" x14ac:dyDescent="0.25">
      <c r="A184" s="291"/>
      <c r="B184" s="289"/>
      <c r="C184" s="289"/>
      <c r="D184" s="289"/>
      <c r="E184" s="115" t="s">
        <v>67</v>
      </c>
      <c r="F184" s="116">
        <v>0.05</v>
      </c>
      <c r="G184" s="149"/>
      <c r="H184" s="149"/>
      <c r="I184" s="149"/>
      <c r="J184" s="117">
        <v>3.5</v>
      </c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</row>
    <row r="185" spans="1:25" s="30" customFormat="1" ht="19.5" customHeight="1" x14ac:dyDescent="0.25">
      <c r="A185" s="291"/>
      <c r="B185" s="289"/>
      <c r="C185" s="289"/>
      <c r="D185" s="289"/>
      <c r="E185" s="115" t="s">
        <v>48</v>
      </c>
      <c r="F185" s="116">
        <v>0.1</v>
      </c>
      <c r="G185" s="149"/>
      <c r="H185" s="149"/>
      <c r="I185" s="149"/>
      <c r="J185" s="149"/>
      <c r="K185" s="149"/>
      <c r="L185" s="149"/>
      <c r="M185" s="149"/>
      <c r="N185" s="117">
        <v>3.5</v>
      </c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</row>
    <row r="186" spans="1:25" s="30" customFormat="1" ht="19.5" customHeight="1" x14ac:dyDescent="0.25">
      <c r="A186" s="291"/>
      <c r="B186" s="289"/>
      <c r="C186" s="289"/>
      <c r="D186" s="289"/>
      <c r="E186" s="115" t="s">
        <v>52</v>
      </c>
      <c r="F186" s="116">
        <v>0.05</v>
      </c>
      <c r="G186" s="117"/>
      <c r="H186" s="117"/>
      <c r="I186" s="117"/>
      <c r="J186" s="117"/>
      <c r="K186" s="117"/>
      <c r="L186" s="117"/>
      <c r="M186" s="117"/>
      <c r="N186" s="117"/>
      <c r="O186" s="117"/>
      <c r="P186" s="117">
        <v>2.5</v>
      </c>
      <c r="Q186" s="117"/>
      <c r="R186" s="117"/>
      <c r="S186" s="117"/>
      <c r="T186" s="117"/>
      <c r="U186" s="117"/>
      <c r="V186" s="117"/>
      <c r="W186" s="117"/>
      <c r="X186" s="117"/>
      <c r="Y186" s="117"/>
    </row>
    <row r="187" spans="1:25" s="21" customFormat="1" ht="20.25" customHeight="1" x14ac:dyDescent="0.25">
      <c r="A187" s="247">
        <v>37</v>
      </c>
      <c r="B187" s="299" t="s">
        <v>91</v>
      </c>
      <c r="C187" s="293" t="s">
        <v>172</v>
      </c>
      <c r="D187" s="293" t="s">
        <v>150</v>
      </c>
      <c r="E187" s="118" t="s">
        <v>51</v>
      </c>
      <c r="F187" s="119">
        <v>0.05</v>
      </c>
      <c r="G187" s="121"/>
      <c r="H187" s="121"/>
      <c r="I187" s="121"/>
      <c r="J187" s="117">
        <v>3.5</v>
      </c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</row>
    <row r="188" spans="1:25" s="21" customFormat="1" ht="20.25" customHeight="1" x14ac:dyDescent="0.25">
      <c r="A188" s="261"/>
      <c r="B188" s="324"/>
      <c r="C188" s="293"/>
      <c r="D188" s="293"/>
      <c r="E188" s="118" t="s">
        <v>67</v>
      </c>
      <c r="F188" s="119">
        <v>0.05</v>
      </c>
      <c r="G188" s="121"/>
      <c r="H188" s="121"/>
      <c r="I188" s="121"/>
      <c r="J188" s="117">
        <v>3.5</v>
      </c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</row>
    <row r="189" spans="1:25" s="21" customFormat="1" ht="20.25" customHeight="1" x14ac:dyDescent="0.25">
      <c r="A189" s="261"/>
      <c r="B189" s="324"/>
      <c r="C189" s="293"/>
      <c r="D189" s="293"/>
      <c r="E189" s="118" t="s">
        <v>48</v>
      </c>
      <c r="F189" s="119">
        <v>0.1</v>
      </c>
      <c r="G189" s="121"/>
      <c r="H189" s="121"/>
      <c r="I189" s="121"/>
      <c r="J189" s="121"/>
      <c r="K189" s="121"/>
      <c r="L189" s="121"/>
      <c r="M189" s="121"/>
      <c r="N189" s="120">
        <v>3.5</v>
      </c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</row>
    <row r="190" spans="1:25" s="21" customFormat="1" ht="20.25" customHeight="1" x14ac:dyDescent="0.25">
      <c r="A190" s="261"/>
      <c r="B190" s="324"/>
      <c r="C190" s="293"/>
      <c r="D190" s="293"/>
      <c r="E190" s="118" t="s">
        <v>52</v>
      </c>
      <c r="F190" s="119">
        <v>0.05</v>
      </c>
      <c r="G190" s="120"/>
      <c r="H190" s="120"/>
      <c r="I190" s="120"/>
      <c r="J190" s="120"/>
      <c r="K190" s="120"/>
      <c r="L190" s="120"/>
      <c r="M190" s="120"/>
      <c r="N190" s="120"/>
      <c r="O190" s="120"/>
      <c r="P190" s="120">
        <v>2.5</v>
      </c>
      <c r="Q190" s="120"/>
      <c r="R190" s="120"/>
      <c r="S190" s="120"/>
      <c r="T190" s="120"/>
      <c r="U190" s="120"/>
      <c r="V190" s="120"/>
      <c r="W190" s="120"/>
      <c r="X190" s="120"/>
      <c r="Y190" s="120"/>
    </row>
    <row r="191" spans="1:25" s="30" customFormat="1" ht="19.5" customHeight="1" x14ac:dyDescent="0.25">
      <c r="A191" s="261"/>
      <c r="B191" s="324"/>
      <c r="C191" s="289" t="s">
        <v>173</v>
      </c>
      <c r="D191" s="289" t="s">
        <v>152</v>
      </c>
      <c r="E191" s="115" t="s">
        <v>51</v>
      </c>
      <c r="F191" s="116">
        <v>0.05</v>
      </c>
      <c r="G191" s="149"/>
      <c r="H191" s="149"/>
      <c r="I191" s="149"/>
      <c r="J191" s="117">
        <v>3.5</v>
      </c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</row>
    <row r="192" spans="1:25" s="30" customFormat="1" ht="19.5" customHeight="1" x14ac:dyDescent="0.25">
      <c r="A192" s="261"/>
      <c r="B192" s="324"/>
      <c r="C192" s="289"/>
      <c r="D192" s="289"/>
      <c r="E192" s="115" t="s">
        <v>67</v>
      </c>
      <c r="F192" s="116">
        <v>0.05</v>
      </c>
      <c r="G192" s="149"/>
      <c r="H192" s="149"/>
      <c r="I192" s="149"/>
      <c r="J192" s="117">
        <v>3.5</v>
      </c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</row>
    <row r="193" spans="1:25" s="30" customFormat="1" ht="19.5" customHeight="1" x14ac:dyDescent="0.25">
      <c r="A193" s="261"/>
      <c r="B193" s="324"/>
      <c r="C193" s="289"/>
      <c r="D193" s="289"/>
      <c r="E193" s="115" t="s">
        <v>48</v>
      </c>
      <c r="F193" s="116">
        <v>0.1</v>
      </c>
      <c r="G193" s="149"/>
      <c r="H193" s="149"/>
      <c r="I193" s="149"/>
      <c r="J193" s="149"/>
      <c r="K193" s="149"/>
      <c r="L193" s="149"/>
      <c r="M193" s="149"/>
      <c r="N193" s="117">
        <v>3.5</v>
      </c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</row>
    <row r="194" spans="1:25" s="30" customFormat="1" ht="19.5" customHeight="1" x14ac:dyDescent="0.25">
      <c r="A194" s="261"/>
      <c r="B194" s="324"/>
      <c r="C194" s="289"/>
      <c r="D194" s="289"/>
      <c r="E194" s="115" t="s">
        <v>52</v>
      </c>
      <c r="F194" s="116">
        <v>0.05</v>
      </c>
      <c r="G194" s="149"/>
      <c r="H194" s="149"/>
      <c r="I194" s="149"/>
      <c r="J194" s="149"/>
      <c r="K194" s="149"/>
      <c r="L194" s="149"/>
      <c r="M194" s="149"/>
      <c r="N194" s="149"/>
      <c r="O194" s="149"/>
      <c r="P194" s="117">
        <v>2.5</v>
      </c>
      <c r="Q194" s="149"/>
      <c r="R194" s="149"/>
      <c r="S194" s="149"/>
      <c r="T194" s="149"/>
      <c r="U194" s="149"/>
      <c r="V194" s="149"/>
      <c r="W194" s="149"/>
      <c r="X194" s="149"/>
      <c r="Y194" s="149"/>
    </row>
    <row r="195" spans="1:25" s="21" customFormat="1" ht="19.5" customHeight="1" x14ac:dyDescent="0.25">
      <c r="A195" s="326">
        <v>37</v>
      </c>
      <c r="B195" s="293" t="s">
        <v>19</v>
      </c>
      <c r="C195" s="325" t="s">
        <v>153</v>
      </c>
      <c r="D195" s="314" t="s">
        <v>154</v>
      </c>
      <c r="E195" s="108" t="s">
        <v>49</v>
      </c>
      <c r="F195" s="109">
        <v>0.2</v>
      </c>
      <c r="G195" s="110"/>
      <c r="H195" s="110"/>
      <c r="I195" s="110"/>
      <c r="J195" s="110"/>
      <c r="K195" s="110"/>
      <c r="L195" s="110"/>
      <c r="M195" s="110">
        <v>2.5</v>
      </c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</row>
    <row r="196" spans="1:25" s="21" customFormat="1" ht="19.5" customHeight="1" x14ac:dyDescent="0.25">
      <c r="A196" s="326"/>
      <c r="B196" s="293"/>
      <c r="C196" s="325"/>
      <c r="D196" s="314"/>
      <c r="E196" s="108" t="s">
        <v>66</v>
      </c>
      <c r="F196" s="109">
        <v>0.1</v>
      </c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>
        <v>2.5</v>
      </c>
      <c r="S196" s="110"/>
      <c r="T196" s="110"/>
      <c r="U196" s="110"/>
      <c r="V196" s="110"/>
      <c r="W196" s="110"/>
      <c r="X196" s="110"/>
      <c r="Y196" s="110"/>
    </row>
    <row r="197" spans="1:25" s="21" customFormat="1" ht="19.5" customHeight="1" x14ac:dyDescent="0.25">
      <c r="A197" s="326"/>
      <c r="B197" s="293"/>
      <c r="C197" s="325"/>
      <c r="D197" s="314"/>
      <c r="E197" s="108" t="s">
        <v>42</v>
      </c>
      <c r="F197" s="109">
        <v>0.1</v>
      </c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>
        <v>2.5</v>
      </c>
      <c r="T197" s="110"/>
      <c r="U197" s="110"/>
      <c r="V197" s="110"/>
      <c r="W197" s="110"/>
      <c r="X197" s="110"/>
      <c r="Y197" s="110"/>
    </row>
    <row r="198" spans="1:25" s="21" customFormat="1" ht="19.5" customHeight="1" x14ac:dyDescent="0.25">
      <c r="A198" s="326"/>
      <c r="B198" s="293"/>
      <c r="C198" s="325"/>
      <c r="D198" s="314"/>
      <c r="E198" s="108" t="s">
        <v>43</v>
      </c>
      <c r="F198" s="109">
        <v>0.1</v>
      </c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>
        <v>3.5</v>
      </c>
      <c r="V198" s="110"/>
      <c r="W198" s="110"/>
      <c r="X198" s="110"/>
      <c r="Y198" s="110"/>
    </row>
    <row r="199" spans="1:25" s="21" customFormat="1" ht="19.5" customHeight="1" x14ac:dyDescent="0.25">
      <c r="A199" s="326"/>
      <c r="B199" s="293"/>
      <c r="C199" s="325"/>
      <c r="D199" s="314"/>
      <c r="E199" s="108" t="s">
        <v>44</v>
      </c>
      <c r="F199" s="109">
        <v>0.1</v>
      </c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>
        <v>3.5</v>
      </c>
      <c r="W199" s="110"/>
      <c r="X199" s="110"/>
      <c r="Y199" s="110"/>
    </row>
    <row r="200" spans="1:25" s="21" customFormat="1" ht="19.5" customHeight="1" x14ac:dyDescent="0.25">
      <c r="A200" s="326"/>
      <c r="B200" s="293"/>
      <c r="C200" s="325"/>
      <c r="D200" s="314"/>
      <c r="E200" s="108" t="s">
        <v>53</v>
      </c>
      <c r="F200" s="109">
        <v>0.2</v>
      </c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>
        <v>3.5</v>
      </c>
      <c r="X200" s="110"/>
      <c r="Y200" s="110"/>
    </row>
    <row r="201" spans="1:25" s="21" customFormat="1" ht="19.5" customHeight="1" x14ac:dyDescent="0.25">
      <c r="A201" s="326"/>
      <c r="B201" s="293"/>
      <c r="C201" s="325"/>
      <c r="D201" s="314"/>
      <c r="E201" s="108" t="s">
        <v>54</v>
      </c>
      <c r="F201" s="109">
        <v>0.2</v>
      </c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>
        <v>3.5</v>
      </c>
      <c r="Y201" s="110"/>
    </row>
    <row r="202" spans="1:25" s="21" customFormat="1" ht="19.5" customHeight="1" x14ac:dyDescent="0.25">
      <c r="A202" s="326"/>
      <c r="B202" s="293"/>
      <c r="C202" s="325"/>
      <c r="D202" s="314"/>
      <c r="E202" s="108" t="s">
        <v>55</v>
      </c>
      <c r="F202" s="109">
        <v>0.2</v>
      </c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>
        <v>3.5</v>
      </c>
    </row>
    <row r="203" spans="1:25" s="155" customFormat="1" ht="19.5" customHeight="1" x14ac:dyDescent="0.25">
      <c r="A203" s="322">
        <v>38</v>
      </c>
      <c r="B203" s="320" t="s">
        <v>19</v>
      </c>
      <c r="C203" s="320" t="s">
        <v>155</v>
      </c>
      <c r="D203" s="320" t="s">
        <v>174</v>
      </c>
      <c r="E203" s="151" t="s">
        <v>48</v>
      </c>
      <c r="F203" s="152">
        <v>0.1</v>
      </c>
      <c r="G203" s="153"/>
      <c r="H203" s="153"/>
      <c r="I203" s="153"/>
      <c r="J203" s="153"/>
      <c r="K203" s="153"/>
      <c r="L203" s="153"/>
      <c r="M203" s="153"/>
      <c r="N203" s="154">
        <v>3.5</v>
      </c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</row>
    <row r="204" spans="1:25" s="155" customFormat="1" ht="19.5" customHeight="1" x14ac:dyDescent="0.25">
      <c r="A204" s="322"/>
      <c r="B204" s="321"/>
      <c r="C204" s="321"/>
      <c r="D204" s="321"/>
      <c r="E204" s="140" t="s">
        <v>52</v>
      </c>
      <c r="F204" s="141">
        <v>0.1</v>
      </c>
      <c r="G204" s="156"/>
      <c r="H204" s="156"/>
      <c r="I204" s="156"/>
      <c r="J204" s="156"/>
      <c r="K204" s="156"/>
      <c r="L204" s="156"/>
      <c r="M204" s="156"/>
      <c r="N204" s="156"/>
      <c r="O204" s="156"/>
      <c r="P204" s="142">
        <v>2.5</v>
      </c>
      <c r="Q204" s="156"/>
      <c r="R204" s="156"/>
      <c r="S204" s="156"/>
      <c r="T204" s="156"/>
      <c r="U204" s="156"/>
      <c r="V204" s="156"/>
      <c r="W204" s="156"/>
      <c r="X204" s="156"/>
      <c r="Y204" s="156"/>
    </row>
    <row r="205" spans="1:25" s="155" customFormat="1" ht="19.5" customHeight="1" x14ac:dyDescent="0.25">
      <c r="A205" s="322"/>
      <c r="B205" s="321"/>
      <c r="C205" s="321"/>
      <c r="D205" s="321"/>
      <c r="E205" s="140" t="s">
        <v>66</v>
      </c>
      <c r="F205" s="141">
        <v>0.1</v>
      </c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42">
        <v>2.5</v>
      </c>
      <c r="S205" s="156"/>
      <c r="T205" s="156"/>
      <c r="U205" s="156"/>
      <c r="V205" s="156"/>
      <c r="W205" s="156"/>
      <c r="X205" s="156"/>
      <c r="Y205" s="156"/>
    </row>
    <row r="206" spans="1:25" s="155" customFormat="1" ht="19.5" customHeight="1" x14ac:dyDescent="0.25">
      <c r="A206" s="322"/>
      <c r="B206" s="321"/>
      <c r="C206" s="321"/>
      <c r="D206" s="321"/>
      <c r="E206" s="140" t="s">
        <v>42</v>
      </c>
      <c r="F206" s="141">
        <v>0.2</v>
      </c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42">
        <v>3.5</v>
      </c>
      <c r="T206" s="156"/>
      <c r="U206" s="156"/>
      <c r="V206" s="156"/>
      <c r="W206" s="156"/>
      <c r="X206" s="156"/>
      <c r="Y206" s="156"/>
    </row>
    <row r="207" spans="1:25" s="155" customFormat="1" ht="19.5" customHeight="1" x14ac:dyDescent="0.25">
      <c r="A207" s="322"/>
      <c r="B207" s="321"/>
      <c r="C207" s="321"/>
      <c r="D207" s="321"/>
      <c r="E207" s="140" t="s">
        <v>43</v>
      </c>
      <c r="F207" s="141">
        <v>0.1</v>
      </c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42">
        <v>3.5</v>
      </c>
      <c r="V207" s="156"/>
      <c r="W207" s="156"/>
      <c r="X207" s="156"/>
      <c r="Y207" s="156"/>
    </row>
    <row r="208" spans="1:25" s="155" customFormat="1" ht="19.5" customHeight="1" x14ac:dyDescent="0.25">
      <c r="A208" s="322"/>
      <c r="B208" s="321"/>
      <c r="C208" s="321"/>
      <c r="D208" s="321"/>
      <c r="E208" s="140" t="s">
        <v>44</v>
      </c>
      <c r="F208" s="141">
        <v>0.1</v>
      </c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42">
        <v>3.5</v>
      </c>
      <c r="W208" s="156"/>
      <c r="X208" s="156"/>
      <c r="Y208" s="156"/>
    </row>
    <row r="209" spans="1:25" s="155" customFormat="1" ht="19.5" customHeight="1" x14ac:dyDescent="0.25">
      <c r="A209" s="322"/>
      <c r="B209" s="321"/>
      <c r="C209" s="321"/>
      <c r="D209" s="321"/>
      <c r="E209" s="140" t="s">
        <v>53</v>
      </c>
      <c r="F209" s="141">
        <v>0.2</v>
      </c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42">
        <v>3.5</v>
      </c>
      <c r="X209" s="156"/>
      <c r="Y209" s="156"/>
    </row>
    <row r="210" spans="1:25" s="155" customFormat="1" ht="19.5" customHeight="1" x14ac:dyDescent="0.25">
      <c r="A210" s="322"/>
      <c r="B210" s="321"/>
      <c r="C210" s="321"/>
      <c r="D210" s="321"/>
      <c r="E210" s="140" t="s">
        <v>54</v>
      </c>
      <c r="F210" s="141">
        <v>0.2</v>
      </c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42">
        <v>3.5</v>
      </c>
      <c r="Y210" s="156"/>
    </row>
    <row r="211" spans="1:25" s="155" customFormat="1" ht="19.5" customHeight="1" x14ac:dyDescent="0.25">
      <c r="A211" s="323"/>
      <c r="B211" s="321"/>
      <c r="C211" s="321"/>
      <c r="D211" s="321"/>
      <c r="E211" s="140" t="s">
        <v>55</v>
      </c>
      <c r="F211" s="141">
        <v>0.3</v>
      </c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42">
        <v>3.5</v>
      </c>
    </row>
    <row r="212" spans="1:25" s="15" customFormat="1" ht="20.100000000000001" customHeight="1" x14ac:dyDescent="0.25">
      <c r="A212" s="224" t="s">
        <v>31</v>
      </c>
      <c r="B212" s="225"/>
      <c r="C212" s="226"/>
      <c r="D212" s="100"/>
      <c r="E212" s="101"/>
      <c r="F212" s="61"/>
      <c r="G212" s="137">
        <f t="shared" ref="G212:Y212" si="1">G6</f>
        <v>0.99999999999999989</v>
      </c>
      <c r="H212" s="137">
        <f t="shared" si="1"/>
        <v>0.99999999999999967</v>
      </c>
      <c r="I212" s="137">
        <f t="shared" si="1"/>
        <v>1.0000000000000002</v>
      </c>
      <c r="J212" s="137">
        <f t="shared" si="1"/>
        <v>1.0000000000000002</v>
      </c>
      <c r="K212" s="137">
        <f t="shared" si="1"/>
        <v>1</v>
      </c>
      <c r="L212" s="137">
        <f t="shared" si="1"/>
        <v>0.99999999999999989</v>
      </c>
      <c r="M212" s="137">
        <f t="shared" si="1"/>
        <v>1</v>
      </c>
      <c r="N212" s="137">
        <f t="shared" si="1"/>
        <v>1</v>
      </c>
      <c r="O212" s="137">
        <f t="shared" si="1"/>
        <v>1</v>
      </c>
      <c r="P212" s="137">
        <f t="shared" si="1"/>
        <v>1.0000000000000002</v>
      </c>
      <c r="Q212" s="137">
        <f t="shared" si="1"/>
        <v>0.99999999999999989</v>
      </c>
      <c r="R212" s="137">
        <f t="shared" si="1"/>
        <v>0.99999999999999989</v>
      </c>
      <c r="S212" s="137">
        <f t="shared" si="1"/>
        <v>1</v>
      </c>
      <c r="T212" s="137">
        <f t="shared" si="1"/>
        <v>1</v>
      </c>
      <c r="U212" s="137">
        <f t="shared" si="1"/>
        <v>0.99999999999999989</v>
      </c>
      <c r="V212" s="137">
        <f t="shared" si="1"/>
        <v>0.99999999999999989</v>
      </c>
      <c r="W212" s="137">
        <f t="shared" si="1"/>
        <v>1</v>
      </c>
      <c r="X212" s="137">
        <f t="shared" si="1"/>
        <v>0.99999999999999989</v>
      </c>
      <c r="Y212" s="137">
        <f t="shared" si="1"/>
        <v>1</v>
      </c>
    </row>
    <row r="213" spans="1:25" s="15" customFormat="1" ht="34.5" customHeight="1" x14ac:dyDescent="0.25">
      <c r="A213" s="317" t="s">
        <v>32</v>
      </c>
      <c r="B213" s="318"/>
      <c r="C213" s="319"/>
      <c r="D213" s="28"/>
      <c r="E213" s="29"/>
      <c r="F213" s="27"/>
      <c r="G213" s="25">
        <f>G5</f>
        <v>2.5</v>
      </c>
      <c r="H213" s="25">
        <f>H5</f>
        <v>2.5</v>
      </c>
      <c r="I213" s="25">
        <f>I5</f>
        <v>2.5</v>
      </c>
      <c r="J213" s="25">
        <v>3.5</v>
      </c>
      <c r="K213" s="25">
        <f t="shared" ref="K213:Y213" si="2">K5</f>
        <v>2.5</v>
      </c>
      <c r="L213" s="25">
        <f t="shared" si="2"/>
        <v>2.5</v>
      </c>
      <c r="M213" s="25">
        <f t="shared" si="2"/>
        <v>2.5</v>
      </c>
      <c r="N213" s="25">
        <f t="shared" si="2"/>
        <v>3.5</v>
      </c>
      <c r="O213" s="25">
        <f t="shared" si="2"/>
        <v>2.5</v>
      </c>
      <c r="P213" s="25">
        <f t="shared" si="2"/>
        <v>2.5</v>
      </c>
      <c r="Q213" s="25">
        <f t="shared" si="2"/>
        <v>2.5</v>
      </c>
      <c r="R213" s="25">
        <f t="shared" si="2"/>
        <v>2.5</v>
      </c>
      <c r="S213" s="25">
        <f t="shared" si="2"/>
        <v>2.5</v>
      </c>
      <c r="T213" s="25">
        <f t="shared" si="2"/>
        <v>2.5</v>
      </c>
      <c r="U213" s="25">
        <f t="shared" si="2"/>
        <v>3.5</v>
      </c>
      <c r="V213" s="25">
        <f t="shared" si="2"/>
        <v>3.5</v>
      </c>
      <c r="W213" s="25">
        <f t="shared" si="2"/>
        <v>3.5</v>
      </c>
      <c r="X213" s="25">
        <f t="shared" si="2"/>
        <v>3.5</v>
      </c>
      <c r="Y213" s="25">
        <f t="shared" si="2"/>
        <v>3.5</v>
      </c>
    </row>
    <row r="214" spans="1:25" s="15" customFormat="1" ht="15" customHeight="1" x14ac:dyDescent="0.25">
      <c r="A214" s="208" t="s">
        <v>176</v>
      </c>
      <c r="B214" s="209"/>
      <c r="C214" s="209"/>
      <c r="D214" s="209"/>
      <c r="E214" s="210"/>
      <c r="F214" s="27"/>
      <c r="G214" s="27">
        <v>6</v>
      </c>
      <c r="H214" s="27">
        <v>6</v>
      </c>
      <c r="I214" s="27">
        <v>8</v>
      </c>
      <c r="J214" s="27">
        <v>9</v>
      </c>
      <c r="K214" s="27">
        <v>12</v>
      </c>
      <c r="L214" s="27">
        <v>7</v>
      </c>
      <c r="M214" s="27">
        <v>4</v>
      </c>
      <c r="N214" s="27">
        <v>11</v>
      </c>
      <c r="O214" s="27">
        <v>10</v>
      </c>
      <c r="P214" s="27">
        <v>12</v>
      </c>
      <c r="Q214" s="27">
        <v>9</v>
      </c>
      <c r="R214" s="27">
        <v>9</v>
      </c>
      <c r="S214" s="27">
        <v>9</v>
      </c>
      <c r="T214" s="27">
        <v>9</v>
      </c>
      <c r="U214" s="27">
        <v>7</v>
      </c>
      <c r="V214" s="27">
        <v>7</v>
      </c>
      <c r="W214" s="27">
        <v>7</v>
      </c>
      <c r="X214" s="27">
        <v>7</v>
      </c>
      <c r="Y214" s="27">
        <v>6</v>
      </c>
    </row>
    <row r="215" spans="1:25" s="15" customFormat="1" ht="15" customHeight="1" x14ac:dyDescent="0.25">
      <c r="B215" s="16"/>
      <c r="C215" s="9"/>
      <c r="D215" s="16"/>
      <c r="E215" s="30"/>
      <c r="F215" s="18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4"/>
      <c r="V215" s="104"/>
      <c r="W215" s="104"/>
      <c r="X215" s="104"/>
      <c r="Y215" s="104"/>
    </row>
    <row r="216" spans="1:25" s="15" customFormat="1" ht="15" customHeight="1" x14ac:dyDescent="0.25">
      <c r="B216" s="16"/>
      <c r="C216" s="10"/>
      <c r="D216" s="16"/>
      <c r="E216" s="30"/>
      <c r="F216" s="18"/>
      <c r="G216" s="18"/>
      <c r="H216" s="103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9"/>
      <c r="V216" s="19"/>
      <c r="W216" s="19"/>
      <c r="X216" s="19"/>
      <c r="Y216" s="19"/>
    </row>
    <row r="217" spans="1:25" s="15" customFormat="1" ht="15" customHeight="1" x14ac:dyDescent="0.25">
      <c r="B217" s="16"/>
      <c r="C217" s="17"/>
      <c r="D217" s="31"/>
      <c r="E217" s="18"/>
      <c r="F217" s="18"/>
      <c r="G217" s="18"/>
      <c r="H217" s="103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9"/>
      <c r="V217" s="19"/>
      <c r="W217" s="19"/>
      <c r="X217" s="19"/>
      <c r="Y217" s="19"/>
    </row>
  </sheetData>
  <mergeCells count="174">
    <mergeCell ref="B195:B202"/>
    <mergeCell ref="C195:C202"/>
    <mergeCell ref="D195:D202"/>
    <mergeCell ref="A195:A202"/>
    <mergeCell ref="A123:A126"/>
    <mergeCell ref="B123:B126"/>
    <mergeCell ref="C123:C126"/>
    <mergeCell ref="D123:D126"/>
    <mergeCell ref="A167:A170"/>
    <mergeCell ref="B167:B170"/>
    <mergeCell ref="C167:C170"/>
    <mergeCell ref="D167:D170"/>
    <mergeCell ref="A154:A157"/>
    <mergeCell ref="B154:B157"/>
    <mergeCell ref="C154:C157"/>
    <mergeCell ref="D154:D157"/>
    <mergeCell ref="A146:A149"/>
    <mergeCell ref="B146:B149"/>
    <mergeCell ref="C146:C149"/>
    <mergeCell ref="A150:A153"/>
    <mergeCell ref="B150:B153"/>
    <mergeCell ref="C150:C153"/>
    <mergeCell ref="D150:D153"/>
    <mergeCell ref="A138:A141"/>
    <mergeCell ref="A212:C212"/>
    <mergeCell ref="C179:C182"/>
    <mergeCell ref="D179:D182"/>
    <mergeCell ref="C183:C186"/>
    <mergeCell ref="D183:D186"/>
    <mergeCell ref="C175:C178"/>
    <mergeCell ref="D175:D178"/>
    <mergeCell ref="A213:C213"/>
    <mergeCell ref="C191:C194"/>
    <mergeCell ref="D191:D194"/>
    <mergeCell ref="B203:B211"/>
    <mergeCell ref="C203:C211"/>
    <mergeCell ref="A203:A211"/>
    <mergeCell ref="D203:D211"/>
    <mergeCell ref="B171:B178"/>
    <mergeCell ref="A171:A178"/>
    <mergeCell ref="B179:B186"/>
    <mergeCell ref="A179:A186"/>
    <mergeCell ref="C187:C190"/>
    <mergeCell ref="D187:D190"/>
    <mergeCell ref="A187:A194"/>
    <mergeCell ref="C171:C174"/>
    <mergeCell ref="D171:D174"/>
    <mergeCell ref="B187:B194"/>
    <mergeCell ref="B138:B141"/>
    <mergeCell ref="C138:C141"/>
    <mergeCell ref="D138:D141"/>
    <mergeCell ref="A142:A145"/>
    <mergeCell ref="B142:B145"/>
    <mergeCell ref="C142:C145"/>
    <mergeCell ref="D142:D145"/>
    <mergeCell ref="D146:D149"/>
    <mergeCell ref="A127:A130"/>
    <mergeCell ref="B127:B130"/>
    <mergeCell ref="C127:C130"/>
    <mergeCell ref="D127:D130"/>
    <mergeCell ref="A131:A137"/>
    <mergeCell ref="C131:C137"/>
    <mergeCell ref="B131:B137"/>
    <mergeCell ref="D131:D137"/>
    <mergeCell ref="B107:B110"/>
    <mergeCell ref="A111:A118"/>
    <mergeCell ref="B111:B118"/>
    <mergeCell ref="C111:C118"/>
    <mergeCell ref="D111:D118"/>
    <mergeCell ref="C107:C110"/>
    <mergeCell ref="D107:D110"/>
    <mergeCell ref="A99:A102"/>
    <mergeCell ref="B99:B102"/>
    <mergeCell ref="C99:C102"/>
    <mergeCell ref="A119:A122"/>
    <mergeCell ref="B119:B122"/>
    <mergeCell ref="C119:C122"/>
    <mergeCell ref="D119:D122"/>
    <mergeCell ref="B81:B86"/>
    <mergeCell ref="C81:C86"/>
    <mergeCell ref="D81:D86"/>
    <mergeCell ref="C87:C90"/>
    <mergeCell ref="D87:D90"/>
    <mergeCell ref="B87:B94"/>
    <mergeCell ref="A87:A94"/>
    <mergeCell ref="A103:A106"/>
    <mergeCell ref="B103:B106"/>
    <mergeCell ref="C103:C106"/>
    <mergeCell ref="D103:D106"/>
    <mergeCell ref="C91:C94"/>
    <mergeCell ref="D91:D94"/>
    <mergeCell ref="B95:B98"/>
    <mergeCell ref="A95:A98"/>
    <mergeCell ref="D95:D98"/>
    <mergeCell ref="C95:C98"/>
    <mergeCell ref="A81:A86"/>
    <mergeCell ref="D99:D102"/>
    <mergeCell ref="A107:A110"/>
    <mergeCell ref="A69:A72"/>
    <mergeCell ref="B69:B72"/>
    <mergeCell ref="C69:C72"/>
    <mergeCell ref="D69:D72"/>
    <mergeCell ref="A77:A80"/>
    <mergeCell ref="B77:B80"/>
    <mergeCell ref="C77:C80"/>
    <mergeCell ref="D77:D80"/>
    <mergeCell ref="A61:A64"/>
    <mergeCell ref="B61:B64"/>
    <mergeCell ref="C61:C64"/>
    <mergeCell ref="D61:D64"/>
    <mergeCell ref="A65:A68"/>
    <mergeCell ref="B65:B68"/>
    <mergeCell ref="C65:C68"/>
    <mergeCell ref="D65:D68"/>
    <mergeCell ref="C73:C76"/>
    <mergeCell ref="D73:D76"/>
    <mergeCell ref="A73:A76"/>
    <mergeCell ref="B73:B76"/>
    <mergeCell ref="A49:A57"/>
    <mergeCell ref="B49:B57"/>
    <mergeCell ref="C49:C57"/>
    <mergeCell ref="D49:D57"/>
    <mergeCell ref="A58:A60"/>
    <mergeCell ref="B58:B60"/>
    <mergeCell ref="C58:C60"/>
    <mergeCell ref="D58:D60"/>
    <mergeCell ref="A39:A42"/>
    <mergeCell ref="B39:B42"/>
    <mergeCell ref="C39:C42"/>
    <mergeCell ref="D39:D42"/>
    <mergeCell ref="A43:A48"/>
    <mergeCell ref="B43:B48"/>
    <mergeCell ref="C43:C48"/>
    <mergeCell ref="D43:D48"/>
    <mergeCell ref="A16:A19"/>
    <mergeCell ref="B16:B19"/>
    <mergeCell ref="C16:C19"/>
    <mergeCell ref="D16:D19"/>
    <mergeCell ref="A28:A33"/>
    <mergeCell ref="B28:B33"/>
    <mergeCell ref="C28:C33"/>
    <mergeCell ref="D28:D33"/>
    <mergeCell ref="B20:B23"/>
    <mergeCell ref="C20:C23"/>
    <mergeCell ref="D20:D23"/>
    <mergeCell ref="A20:A23"/>
    <mergeCell ref="A24:A27"/>
    <mergeCell ref="B24:B27"/>
    <mergeCell ref="C24:C27"/>
    <mergeCell ref="D24:D27"/>
    <mergeCell ref="A214:E214"/>
    <mergeCell ref="D158:D166"/>
    <mergeCell ref="C158:C166"/>
    <mergeCell ref="B158:B166"/>
    <mergeCell ref="A158:A166"/>
    <mergeCell ref="A1:Y1"/>
    <mergeCell ref="A2:Y2"/>
    <mergeCell ref="K3:N3"/>
    <mergeCell ref="O3:P3"/>
    <mergeCell ref="Q3:T3"/>
    <mergeCell ref="U3:Y3"/>
    <mergeCell ref="A4:A7"/>
    <mergeCell ref="B4:B7"/>
    <mergeCell ref="C4:C7"/>
    <mergeCell ref="D4:D7"/>
    <mergeCell ref="E4:E7"/>
    <mergeCell ref="A8:A15"/>
    <mergeCell ref="B8:B15"/>
    <mergeCell ref="C8:C15"/>
    <mergeCell ref="D8:D15"/>
    <mergeCell ref="A34:A38"/>
    <mergeCell ref="B34:B38"/>
    <mergeCell ref="C34:C38"/>
    <mergeCell ref="D34:D38"/>
  </mergeCells>
  <phoneticPr fontId="14" type="noConversion"/>
  <pageMargins left="0.7" right="0.7" top="0.75" bottom="0.75" header="0.3" footer="0.3"/>
  <pageSetup paperSize="9" orientation="landscape" r:id="rId1"/>
  <ignoredErrors>
    <ignoredError sqref="F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 PLO-HP</vt:lpstr>
      <vt:lpstr>MT PLO-CLO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Normal Linh</dc:creator>
  <cp:keywords/>
  <dc:description/>
  <cp:lastModifiedBy>Windows User</cp:lastModifiedBy>
  <cp:revision/>
  <cp:lastPrinted>2025-09-17T16:03:51Z</cp:lastPrinted>
  <dcterms:created xsi:type="dcterms:W3CDTF">2020-05-24T04:52:44Z</dcterms:created>
  <dcterms:modified xsi:type="dcterms:W3CDTF">2025-10-12T15:40:20Z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</Properties>
</file>